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codeName="ThisWorkbook" defaultThemeVersion="124226"/>
  <xr:revisionPtr revIDLastSave="0" documentId="8_{4CA581A9-E366-4041-A322-01372F215068}" xr6:coauthVersionLast="36" xr6:coauthVersionMax="36" xr10:uidLastSave="{00000000-0000-0000-0000-000000000000}"/>
  <workbookProtection workbookAlgorithmName="SHA-512" workbookHashValue="G9ChaoAx6a5pKz8XEb21UPosHp5Yw5qApf3Q1iEQ4kywtgm2YeF7IBqzczC0cYbq+CpVPKkQCqTs4MKraV5Vhg==" workbookSaltValue="+BafHD0NDYoNlKE/1Qkg4Q==" workbookSpinCount="100000" lockStructure="1"/>
  <bookViews>
    <workbookView xWindow="0" yWindow="0" windowWidth="16704" windowHeight="5484" tabRatio="890" activeTab="1" xr2:uid="{00000000-000D-0000-FFFF-FFFF00000000}"/>
  </bookViews>
  <sheets>
    <sheet name="記載例" sheetId="8" r:id="rId1"/>
    <sheet name="入力シート " sheetId="14" r:id="rId2"/>
    <sheet name="webにUP時は非表示にする⇒" sheetId="13" state="hidden" r:id="rId3"/>
    <sheet name="入力" sheetId="4" state="hidden" r:id="rId4"/>
    <sheet name="計算用(期待容量)" sheetId="2" state="hidden" r:id="rId5"/>
    <sheet name="計算用(応札容量)" sheetId="6" state="hidden" r:id="rId6"/>
    <sheet name="計算用(記載例期待容量)" sheetId="10" state="hidden" r:id="rId7"/>
    <sheet name="計算用(記載例応札容量)" sheetId="11" state="hidden" r:id="rId8"/>
    <sheet name="調整係数一覧" sheetId="7" state="hidden" r:id="rId9"/>
    <sheet name="調整係数一覧(記載例用)" sheetId="12" state="hidden" r:id="rId10"/>
  </sheets>
  <definedNames>
    <definedName name="_xlnm.Print_Area" localSheetId="0">記載例!$A$1:$X$59</definedName>
    <definedName name="_xlnm.Print_Area" localSheetId="3">入力!$A$1:$Q$55</definedName>
    <definedName name="_xlnm.Print_Area" localSheetId="1">'入力シート '!$A$1:$Q$60</definedName>
  </definedNames>
  <calcPr calcId="191029"/>
</workbook>
</file>

<file path=xl/calcChain.xml><?xml version="1.0" encoding="utf-8"?>
<calcChain xmlns="http://schemas.openxmlformats.org/spreadsheetml/2006/main">
  <c r="R29" i="14" l="1"/>
  <c r="R30" i="14"/>
  <c r="R27" i="14"/>
  <c r="R28" i="14"/>
  <c r="R20" i="14"/>
  <c r="R21" i="14"/>
  <c r="R18" i="14"/>
  <c r="R19" i="14"/>
  <c r="P36" i="14" l="1"/>
  <c r="E11" i="14"/>
  <c r="G32" i="8"/>
  <c r="E15" i="4" l="1"/>
  <c r="E17" i="4" l="1"/>
  <c r="E16" i="4"/>
  <c r="E13" i="4"/>
  <c r="P30" i="4" l="1"/>
  <c r="O30" i="4"/>
  <c r="N30" i="4"/>
  <c r="M30" i="4"/>
  <c r="L30" i="4"/>
  <c r="K30" i="4"/>
  <c r="J30" i="4"/>
  <c r="I30" i="4"/>
  <c r="H30" i="4"/>
  <c r="G30" i="4"/>
  <c r="F30" i="4"/>
  <c r="E30" i="4"/>
  <c r="P28" i="4"/>
  <c r="O28" i="4"/>
  <c r="N28" i="4"/>
  <c r="M28" i="4"/>
  <c r="L28" i="4"/>
  <c r="K28" i="4"/>
  <c r="J28" i="4"/>
  <c r="I28" i="4"/>
  <c r="H28" i="4"/>
  <c r="G28" i="4"/>
  <c r="F28" i="4"/>
  <c r="E28" i="4"/>
  <c r="P21" i="4"/>
  <c r="O21" i="4"/>
  <c r="N21" i="4"/>
  <c r="M21" i="4"/>
  <c r="L21" i="4"/>
  <c r="K21" i="4"/>
  <c r="J21" i="4"/>
  <c r="I21" i="4"/>
  <c r="H21" i="4"/>
  <c r="G21" i="4"/>
  <c r="F21" i="4"/>
  <c r="E21" i="4"/>
  <c r="P19" i="4"/>
  <c r="O19" i="4"/>
  <c r="N19" i="4"/>
  <c r="M19" i="4"/>
  <c r="L19" i="4"/>
  <c r="K19" i="4"/>
  <c r="J19" i="4"/>
  <c r="I19" i="4"/>
  <c r="H19" i="4"/>
  <c r="G19" i="4"/>
  <c r="F19" i="4"/>
  <c r="E19" i="4"/>
  <c r="E23" i="14"/>
  <c r="E32" i="4" l="1"/>
  <c r="K23" i="14"/>
  <c r="M23" i="14"/>
  <c r="L23" i="14"/>
  <c r="F23" i="14"/>
  <c r="E32" i="14" l="1"/>
  <c r="M32" i="14"/>
  <c r="L32" i="14"/>
  <c r="J32" i="14"/>
  <c r="N23" i="14"/>
  <c r="K32" i="14"/>
  <c r="G23" i="14"/>
  <c r="O23" i="14"/>
  <c r="F32" i="14"/>
  <c r="N32" i="14"/>
  <c r="H23" i="14"/>
  <c r="P23" i="14"/>
  <c r="G32" i="14"/>
  <c r="O32" i="14"/>
  <c r="I23" i="14"/>
  <c r="H32" i="14"/>
  <c r="P32" i="14"/>
  <c r="J23" i="14"/>
  <c r="I32" i="14"/>
  <c r="G32" i="4" l="1"/>
  <c r="K32" i="4"/>
  <c r="J32" i="4"/>
  <c r="N32" i="4" l="1"/>
  <c r="F32" i="4"/>
  <c r="H32" i="4"/>
  <c r="P32" i="4"/>
  <c r="O32" i="4"/>
  <c r="M32" i="4"/>
  <c r="E23" i="4"/>
  <c r="L32" i="4"/>
  <c r="I32" i="4"/>
  <c r="J45" i="2"/>
  <c r="I45" i="2"/>
  <c r="H45" i="2"/>
  <c r="G45" i="2"/>
  <c r="F45" i="2"/>
  <c r="E45" i="2"/>
  <c r="D45" i="2"/>
  <c r="C45" i="2"/>
  <c r="B45" i="2"/>
  <c r="J44" i="2"/>
  <c r="I44" i="2"/>
  <c r="H44" i="2"/>
  <c r="G44" i="2"/>
  <c r="F44" i="2"/>
  <c r="E44" i="2"/>
  <c r="D44" i="2"/>
  <c r="C44" i="2"/>
  <c r="B44" i="2"/>
  <c r="J43" i="2"/>
  <c r="I43" i="2"/>
  <c r="H43" i="2"/>
  <c r="G43" i="2"/>
  <c r="F43" i="2"/>
  <c r="E43" i="2"/>
  <c r="D43" i="2"/>
  <c r="C43" i="2"/>
  <c r="B43" i="2"/>
  <c r="J42" i="2"/>
  <c r="I42" i="2"/>
  <c r="H42" i="2"/>
  <c r="G42" i="2"/>
  <c r="F42" i="2"/>
  <c r="E42" i="2"/>
  <c r="D42" i="2"/>
  <c r="C42" i="2"/>
  <c r="B42" i="2"/>
  <c r="J41" i="2"/>
  <c r="I41" i="2"/>
  <c r="H41" i="2"/>
  <c r="G41" i="2"/>
  <c r="F41" i="2"/>
  <c r="E41" i="2"/>
  <c r="D41" i="2"/>
  <c r="C41" i="2"/>
  <c r="B41" i="2"/>
  <c r="J40" i="2"/>
  <c r="I40" i="2"/>
  <c r="H40" i="2"/>
  <c r="G40" i="2"/>
  <c r="F40" i="2"/>
  <c r="E40" i="2"/>
  <c r="D40" i="2"/>
  <c r="C40" i="2"/>
  <c r="B40" i="2"/>
  <c r="J39" i="2"/>
  <c r="I39" i="2"/>
  <c r="H39" i="2"/>
  <c r="G39" i="2"/>
  <c r="F39" i="2"/>
  <c r="E39" i="2"/>
  <c r="D39" i="2"/>
  <c r="C39" i="2"/>
  <c r="B39" i="2"/>
  <c r="J38" i="2"/>
  <c r="I38" i="2"/>
  <c r="H38" i="2"/>
  <c r="G38" i="2"/>
  <c r="F38" i="2"/>
  <c r="E38" i="2"/>
  <c r="D38" i="2"/>
  <c r="C38" i="2"/>
  <c r="B38" i="2"/>
  <c r="J37" i="2"/>
  <c r="I37" i="2"/>
  <c r="H37" i="2"/>
  <c r="G37" i="2"/>
  <c r="F37" i="2"/>
  <c r="E37" i="2"/>
  <c r="D37" i="2"/>
  <c r="C37" i="2"/>
  <c r="B37" i="2"/>
  <c r="J36" i="2"/>
  <c r="I36" i="2"/>
  <c r="H36" i="2"/>
  <c r="G36" i="2"/>
  <c r="F36" i="2"/>
  <c r="E36" i="2"/>
  <c r="D36" i="2"/>
  <c r="C36" i="2"/>
  <c r="B36" i="2"/>
  <c r="J35" i="2"/>
  <c r="I35" i="2"/>
  <c r="H35" i="2"/>
  <c r="G35" i="2"/>
  <c r="F35" i="2"/>
  <c r="E35" i="2"/>
  <c r="D35" i="2"/>
  <c r="C35" i="2"/>
  <c r="B35" i="2"/>
  <c r="J34" i="2"/>
  <c r="I34" i="2"/>
  <c r="H34" i="2"/>
  <c r="G34" i="2"/>
  <c r="F34" i="2"/>
  <c r="E34" i="2"/>
  <c r="D34" i="2"/>
  <c r="C34" i="2"/>
  <c r="B34" i="2"/>
  <c r="M199" i="12" l="1"/>
  <c r="L199" i="12"/>
  <c r="K199" i="12"/>
  <c r="J199" i="12"/>
  <c r="I199" i="12"/>
  <c r="H199" i="12"/>
  <c r="G199" i="12"/>
  <c r="F199" i="12"/>
  <c r="E199" i="12"/>
  <c r="D199" i="12"/>
  <c r="C199" i="12"/>
  <c r="B199" i="12"/>
  <c r="M198" i="12"/>
  <c r="L198" i="12"/>
  <c r="K198" i="12"/>
  <c r="J198" i="12"/>
  <c r="I198" i="12"/>
  <c r="H198" i="12"/>
  <c r="G198" i="12"/>
  <c r="F198" i="12"/>
  <c r="E198" i="12"/>
  <c r="D198" i="12"/>
  <c r="C198" i="12"/>
  <c r="B198" i="12"/>
  <c r="M197" i="12"/>
  <c r="L197" i="12"/>
  <c r="K197" i="12"/>
  <c r="J197" i="12"/>
  <c r="I197" i="12"/>
  <c r="H197" i="12"/>
  <c r="G197" i="12"/>
  <c r="F197" i="12"/>
  <c r="E197" i="12"/>
  <c r="D197" i="12"/>
  <c r="C197" i="12"/>
  <c r="B197" i="12"/>
  <c r="M196" i="12"/>
  <c r="L196" i="12"/>
  <c r="K196" i="12"/>
  <c r="J196" i="12"/>
  <c r="I196" i="12"/>
  <c r="H196" i="12"/>
  <c r="G196" i="12"/>
  <c r="F196" i="12"/>
  <c r="E196" i="12"/>
  <c r="D196" i="12"/>
  <c r="C196" i="12"/>
  <c r="B196" i="12"/>
  <c r="M195" i="12"/>
  <c r="L195" i="12"/>
  <c r="K195" i="12"/>
  <c r="J195" i="12"/>
  <c r="I195" i="12"/>
  <c r="H195" i="12"/>
  <c r="G195" i="12"/>
  <c r="F195" i="12"/>
  <c r="E195" i="12"/>
  <c r="D195" i="12"/>
  <c r="C195" i="12"/>
  <c r="B195" i="12"/>
  <c r="M194" i="12"/>
  <c r="L194" i="12"/>
  <c r="K194" i="12"/>
  <c r="J194" i="12"/>
  <c r="I194" i="12"/>
  <c r="H194" i="12"/>
  <c r="G194" i="12"/>
  <c r="F194" i="12"/>
  <c r="E194" i="12"/>
  <c r="D194" i="12"/>
  <c r="C194" i="12"/>
  <c r="B194" i="12"/>
  <c r="M193" i="12"/>
  <c r="L193" i="12"/>
  <c r="K193" i="12"/>
  <c r="J193" i="12"/>
  <c r="I193" i="12"/>
  <c r="H193" i="12"/>
  <c r="G193" i="12"/>
  <c r="F193" i="12"/>
  <c r="E193" i="12"/>
  <c r="D193" i="12"/>
  <c r="C193" i="12"/>
  <c r="B193" i="12"/>
  <c r="M192" i="12"/>
  <c r="L192" i="12"/>
  <c r="K192" i="12"/>
  <c r="J192" i="12"/>
  <c r="I192" i="12"/>
  <c r="H192" i="12"/>
  <c r="G192" i="12"/>
  <c r="F192" i="12"/>
  <c r="E192" i="12"/>
  <c r="D192" i="12"/>
  <c r="C192" i="12"/>
  <c r="B192" i="12"/>
  <c r="M191" i="12"/>
  <c r="L191" i="12"/>
  <c r="K191" i="12"/>
  <c r="J191" i="12"/>
  <c r="I191" i="12"/>
  <c r="H191" i="12"/>
  <c r="G191" i="12"/>
  <c r="F191" i="12"/>
  <c r="E191" i="12"/>
  <c r="D191" i="12"/>
  <c r="C191" i="12"/>
  <c r="B191" i="12"/>
  <c r="M190" i="12"/>
  <c r="L190" i="12"/>
  <c r="K190" i="12"/>
  <c r="J190" i="12"/>
  <c r="I190" i="12"/>
  <c r="H190" i="12"/>
  <c r="G190" i="12"/>
  <c r="F190" i="12"/>
  <c r="E190" i="12"/>
  <c r="D190" i="12"/>
  <c r="C190" i="12"/>
  <c r="B190" i="12"/>
  <c r="M189" i="12"/>
  <c r="L189" i="12"/>
  <c r="K189" i="12"/>
  <c r="J189" i="12"/>
  <c r="I189" i="12"/>
  <c r="H189" i="12"/>
  <c r="G189" i="12"/>
  <c r="F189" i="12"/>
  <c r="E189" i="12"/>
  <c r="D189" i="12"/>
  <c r="C189" i="12"/>
  <c r="B189" i="12"/>
  <c r="M188" i="12"/>
  <c r="L188" i="12"/>
  <c r="K188" i="12"/>
  <c r="J188" i="12"/>
  <c r="I188" i="12"/>
  <c r="H188" i="12"/>
  <c r="G188" i="12"/>
  <c r="F188" i="12"/>
  <c r="E188" i="12"/>
  <c r="D188" i="12"/>
  <c r="C188" i="12"/>
  <c r="B188" i="12"/>
  <c r="M187" i="12"/>
  <c r="L187" i="12"/>
  <c r="K187" i="12"/>
  <c r="J187" i="12"/>
  <c r="I187" i="12"/>
  <c r="H187" i="12"/>
  <c r="G187" i="12"/>
  <c r="F187" i="12"/>
  <c r="E187" i="12"/>
  <c r="D187" i="12"/>
  <c r="C187" i="12"/>
  <c r="B187" i="12"/>
  <c r="M186" i="12"/>
  <c r="L186" i="12"/>
  <c r="K186" i="12"/>
  <c r="J186" i="12"/>
  <c r="I186" i="12"/>
  <c r="H186" i="12"/>
  <c r="G186" i="12"/>
  <c r="F186" i="12"/>
  <c r="E186" i="12"/>
  <c r="D186" i="12"/>
  <c r="C186" i="12"/>
  <c r="B186" i="12"/>
  <c r="M185" i="12"/>
  <c r="L185" i="12"/>
  <c r="K185" i="12"/>
  <c r="J185" i="12"/>
  <c r="I185" i="12"/>
  <c r="H185" i="12"/>
  <c r="G185" i="12"/>
  <c r="F185" i="12"/>
  <c r="E185" i="12"/>
  <c r="D185" i="12"/>
  <c r="C185" i="12"/>
  <c r="B185" i="12"/>
  <c r="M184" i="12"/>
  <c r="L184" i="12"/>
  <c r="K184" i="12"/>
  <c r="J184" i="12"/>
  <c r="I184" i="12"/>
  <c r="H184" i="12"/>
  <c r="G184" i="12"/>
  <c r="F184" i="12"/>
  <c r="E184" i="12"/>
  <c r="D184" i="12"/>
  <c r="C184" i="12"/>
  <c r="B184" i="12"/>
  <c r="M183" i="12"/>
  <c r="L183" i="12"/>
  <c r="K183" i="12"/>
  <c r="J183" i="12"/>
  <c r="I183" i="12"/>
  <c r="H183" i="12"/>
  <c r="G183" i="12"/>
  <c r="F183" i="12"/>
  <c r="E183" i="12"/>
  <c r="D183" i="12"/>
  <c r="C183" i="12"/>
  <c r="B183" i="12"/>
  <c r="M182" i="12"/>
  <c r="L182" i="12"/>
  <c r="K182" i="12"/>
  <c r="J182" i="12"/>
  <c r="I182" i="12"/>
  <c r="H182" i="12"/>
  <c r="G182" i="12"/>
  <c r="F182" i="12"/>
  <c r="E182" i="12"/>
  <c r="D182" i="12"/>
  <c r="C182" i="12"/>
  <c r="B182" i="12"/>
  <c r="M181" i="12"/>
  <c r="L181" i="12"/>
  <c r="K181" i="12"/>
  <c r="J181" i="12"/>
  <c r="I181" i="12"/>
  <c r="H181" i="12"/>
  <c r="G181" i="12"/>
  <c r="F181" i="12"/>
  <c r="E181" i="12"/>
  <c r="D181" i="12"/>
  <c r="C181" i="12"/>
  <c r="B181" i="12"/>
  <c r="M180" i="12"/>
  <c r="L180" i="12"/>
  <c r="K180" i="12"/>
  <c r="J180" i="12"/>
  <c r="I180" i="12"/>
  <c r="H180" i="12"/>
  <c r="G180" i="12"/>
  <c r="F180" i="12"/>
  <c r="E180" i="12"/>
  <c r="D180" i="12"/>
  <c r="C180" i="12"/>
  <c r="B180" i="12"/>
  <c r="M177" i="12"/>
  <c r="L177" i="12"/>
  <c r="K177" i="12"/>
  <c r="J177" i="12"/>
  <c r="I177" i="12"/>
  <c r="H177" i="12"/>
  <c r="G177" i="12"/>
  <c r="F177" i="12"/>
  <c r="E177" i="12"/>
  <c r="D177" i="12"/>
  <c r="C177" i="12"/>
  <c r="B177" i="12"/>
  <c r="M176" i="12"/>
  <c r="L176" i="12"/>
  <c r="K176" i="12"/>
  <c r="J176" i="12"/>
  <c r="I176" i="12"/>
  <c r="H176" i="12"/>
  <c r="G176" i="12"/>
  <c r="F176" i="12"/>
  <c r="E176" i="12"/>
  <c r="D176" i="12"/>
  <c r="C176" i="12"/>
  <c r="B176" i="12"/>
  <c r="M175" i="12"/>
  <c r="L175" i="12"/>
  <c r="K175" i="12"/>
  <c r="J175" i="12"/>
  <c r="I175" i="12"/>
  <c r="H175" i="12"/>
  <c r="G175" i="12"/>
  <c r="F175" i="12"/>
  <c r="E175" i="12"/>
  <c r="D175" i="12"/>
  <c r="C175" i="12"/>
  <c r="B175" i="12"/>
  <c r="M174" i="12"/>
  <c r="L174" i="12"/>
  <c r="K174" i="12"/>
  <c r="J174" i="12"/>
  <c r="I174" i="12"/>
  <c r="H174" i="12"/>
  <c r="G174" i="12"/>
  <c r="F174" i="12"/>
  <c r="E174" i="12"/>
  <c r="D174" i="12"/>
  <c r="C174" i="12"/>
  <c r="B174" i="12"/>
  <c r="M173" i="12"/>
  <c r="L173" i="12"/>
  <c r="K173" i="12"/>
  <c r="J173" i="12"/>
  <c r="I173" i="12"/>
  <c r="H173" i="12"/>
  <c r="G173" i="12"/>
  <c r="F173" i="12"/>
  <c r="E173" i="12"/>
  <c r="D173" i="12"/>
  <c r="C173" i="12"/>
  <c r="B173" i="12"/>
  <c r="M172" i="12"/>
  <c r="L172" i="12"/>
  <c r="K172" i="12"/>
  <c r="J172" i="12"/>
  <c r="I172" i="12"/>
  <c r="H172" i="12"/>
  <c r="G172" i="12"/>
  <c r="F172" i="12"/>
  <c r="E172" i="12"/>
  <c r="D172" i="12"/>
  <c r="C172" i="12"/>
  <c r="B172" i="12"/>
  <c r="M171" i="12"/>
  <c r="L171" i="12"/>
  <c r="K171" i="12"/>
  <c r="J171" i="12"/>
  <c r="I171" i="12"/>
  <c r="H171" i="12"/>
  <c r="G171" i="12"/>
  <c r="F171" i="12"/>
  <c r="E171" i="12"/>
  <c r="D171" i="12"/>
  <c r="C171" i="12"/>
  <c r="B171" i="12"/>
  <c r="M170" i="12"/>
  <c r="L170" i="12"/>
  <c r="K170" i="12"/>
  <c r="J170" i="12"/>
  <c r="I170" i="12"/>
  <c r="H170" i="12"/>
  <c r="G170" i="12"/>
  <c r="F170" i="12"/>
  <c r="E170" i="12"/>
  <c r="D170" i="12"/>
  <c r="C170" i="12"/>
  <c r="B170" i="12"/>
  <c r="M169" i="12"/>
  <c r="L169" i="12"/>
  <c r="K169" i="12"/>
  <c r="J169" i="12"/>
  <c r="I169" i="12"/>
  <c r="H169" i="12"/>
  <c r="G169" i="12"/>
  <c r="F169" i="12"/>
  <c r="E169" i="12"/>
  <c r="D169" i="12"/>
  <c r="C169" i="12"/>
  <c r="B169" i="12"/>
  <c r="M168" i="12"/>
  <c r="L168" i="12"/>
  <c r="K168" i="12"/>
  <c r="J168" i="12"/>
  <c r="I168" i="12"/>
  <c r="H168" i="12"/>
  <c r="G168" i="12"/>
  <c r="F168" i="12"/>
  <c r="E168" i="12"/>
  <c r="D168" i="12"/>
  <c r="C168" i="12"/>
  <c r="B168" i="12"/>
  <c r="M167" i="12"/>
  <c r="L167" i="12"/>
  <c r="K167" i="12"/>
  <c r="J167" i="12"/>
  <c r="I167" i="12"/>
  <c r="H167" i="12"/>
  <c r="G167" i="12"/>
  <c r="F167" i="12"/>
  <c r="E167" i="12"/>
  <c r="D167" i="12"/>
  <c r="C167" i="12"/>
  <c r="B167" i="12"/>
  <c r="M166" i="12"/>
  <c r="L166" i="12"/>
  <c r="K166" i="12"/>
  <c r="J166" i="12"/>
  <c r="I166" i="12"/>
  <c r="H166" i="12"/>
  <c r="G166" i="12"/>
  <c r="F166" i="12"/>
  <c r="E166" i="12"/>
  <c r="D166" i="12"/>
  <c r="C166" i="12"/>
  <c r="B166" i="12"/>
  <c r="M165" i="12"/>
  <c r="L165" i="12"/>
  <c r="K165" i="12"/>
  <c r="J165" i="12"/>
  <c r="I165" i="12"/>
  <c r="H165" i="12"/>
  <c r="G165" i="12"/>
  <c r="F165" i="12"/>
  <c r="E165" i="12"/>
  <c r="D165" i="12"/>
  <c r="C165" i="12"/>
  <c r="B165" i="12"/>
  <c r="M164" i="12"/>
  <c r="L164" i="12"/>
  <c r="K164" i="12"/>
  <c r="J164" i="12"/>
  <c r="I164" i="12"/>
  <c r="H164" i="12"/>
  <c r="G164" i="12"/>
  <c r="F164" i="12"/>
  <c r="E164" i="12"/>
  <c r="D164" i="12"/>
  <c r="C164" i="12"/>
  <c r="B164" i="12"/>
  <c r="M163" i="12"/>
  <c r="L163" i="12"/>
  <c r="K163" i="12"/>
  <c r="J163" i="12"/>
  <c r="I163" i="12"/>
  <c r="H163" i="12"/>
  <c r="G163" i="12"/>
  <c r="F163" i="12"/>
  <c r="E163" i="12"/>
  <c r="D163" i="12"/>
  <c r="C163" i="12"/>
  <c r="B163" i="12"/>
  <c r="M162" i="12"/>
  <c r="L162" i="12"/>
  <c r="K162" i="12"/>
  <c r="J162" i="12"/>
  <c r="I162" i="12"/>
  <c r="H162" i="12"/>
  <c r="G162" i="12"/>
  <c r="F162" i="12"/>
  <c r="E162" i="12"/>
  <c r="D162" i="12"/>
  <c r="C162" i="12"/>
  <c r="B162" i="12"/>
  <c r="M161" i="12"/>
  <c r="L161" i="12"/>
  <c r="K161" i="12"/>
  <c r="J161" i="12"/>
  <c r="I161" i="12"/>
  <c r="H161" i="12"/>
  <c r="G161" i="12"/>
  <c r="F161" i="12"/>
  <c r="E161" i="12"/>
  <c r="D161" i="12"/>
  <c r="C161" i="12"/>
  <c r="B161" i="12"/>
  <c r="M160" i="12"/>
  <c r="L160" i="12"/>
  <c r="K160" i="12"/>
  <c r="J160" i="12"/>
  <c r="I160" i="12"/>
  <c r="H160" i="12"/>
  <c r="G160" i="12"/>
  <c r="F160" i="12"/>
  <c r="E160" i="12"/>
  <c r="D160" i="12"/>
  <c r="C160" i="12"/>
  <c r="B160" i="12"/>
  <c r="M159" i="12"/>
  <c r="L159" i="12"/>
  <c r="K159" i="12"/>
  <c r="J159" i="12"/>
  <c r="I159" i="12"/>
  <c r="H159" i="12"/>
  <c r="G159" i="12"/>
  <c r="F159" i="12"/>
  <c r="E159" i="12"/>
  <c r="D159" i="12"/>
  <c r="C159" i="12"/>
  <c r="B159" i="12"/>
  <c r="M158" i="12"/>
  <c r="L158" i="12"/>
  <c r="K158" i="12"/>
  <c r="J158" i="12"/>
  <c r="I158" i="12"/>
  <c r="H158" i="12"/>
  <c r="G158" i="12"/>
  <c r="F158" i="12"/>
  <c r="E158" i="12"/>
  <c r="D158" i="12"/>
  <c r="C158" i="12"/>
  <c r="B158" i="12"/>
  <c r="M155" i="12"/>
  <c r="L155" i="12"/>
  <c r="K155" i="12"/>
  <c r="J155" i="12"/>
  <c r="I155" i="12"/>
  <c r="H155" i="12"/>
  <c r="G155" i="12"/>
  <c r="F155" i="12"/>
  <c r="E155" i="12"/>
  <c r="D155" i="12"/>
  <c r="C155" i="12"/>
  <c r="B155" i="12"/>
  <c r="M154" i="12"/>
  <c r="L154" i="12"/>
  <c r="K154" i="12"/>
  <c r="J154" i="12"/>
  <c r="I154" i="12"/>
  <c r="H154" i="12"/>
  <c r="G154" i="12"/>
  <c r="F154" i="12"/>
  <c r="E154" i="12"/>
  <c r="D154" i="12"/>
  <c r="C154" i="12"/>
  <c r="B154" i="12"/>
  <c r="M153" i="12"/>
  <c r="L153" i="12"/>
  <c r="K153" i="12"/>
  <c r="J153" i="12"/>
  <c r="I153" i="12"/>
  <c r="H153" i="12"/>
  <c r="G153" i="12"/>
  <c r="F153" i="12"/>
  <c r="E153" i="12"/>
  <c r="D153" i="12"/>
  <c r="C153" i="12"/>
  <c r="B153" i="12"/>
  <c r="M152" i="12"/>
  <c r="L152" i="12"/>
  <c r="K152" i="12"/>
  <c r="J152" i="12"/>
  <c r="I152" i="12"/>
  <c r="H152" i="12"/>
  <c r="G152" i="12"/>
  <c r="F152" i="12"/>
  <c r="E152" i="12"/>
  <c r="D152" i="12"/>
  <c r="C152" i="12"/>
  <c r="B152" i="12"/>
  <c r="M151" i="12"/>
  <c r="L151" i="12"/>
  <c r="K151" i="12"/>
  <c r="J151" i="12"/>
  <c r="I151" i="12"/>
  <c r="H151" i="12"/>
  <c r="G151" i="12"/>
  <c r="F151" i="12"/>
  <c r="E151" i="12"/>
  <c r="D151" i="12"/>
  <c r="C151" i="12"/>
  <c r="B151" i="12"/>
  <c r="M150" i="12"/>
  <c r="L150" i="12"/>
  <c r="K150" i="12"/>
  <c r="J150" i="12"/>
  <c r="I150" i="12"/>
  <c r="H150" i="12"/>
  <c r="G150" i="12"/>
  <c r="F150" i="12"/>
  <c r="E150" i="12"/>
  <c r="D150" i="12"/>
  <c r="C150" i="12"/>
  <c r="B150" i="12"/>
  <c r="M149" i="12"/>
  <c r="L149" i="12"/>
  <c r="K149" i="12"/>
  <c r="J149" i="12"/>
  <c r="I149" i="12"/>
  <c r="H149" i="12"/>
  <c r="G149" i="12"/>
  <c r="F149" i="12"/>
  <c r="E149" i="12"/>
  <c r="D149" i="12"/>
  <c r="C149" i="12"/>
  <c r="B149" i="12"/>
  <c r="M148" i="12"/>
  <c r="L148" i="12"/>
  <c r="K148" i="12"/>
  <c r="J148" i="12"/>
  <c r="I148" i="12"/>
  <c r="H148" i="12"/>
  <c r="G148" i="12"/>
  <c r="F148" i="12"/>
  <c r="E148" i="12"/>
  <c r="D148" i="12"/>
  <c r="C148" i="12"/>
  <c r="B148" i="12"/>
  <c r="M147" i="12"/>
  <c r="L147" i="12"/>
  <c r="K147" i="12"/>
  <c r="J147" i="12"/>
  <c r="I147" i="12"/>
  <c r="H147" i="12"/>
  <c r="G147" i="12"/>
  <c r="F147" i="12"/>
  <c r="E147" i="12"/>
  <c r="D147" i="12"/>
  <c r="C147" i="12"/>
  <c r="B147" i="12"/>
  <c r="M146" i="12"/>
  <c r="L146" i="12"/>
  <c r="K146" i="12"/>
  <c r="J146" i="12"/>
  <c r="I146" i="12"/>
  <c r="H146" i="12"/>
  <c r="G146" i="12"/>
  <c r="F146" i="12"/>
  <c r="E146" i="12"/>
  <c r="D146" i="12"/>
  <c r="C146" i="12"/>
  <c r="B146" i="12"/>
  <c r="M145" i="12"/>
  <c r="L145" i="12"/>
  <c r="K145" i="12"/>
  <c r="J145" i="12"/>
  <c r="I145" i="12"/>
  <c r="H145" i="12"/>
  <c r="G145" i="12"/>
  <c r="F145" i="12"/>
  <c r="E145" i="12"/>
  <c r="D145" i="12"/>
  <c r="C145" i="12"/>
  <c r="B145" i="12"/>
  <c r="M144" i="12"/>
  <c r="L144" i="12"/>
  <c r="K144" i="12"/>
  <c r="J144" i="12"/>
  <c r="I144" i="12"/>
  <c r="H144" i="12"/>
  <c r="G144" i="12"/>
  <c r="F144" i="12"/>
  <c r="E144" i="12"/>
  <c r="D144" i="12"/>
  <c r="C144" i="12"/>
  <c r="B144" i="12"/>
  <c r="M143" i="12"/>
  <c r="L143" i="12"/>
  <c r="K143" i="12"/>
  <c r="J143" i="12"/>
  <c r="I143" i="12"/>
  <c r="H143" i="12"/>
  <c r="G143" i="12"/>
  <c r="F143" i="12"/>
  <c r="E143" i="12"/>
  <c r="D143" i="12"/>
  <c r="C143" i="12"/>
  <c r="B143" i="12"/>
  <c r="M142" i="12"/>
  <c r="L142" i="12"/>
  <c r="K142" i="12"/>
  <c r="J142" i="12"/>
  <c r="I142" i="12"/>
  <c r="H142" i="12"/>
  <c r="G142" i="12"/>
  <c r="F142" i="12"/>
  <c r="E142" i="12"/>
  <c r="D142" i="12"/>
  <c r="C142" i="12"/>
  <c r="B142" i="12"/>
  <c r="M141" i="12"/>
  <c r="L141" i="12"/>
  <c r="K141" i="12"/>
  <c r="J141" i="12"/>
  <c r="I141" i="12"/>
  <c r="H141" i="12"/>
  <c r="G141" i="12"/>
  <c r="F141" i="12"/>
  <c r="E141" i="12"/>
  <c r="D141" i="12"/>
  <c r="C141" i="12"/>
  <c r="B141" i="12"/>
  <c r="M140" i="12"/>
  <c r="L140" i="12"/>
  <c r="K140" i="12"/>
  <c r="J140" i="12"/>
  <c r="I140" i="12"/>
  <c r="H140" i="12"/>
  <c r="G140" i="12"/>
  <c r="F140" i="12"/>
  <c r="E140" i="12"/>
  <c r="D140" i="12"/>
  <c r="C140" i="12"/>
  <c r="B140" i="12"/>
  <c r="M139" i="12"/>
  <c r="L139" i="12"/>
  <c r="K139" i="12"/>
  <c r="J139" i="12"/>
  <c r="I139" i="12"/>
  <c r="H139" i="12"/>
  <c r="G139" i="12"/>
  <c r="F139" i="12"/>
  <c r="E139" i="12"/>
  <c r="D139" i="12"/>
  <c r="C139" i="12"/>
  <c r="B139" i="12"/>
  <c r="M138" i="12"/>
  <c r="L138" i="12"/>
  <c r="K138" i="12"/>
  <c r="J138" i="12"/>
  <c r="I138" i="12"/>
  <c r="H138" i="12"/>
  <c r="G138" i="12"/>
  <c r="F138" i="12"/>
  <c r="E138" i="12"/>
  <c r="D138" i="12"/>
  <c r="C138" i="12"/>
  <c r="B138" i="12"/>
  <c r="M137" i="12"/>
  <c r="L137" i="12"/>
  <c r="K137" i="12"/>
  <c r="J137" i="12"/>
  <c r="I137" i="12"/>
  <c r="H137" i="12"/>
  <c r="G137" i="12"/>
  <c r="F137" i="12"/>
  <c r="E137" i="12"/>
  <c r="D137" i="12"/>
  <c r="C137" i="12"/>
  <c r="B137" i="12"/>
  <c r="M136" i="12"/>
  <c r="L136" i="12"/>
  <c r="K136" i="12"/>
  <c r="J136" i="12"/>
  <c r="I136" i="12"/>
  <c r="H136" i="12"/>
  <c r="G136" i="12"/>
  <c r="F136" i="12"/>
  <c r="E136" i="12"/>
  <c r="D136" i="12"/>
  <c r="C136" i="12"/>
  <c r="B136" i="12"/>
  <c r="M133" i="12"/>
  <c r="L133" i="12"/>
  <c r="K133" i="12"/>
  <c r="J133" i="12"/>
  <c r="I133" i="12"/>
  <c r="H133" i="12"/>
  <c r="G133" i="12"/>
  <c r="F133" i="12"/>
  <c r="E133" i="12"/>
  <c r="D133" i="12"/>
  <c r="C133" i="12"/>
  <c r="B133" i="12"/>
  <c r="M132" i="12"/>
  <c r="L132" i="12"/>
  <c r="K132" i="12"/>
  <c r="J132" i="12"/>
  <c r="I132" i="12"/>
  <c r="H132" i="12"/>
  <c r="G132" i="12"/>
  <c r="F132" i="12"/>
  <c r="E132" i="12"/>
  <c r="D132" i="12"/>
  <c r="C132" i="12"/>
  <c r="B132" i="12"/>
  <c r="M131" i="12"/>
  <c r="L131" i="12"/>
  <c r="K131" i="12"/>
  <c r="J131" i="12"/>
  <c r="I131" i="12"/>
  <c r="H131" i="12"/>
  <c r="G131" i="12"/>
  <c r="F131" i="12"/>
  <c r="E131" i="12"/>
  <c r="D131" i="12"/>
  <c r="C131" i="12"/>
  <c r="B131" i="12"/>
  <c r="M130" i="12"/>
  <c r="L130" i="12"/>
  <c r="K130" i="12"/>
  <c r="J130" i="12"/>
  <c r="I130" i="12"/>
  <c r="H130" i="12"/>
  <c r="G130" i="12"/>
  <c r="F130" i="12"/>
  <c r="E130" i="12"/>
  <c r="D130" i="12"/>
  <c r="C130" i="12"/>
  <c r="B130" i="12"/>
  <c r="M129" i="12"/>
  <c r="L129" i="12"/>
  <c r="K129" i="12"/>
  <c r="J129" i="12"/>
  <c r="I129" i="12"/>
  <c r="H129" i="12"/>
  <c r="G129" i="12"/>
  <c r="F129" i="12"/>
  <c r="E129" i="12"/>
  <c r="D129" i="12"/>
  <c r="C129" i="12"/>
  <c r="B129" i="12"/>
  <c r="M128" i="12"/>
  <c r="L128" i="12"/>
  <c r="K128" i="12"/>
  <c r="J128" i="12"/>
  <c r="I128" i="12"/>
  <c r="H128" i="12"/>
  <c r="G128" i="12"/>
  <c r="F128" i="12"/>
  <c r="E128" i="12"/>
  <c r="D128" i="12"/>
  <c r="C128" i="12"/>
  <c r="B128" i="12"/>
  <c r="M127" i="12"/>
  <c r="L127" i="12"/>
  <c r="K127" i="12"/>
  <c r="J127" i="12"/>
  <c r="I127" i="12"/>
  <c r="H127" i="12"/>
  <c r="G127" i="12"/>
  <c r="F127" i="12"/>
  <c r="E127" i="12"/>
  <c r="D127" i="12"/>
  <c r="C127" i="12"/>
  <c r="B127" i="12"/>
  <c r="M126" i="12"/>
  <c r="L126" i="12"/>
  <c r="K126" i="12"/>
  <c r="J126" i="12"/>
  <c r="I126" i="12"/>
  <c r="H126" i="12"/>
  <c r="G126" i="12"/>
  <c r="F126" i="12"/>
  <c r="E126" i="12"/>
  <c r="D126" i="12"/>
  <c r="C126" i="12"/>
  <c r="B126" i="12"/>
  <c r="M125" i="12"/>
  <c r="L125" i="12"/>
  <c r="K125" i="12"/>
  <c r="J125" i="12"/>
  <c r="I125" i="12"/>
  <c r="H125" i="12"/>
  <c r="G125" i="12"/>
  <c r="F125" i="12"/>
  <c r="E125" i="12"/>
  <c r="D125" i="12"/>
  <c r="C125" i="12"/>
  <c r="B125" i="12"/>
  <c r="M124" i="12"/>
  <c r="L124" i="12"/>
  <c r="K124" i="12"/>
  <c r="J124" i="12"/>
  <c r="I124" i="12"/>
  <c r="H124" i="12"/>
  <c r="G124" i="12"/>
  <c r="F124" i="12"/>
  <c r="E124" i="12"/>
  <c r="D124" i="12"/>
  <c r="C124" i="12"/>
  <c r="B124" i="12"/>
  <c r="M123" i="12"/>
  <c r="L123" i="12"/>
  <c r="K123" i="12"/>
  <c r="J123" i="12"/>
  <c r="I123" i="12"/>
  <c r="H123" i="12"/>
  <c r="G123" i="12"/>
  <c r="F123" i="12"/>
  <c r="E123" i="12"/>
  <c r="D123" i="12"/>
  <c r="C123" i="12"/>
  <c r="B123" i="12"/>
  <c r="M122" i="12"/>
  <c r="L122" i="12"/>
  <c r="K122" i="12"/>
  <c r="J122" i="12"/>
  <c r="I122" i="12"/>
  <c r="H122" i="12"/>
  <c r="G122" i="12"/>
  <c r="F122" i="12"/>
  <c r="E122" i="12"/>
  <c r="D122" i="12"/>
  <c r="C122" i="12"/>
  <c r="B122" i="12"/>
  <c r="M121" i="12"/>
  <c r="L121" i="12"/>
  <c r="K121" i="12"/>
  <c r="J121" i="12"/>
  <c r="I121" i="12"/>
  <c r="H121" i="12"/>
  <c r="G121" i="12"/>
  <c r="F121" i="12"/>
  <c r="E121" i="12"/>
  <c r="D121" i="12"/>
  <c r="C121" i="12"/>
  <c r="B121" i="12"/>
  <c r="M120" i="12"/>
  <c r="L120" i="12"/>
  <c r="K120" i="12"/>
  <c r="J120" i="12"/>
  <c r="I120" i="12"/>
  <c r="H120" i="12"/>
  <c r="G120" i="12"/>
  <c r="F120" i="12"/>
  <c r="E120" i="12"/>
  <c r="D120" i="12"/>
  <c r="C120" i="12"/>
  <c r="B120" i="12"/>
  <c r="M119" i="12"/>
  <c r="L119" i="12"/>
  <c r="K119" i="12"/>
  <c r="J119" i="12"/>
  <c r="I119" i="12"/>
  <c r="H119" i="12"/>
  <c r="G119" i="12"/>
  <c r="F119" i="12"/>
  <c r="E119" i="12"/>
  <c r="D119" i="12"/>
  <c r="C119" i="12"/>
  <c r="B119" i="12"/>
  <c r="M118" i="12"/>
  <c r="L118" i="12"/>
  <c r="K118" i="12"/>
  <c r="J118" i="12"/>
  <c r="I118" i="12"/>
  <c r="H118" i="12"/>
  <c r="G118" i="12"/>
  <c r="F118" i="12"/>
  <c r="E118" i="12"/>
  <c r="D118" i="12"/>
  <c r="C118" i="12"/>
  <c r="B118" i="12"/>
  <c r="M117" i="12"/>
  <c r="L117" i="12"/>
  <c r="K117" i="12"/>
  <c r="J117" i="12"/>
  <c r="I117" i="12"/>
  <c r="H117" i="12"/>
  <c r="G117" i="12"/>
  <c r="F117" i="12"/>
  <c r="E117" i="12"/>
  <c r="D117" i="12"/>
  <c r="C117" i="12"/>
  <c r="B117" i="12"/>
  <c r="M116" i="12"/>
  <c r="L116" i="12"/>
  <c r="K116" i="12"/>
  <c r="J116" i="12"/>
  <c r="I116" i="12"/>
  <c r="H116" i="12"/>
  <c r="G116" i="12"/>
  <c r="F116" i="12"/>
  <c r="E116" i="12"/>
  <c r="D116" i="12"/>
  <c r="C116" i="12"/>
  <c r="B116" i="12"/>
  <c r="M115" i="12"/>
  <c r="L115" i="12"/>
  <c r="K115" i="12"/>
  <c r="J115" i="12"/>
  <c r="I115" i="12"/>
  <c r="H115" i="12"/>
  <c r="G115" i="12"/>
  <c r="F115" i="12"/>
  <c r="E115" i="12"/>
  <c r="D115" i="12"/>
  <c r="C115" i="12"/>
  <c r="B115" i="12"/>
  <c r="M114" i="12"/>
  <c r="L114" i="12"/>
  <c r="K114" i="12"/>
  <c r="J114" i="12"/>
  <c r="I114" i="12"/>
  <c r="H114" i="12"/>
  <c r="G114" i="12"/>
  <c r="F114" i="12"/>
  <c r="E114" i="12"/>
  <c r="D114" i="12"/>
  <c r="C114" i="12"/>
  <c r="B114" i="12"/>
  <c r="M111" i="12"/>
  <c r="L111" i="12"/>
  <c r="K111" i="12"/>
  <c r="J111" i="12"/>
  <c r="I111" i="12"/>
  <c r="H111" i="12"/>
  <c r="G111" i="12"/>
  <c r="F111" i="12"/>
  <c r="E111" i="12"/>
  <c r="D111" i="12"/>
  <c r="C111" i="12"/>
  <c r="B111" i="12"/>
  <c r="M110" i="12"/>
  <c r="L110" i="12"/>
  <c r="K110" i="12"/>
  <c r="J110" i="12"/>
  <c r="I110" i="12"/>
  <c r="H110" i="12"/>
  <c r="G110" i="12"/>
  <c r="F110" i="12"/>
  <c r="E110" i="12"/>
  <c r="D110" i="12"/>
  <c r="C110" i="12"/>
  <c r="B110" i="12"/>
  <c r="M109" i="12"/>
  <c r="L109" i="12"/>
  <c r="K109" i="12"/>
  <c r="J109" i="12"/>
  <c r="I109" i="12"/>
  <c r="H109" i="12"/>
  <c r="G109" i="12"/>
  <c r="F109" i="12"/>
  <c r="E109" i="12"/>
  <c r="D109" i="12"/>
  <c r="C109" i="12"/>
  <c r="B109" i="12"/>
  <c r="M108" i="12"/>
  <c r="L108" i="12"/>
  <c r="K108" i="12"/>
  <c r="J108" i="12"/>
  <c r="I108" i="12"/>
  <c r="H108" i="12"/>
  <c r="G108" i="12"/>
  <c r="F108" i="12"/>
  <c r="E108" i="12"/>
  <c r="D108" i="12"/>
  <c r="C108" i="12"/>
  <c r="B108" i="12"/>
  <c r="M107" i="12"/>
  <c r="L107" i="12"/>
  <c r="K107" i="12"/>
  <c r="J107" i="12"/>
  <c r="I107" i="12"/>
  <c r="H107" i="12"/>
  <c r="G107" i="12"/>
  <c r="F107" i="12"/>
  <c r="E107" i="12"/>
  <c r="D107" i="12"/>
  <c r="C107" i="12"/>
  <c r="B107" i="12"/>
  <c r="M106" i="12"/>
  <c r="L106" i="12"/>
  <c r="K106" i="12"/>
  <c r="J106" i="12"/>
  <c r="I106" i="12"/>
  <c r="H106" i="12"/>
  <c r="G106" i="12"/>
  <c r="F106" i="12"/>
  <c r="E106" i="12"/>
  <c r="D106" i="12"/>
  <c r="C106" i="12"/>
  <c r="B106" i="12"/>
  <c r="M105" i="12"/>
  <c r="L105" i="12"/>
  <c r="K105" i="12"/>
  <c r="J105" i="12"/>
  <c r="I105" i="12"/>
  <c r="H105" i="12"/>
  <c r="G105" i="12"/>
  <c r="F105" i="12"/>
  <c r="E105" i="12"/>
  <c r="D105" i="12"/>
  <c r="C105" i="12"/>
  <c r="B105" i="12"/>
  <c r="M104" i="12"/>
  <c r="L104" i="12"/>
  <c r="K104" i="12"/>
  <c r="J104" i="12"/>
  <c r="I104" i="12"/>
  <c r="H104" i="12"/>
  <c r="G104" i="12"/>
  <c r="F104" i="12"/>
  <c r="E104" i="12"/>
  <c r="D104" i="12"/>
  <c r="C104" i="12"/>
  <c r="B104" i="12"/>
  <c r="M103" i="12"/>
  <c r="L103" i="12"/>
  <c r="K103" i="12"/>
  <c r="J103" i="12"/>
  <c r="I103" i="12"/>
  <c r="H103" i="12"/>
  <c r="G103" i="12"/>
  <c r="F103" i="12"/>
  <c r="E103" i="12"/>
  <c r="D103" i="12"/>
  <c r="C103" i="12"/>
  <c r="B103" i="12"/>
  <c r="M102" i="12"/>
  <c r="L102" i="12"/>
  <c r="K102" i="12"/>
  <c r="J102" i="12"/>
  <c r="I102" i="12"/>
  <c r="H102" i="12"/>
  <c r="G102" i="12"/>
  <c r="F102" i="12"/>
  <c r="E102" i="12"/>
  <c r="D102" i="12"/>
  <c r="C102" i="12"/>
  <c r="B102" i="12"/>
  <c r="M101" i="12"/>
  <c r="L101" i="12"/>
  <c r="K101" i="12"/>
  <c r="J101" i="12"/>
  <c r="I101" i="12"/>
  <c r="H101" i="12"/>
  <c r="G101" i="12"/>
  <c r="F101" i="12"/>
  <c r="E101" i="12"/>
  <c r="D101" i="12"/>
  <c r="C101" i="12"/>
  <c r="B101" i="12"/>
  <c r="M100" i="12"/>
  <c r="L100" i="12"/>
  <c r="K100" i="12"/>
  <c r="J100" i="12"/>
  <c r="I100" i="12"/>
  <c r="H100" i="12"/>
  <c r="G100" i="12"/>
  <c r="F100" i="12"/>
  <c r="E100" i="12"/>
  <c r="D100" i="12"/>
  <c r="C100" i="12"/>
  <c r="B100" i="12"/>
  <c r="M99" i="12"/>
  <c r="L99" i="12"/>
  <c r="K99" i="12"/>
  <c r="J99" i="12"/>
  <c r="I99" i="12"/>
  <c r="H99" i="12"/>
  <c r="G99" i="12"/>
  <c r="F99" i="12"/>
  <c r="E99" i="12"/>
  <c r="D99" i="12"/>
  <c r="C99" i="12"/>
  <c r="B99" i="12"/>
  <c r="M98" i="12"/>
  <c r="L98" i="12"/>
  <c r="K98" i="12"/>
  <c r="J98" i="12"/>
  <c r="I98" i="12"/>
  <c r="H98" i="12"/>
  <c r="G98" i="12"/>
  <c r="F98" i="12"/>
  <c r="E98" i="12"/>
  <c r="D98" i="12"/>
  <c r="C98" i="12"/>
  <c r="B98" i="12"/>
  <c r="M97" i="12"/>
  <c r="L97" i="12"/>
  <c r="K97" i="12"/>
  <c r="J97" i="12"/>
  <c r="I97" i="12"/>
  <c r="H97" i="12"/>
  <c r="G97" i="12"/>
  <c r="F97" i="12"/>
  <c r="E97" i="12"/>
  <c r="D97" i="12"/>
  <c r="C97" i="12"/>
  <c r="B97" i="12"/>
  <c r="M96" i="12"/>
  <c r="L96" i="12"/>
  <c r="K96" i="12"/>
  <c r="J96" i="12"/>
  <c r="I96" i="12"/>
  <c r="H96" i="12"/>
  <c r="G96" i="12"/>
  <c r="F96" i="12"/>
  <c r="E96" i="12"/>
  <c r="D96" i="12"/>
  <c r="C96" i="12"/>
  <c r="B96" i="12"/>
  <c r="M95" i="12"/>
  <c r="L95" i="12"/>
  <c r="K95" i="12"/>
  <c r="J95" i="12"/>
  <c r="I95" i="12"/>
  <c r="H95" i="12"/>
  <c r="G95" i="12"/>
  <c r="F95" i="12"/>
  <c r="E95" i="12"/>
  <c r="D95" i="12"/>
  <c r="C95" i="12"/>
  <c r="B95" i="12"/>
  <c r="M94" i="12"/>
  <c r="L94" i="12"/>
  <c r="K94" i="12"/>
  <c r="J94" i="12"/>
  <c r="I94" i="12"/>
  <c r="H94" i="12"/>
  <c r="G94" i="12"/>
  <c r="F94" i="12"/>
  <c r="E94" i="12"/>
  <c r="D94" i="12"/>
  <c r="C94" i="12"/>
  <c r="B94" i="12"/>
  <c r="M93" i="12"/>
  <c r="L93" i="12"/>
  <c r="K93" i="12"/>
  <c r="J93" i="12"/>
  <c r="I93" i="12"/>
  <c r="H93" i="12"/>
  <c r="G93" i="12"/>
  <c r="F93" i="12"/>
  <c r="E93" i="12"/>
  <c r="D93" i="12"/>
  <c r="C93" i="12"/>
  <c r="B93" i="12"/>
  <c r="M92" i="12"/>
  <c r="L92" i="12"/>
  <c r="K92" i="12"/>
  <c r="J92" i="12"/>
  <c r="I92" i="12"/>
  <c r="H92" i="12"/>
  <c r="G92" i="12"/>
  <c r="F92" i="12"/>
  <c r="E92" i="12"/>
  <c r="D92" i="12"/>
  <c r="C92" i="12"/>
  <c r="B92" i="12"/>
  <c r="M89" i="12"/>
  <c r="L89" i="12"/>
  <c r="K89" i="12"/>
  <c r="J89" i="12"/>
  <c r="I89" i="12"/>
  <c r="H89" i="12"/>
  <c r="G89" i="12"/>
  <c r="F89" i="12"/>
  <c r="E89" i="12"/>
  <c r="D89" i="12"/>
  <c r="C89" i="12"/>
  <c r="B89" i="12"/>
  <c r="M88" i="12"/>
  <c r="L88" i="12"/>
  <c r="K88" i="12"/>
  <c r="J88" i="12"/>
  <c r="I88" i="12"/>
  <c r="H88" i="12"/>
  <c r="G88" i="12"/>
  <c r="F88" i="12"/>
  <c r="E88" i="12"/>
  <c r="D88" i="12"/>
  <c r="C88" i="12"/>
  <c r="B88" i="12"/>
  <c r="M87" i="12"/>
  <c r="L87" i="12"/>
  <c r="K87" i="12"/>
  <c r="J87" i="12"/>
  <c r="I87" i="12"/>
  <c r="H87" i="12"/>
  <c r="G87" i="12"/>
  <c r="F87" i="12"/>
  <c r="E87" i="12"/>
  <c r="D87" i="12"/>
  <c r="C87" i="12"/>
  <c r="B87" i="12"/>
  <c r="M86" i="12"/>
  <c r="L86" i="12"/>
  <c r="K86" i="12"/>
  <c r="J86" i="12"/>
  <c r="I86" i="12"/>
  <c r="H86" i="12"/>
  <c r="G86" i="12"/>
  <c r="F86" i="12"/>
  <c r="E86" i="12"/>
  <c r="D86" i="12"/>
  <c r="C86" i="12"/>
  <c r="B86" i="12"/>
  <c r="M85" i="12"/>
  <c r="L85" i="12"/>
  <c r="K85" i="12"/>
  <c r="J85" i="12"/>
  <c r="I85" i="12"/>
  <c r="H85" i="12"/>
  <c r="G85" i="12"/>
  <c r="F85" i="12"/>
  <c r="E85" i="12"/>
  <c r="D85" i="12"/>
  <c r="C85" i="12"/>
  <c r="B85" i="12"/>
  <c r="M84" i="12"/>
  <c r="L84" i="12"/>
  <c r="K84" i="12"/>
  <c r="J84" i="12"/>
  <c r="I84" i="12"/>
  <c r="H84" i="12"/>
  <c r="G84" i="12"/>
  <c r="F84" i="12"/>
  <c r="E84" i="12"/>
  <c r="D84" i="12"/>
  <c r="C84" i="12"/>
  <c r="B84" i="12"/>
  <c r="M83" i="12"/>
  <c r="L83" i="12"/>
  <c r="K83" i="12"/>
  <c r="J83" i="12"/>
  <c r="I83" i="12"/>
  <c r="H83" i="12"/>
  <c r="G83" i="12"/>
  <c r="F83" i="12"/>
  <c r="E83" i="12"/>
  <c r="D83" i="12"/>
  <c r="C83" i="12"/>
  <c r="B83" i="12"/>
  <c r="M82" i="12"/>
  <c r="L82" i="12"/>
  <c r="K82" i="12"/>
  <c r="J82" i="12"/>
  <c r="I82" i="12"/>
  <c r="H82" i="12"/>
  <c r="G82" i="12"/>
  <c r="F82" i="12"/>
  <c r="E82" i="12"/>
  <c r="D82" i="12"/>
  <c r="C82" i="12"/>
  <c r="B82" i="12"/>
  <c r="M81" i="12"/>
  <c r="L81" i="12"/>
  <c r="K81" i="12"/>
  <c r="J81" i="12"/>
  <c r="I81" i="12"/>
  <c r="H81" i="12"/>
  <c r="G81" i="12"/>
  <c r="F81" i="12"/>
  <c r="E81" i="12"/>
  <c r="D81" i="12"/>
  <c r="C81" i="12"/>
  <c r="B81" i="12"/>
  <c r="M80" i="12"/>
  <c r="L80" i="12"/>
  <c r="K80" i="12"/>
  <c r="J80" i="12"/>
  <c r="I80" i="12"/>
  <c r="H80" i="12"/>
  <c r="G80" i="12"/>
  <c r="F80" i="12"/>
  <c r="E80" i="12"/>
  <c r="D80" i="12"/>
  <c r="C80" i="12"/>
  <c r="B80" i="12"/>
  <c r="M79" i="12"/>
  <c r="L79" i="12"/>
  <c r="K79" i="12"/>
  <c r="J79" i="12"/>
  <c r="I79" i="12"/>
  <c r="H79" i="12"/>
  <c r="G79" i="12"/>
  <c r="F79" i="12"/>
  <c r="E79" i="12"/>
  <c r="D79" i="12"/>
  <c r="C79" i="12"/>
  <c r="B79" i="12"/>
  <c r="M78" i="12"/>
  <c r="L78" i="12"/>
  <c r="K78" i="12"/>
  <c r="J78" i="12"/>
  <c r="I78" i="12"/>
  <c r="H78" i="12"/>
  <c r="G78" i="12"/>
  <c r="F78" i="12"/>
  <c r="E78" i="12"/>
  <c r="D78" i="12"/>
  <c r="C78" i="12"/>
  <c r="B78" i="12"/>
  <c r="M77" i="12"/>
  <c r="L77" i="12"/>
  <c r="K77" i="12"/>
  <c r="J77" i="12"/>
  <c r="I77" i="12"/>
  <c r="H77" i="12"/>
  <c r="G77" i="12"/>
  <c r="F77" i="12"/>
  <c r="E77" i="12"/>
  <c r="D77" i="12"/>
  <c r="C77" i="12"/>
  <c r="B77" i="12"/>
  <c r="M76" i="12"/>
  <c r="L76" i="12"/>
  <c r="K76" i="12"/>
  <c r="J76" i="12"/>
  <c r="I76" i="12"/>
  <c r="H76" i="12"/>
  <c r="G76" i="12"/>
  <c r="F76" i="12"/>
  <c r="E76" i="12"/>
  <c r="D76" i="12"/>
  <c r="C76" i="12"/>
  <c r="B76" i="12"/>
  <c r="M75" i="12"/>
  <c r="L75" i="12"/>
  <c r="K75" i="12"/>
  <c r="J75" i="12"/>
  <c r="I75" i="12"/>
  <c r="H75" i="12"/>
  <c r="G75" i="12"/>
  <c r="F75" i="12"/>
  <c r="E75" i="12"/>
  <c r="D75" i="12"/>
  <c r="C75" i="12"/>
  <c r="B75" i="12"/>
  <c r="M74" i="12"/>
  <c r="L74" i="12"/>
  <c r="K74" i="12"/>
  <c r="J74" i="12"/>
  <c r="I74" i="12"/>
  <c r="H74" i="12"/>
  <c r="G74" i="12"/>
  <c r="F74" i="12"/>
  <c r="E74" i="12"/>
  <c r="D74" i="12"/>
  <c r="C74" i="12"/>
  <c r="B74" i="12"/>
  <c r="M73" i="12"/>
  <c r="L73" i="12"/>
  <c r="K73" i="12"/>
  <c r="J73" i="12"/>
  <c r="I73" i="12"/>
  <c r="H73" i="12"/>
  <c r="G73" i="12"/>
  <c r="F73" i="12"/>
  <c r="E73" i="12"/>
  <c r="D73" i="12"/>
  <c r="C73" i="12"/>
  <c r="B73" i="12"/>
  <c r="M72" i="12"/>
  <c r="L72" i="12"/>
  <c r="K72" i="12"/>
  <c r="J72" i="12"/>
  <c r="I72" i="12"/>
  <c r="H72" i="12"/>
  <c r="G72" i="12"/>
  <c r="F72" i="12"/>
  <c r="E72" i="12"/>
  <c r="D72" i="12"/>
  <c r="C72" i="12"/>
  <c r="B72" i="12"/>
  <c r="M71" i="12"/>
  <c r="L71" i="12"/>
  <c r="K71" i="12"/>
  <c r="J71" i="12"/>
  <c r="I71" i="12"/>
  <c r="H71" i="12"/>
  <c r="G71" i="12"/>
  <c r="F71" i="12"/>
  <c r="E71" i="12"/>
  <c r="D71" i="12"/>
  <c r="C71" i="12"/>
  <c r="B71" i="12"/>
  <c r="M70" i="12"/>
  <c r="L70" i="12"/>
  <c r="K70" i="12"/>
  <c r="J70" i="12"/>
  <c r="I70" i="12"/>
  <c r="H70" i="12"/>
  <c r="G70" i="12"/>
  <c r="F70" i="12"/>
  <c r="E70" i="12"/>
  <c r="D70" i="12"/>
  <c r="C70" i="12"/>
  <c r="B70" i="12"/>
  <c r="M67" i="12"/>
  <c r="L67" i="12"/>
  <c r="K67" i="12"/>
  <c r="J67" i="12"/>
  <c r="I67" i="12"/>
  <c r="H67" i="12"/>
  <c r="G67" i="12"/>
  <c r="F67" i="12"/>
  <c r="E67" i="12"/>
  <c r="D67" i="12"/>
  <c r="C67" i="12"/>
  <c r="B67" i="12"/>
  <c r="M66" i="12"/>
  <c r="L66" i="12"/>
  <c r="K66" i="12"/>
  <c r="J66" i="12"/>
  <c r="I66" i="12"/>
  <c r="H66" i="12"/>
  <c r="G66" i="12"/>
  <c r="F66" i="12"/>
  <c r="E66" i="12"/>
  <c r="D66" i="12"/>
  <c r="C66" i="12"/>
  <c r="B66" i="12"/>
  <c r="M65" i="12"/>
  <c r="L65" i="12"/>
  <c r="K65" i="12"/>
  <c r="J65" i="12"/>
  <c r="I65" i="12"/>
  <c r="H65" i="12"/>
  <c r="G65" i="12"/>
  <c r="F65" i="12"/>
  <c r="E65" i="12"/>
  <c r="D65" i="12"/>
  <c r="C65" i="12"/>
  <c r="B65" i="12"/>
  <c r="M64" i="12"/>
  <c r="L64" i="12"/>
  <c r="K64" i="12"/>
  <c r="J64" i="12"/>
  <c r="I64" i="12"/>
  <c r="H64" i="12"/>
  <c r="G64" i="12"/>
  <c r="F64" i="12"/>
  <c r="E64" i="12"/>
  <c r="D64" i="12"/>
  <c r="C64" i="12"/>
  <c r="B64" i="12"/>
  <c r="M63" i="12"/>
  <c r="L63" i="12"/>
  <c r="K63" i="12"/>
  <c r="J63" i="12"/>
  <c r="I63" i="12"/>
  <c r="H63" i="12"/>
  <c r="G63" i="12"/>
  <c r="F63" i="12"/>
  <c r="E63" i="12"/>
  <c r="D63" i="12"/>
  <c r="C63" i="12"/>
  <c r="B63" i="12"/>
  <c r="M62" i="12"/>
  <c r="L62" i="12"/>
  <c r="K62" i="12"/>
  <c r="J62" i="12"/>
  <c r="I62" i="12"/>
  <c r="H62" i="12"/>
  <c r="G62" i="12"/>
  <c r="F62" i="12"/>
  <c r="E62" i="12"/>
  <c r="D62" i="12"/>
  <c r="C62" i="12"/>
  <c r="B62" i="12"/>
  <c r="M61" i="12"/>
  <c r="L61" i="12"/>
  <c r="K61" i="12"/>
  <c r="J61" i="12"/>
  <c r="I61" i="12"/>
  <c r="H61" i="12"/>
  <c r="G61" i="12"/>
  <c r="F61" i="12"/>
  <c r="E61" i="12"/>
  <c r="D61" i="12"/>
  <c r="C61" i="12"/>
  <c r="B61" i="12"/>
  <c r="M60" i="12"/>
  <c r="L60" i="12"/>
  <c r="K60" i="12"/>
  <c r="J60" i="12"/>
  <c r="I60" i="12"/>
  <c r="H60" i="12"/>
  <c r="G60" i="12"/>
  <c r="F60" i="12"/>
  <c r="E60" i="12"/>
  <c r="D60" i="12"/>
  <c r="C60" i="12"/>
  <c r="B60" i="12"/>
  <c r="M59" i="12"/>
  <c r="L59" i="12"/>
  <c r="K59" i="12"/>
  <c r="J59" i="12"/>
  <c r="I59" i="12"/>
  <c r="H59" i="12"/>
  <c r="G59" i="12"/>
  <c r="F59" i="12"/>
  <c r="E59" i="12"/>
  <c r="D59" i="12"/>
  <c r="C59" i="12"/>
  <c r="B59" i="12"/>
  <c r="M58" i="12"/>
  <c r="L58" i="12"/>
  <c r="K58" i="12"/>
  <c r="J58" i="12"/>
  <c r="I58" i="12"/>
  <c r="H58" i="12"/>
  <c r="G58" i="12"/>
  <c r="F58" i="12"/>
  <c r="E58" i="12"/>
  <c r="D58" i="12"/>
  <c r="C58" i="12"/>
  <c r="B58" i="12"/>
  <c r="M57" i="12"/>
  <c r="L57" i="12"/>
  <c r="K57" i="12"/>
  <c r="J57" i="12"/>
  <c r="I57" i="12"/>
  <c r="H57" i="12"/>
  <c r="G57" i="12"/>
  <c r="F57" i="12"/>
  <c r="E57" i="12"/>
  <c r="D57" i="12"/>
  <c r="C57" i="12"/>
  <c r="B57" i="12"/>
  <c r="M56" i="12"/>
  <c r="L56" i="12"/>
  <c r="K56" i="12"/>
  <c r="J56" i="12"/>
  <c r="I56" i="12"/>
  <c r="H56" i="12"/>
  <c r="G56" i="12"/>
  <c r="F56" i="12"/>
  <c r="E56" i="12"/>
  <c r="D56" i="12"/>
  <c r="C56" i="12"/>
  <c r="B56" i="12"/>
  <c r="M55" i="12"/>
  <c r="L55" i="12"/>
  <c r="K55" i="12"/>
  <c r="J55" i="12"/>
  <c r="I55" i="12"/>
  <c r="H55" i="12"/>
  <c r="G55" i="12"/>
  <c r="F55" i="12"/>
  <c r="E55" i="12"/>
  <c r="D55" i="12"/>
  <c r="C55" i="12"/>
  <c r="B55" i="12"/>
  <c r="M54" i="12"/>
  <c r="L54" i="12"/>
  <c r="K54" i="12"/>
  <c r="J54" i="12"/>
  <c r="I54" i="12"/>
  <c r="H54" i="12"/>
  <c r="G54" i="12"/>
  <c r="F54" i="12"/>
  <c r="E54" i="12"/>
  <c r="D54" i="12"/>
  <c r="C54" i="12"/>
  <c r="B54" i="12"/>
  <c r="M53" i="12"/>
  <c r="L53" i="12"/>
  <c r="K53" i="12"/>
  <c r="J53" i="12"/>
  <c r="I53" i="12"/>
  <c r="H53" i="12"/>
  <c r="G53" i="12"/>
  <c r="F53" i="12"/>
  <c r="E53" i="12"/>
  <c r="D53" i="12"/>
  <c r="C53" i="12"/>
  <c r="B53" i="12"/>
  <c r="M52" i="12"/>
  <c r="L52" i="12"/>
  <c r="K52" i="12"/>
  <c r="J52" i="12"/>
  <c r="I52" i="12"/>
  <c r="H52" i="12"/>
  <c r="G52" i="12"/>
  <c r="F52" i="12"/>
  <c r="E52" i="12"/>
  <c r="D52" i="12"/>
  <c r="C52" i="12"/>
  <c r="B52" i="12"/>
  <c r="M51" i="12"/>
  <c r="L51" i="12"/>
  <c r="K51" i="12"/>
  <c r="J51" i="12"/>
  <c r="I51" i="12"/>
  <c r="H51" i="12"/>
  <c r="G51" i="12"/>
  <c r="F51" i="12"/>
  <c r="E51" i="12"/>
  <c r="D51" i="12"/>
  <c r="C51" i="12"/>
  <c r="B51" i="12"/>
  <c r="M50" i="12"/>
  <c r="L50" i="12"/>
  <c r="K50" i="12"/>
  <c r="J50" i="12"/>
  <c r="I50" i="12"/>
  <c r="H50" i="12"/>
  <c r="G50" i="12"/>
  <c r="F50" i="12"/>
  <c r="E50" i="12"/>
  <c r="D50" i="12"/>
  <c r="C50" i="12"/>
  <c r="B50" i="12"/>
  <c r="M49" i="12"/>
  <c r="L49" i="12"/>
  <c r="K49" i="12"/>
  <c r="J49" i="12"/>
  <c r="I49" i="12"/>
  <c r="H49" i="12"/>
  <c r="G49" i="12"/>
  <c r="F49" i="12"/>
  <c r="E49" i="12"/>
  <c r="D49" i="12"/>
  <c r="C49" i="12"/>
  <c r="B49" i="12"/>
  <c r="M48" i="12"/>
  <c r="L48" i="12"/>
  <c r="K48" i="12"/>
  <c r="J48" i="12"/>
  <c r="I48" i="12"/>
  <c r="H48" i="12"/>
  <c r="G48" i="12"/>
  <c r="F48" i="12"/>
  <c r="E48" i="12"/>
  <c r="D48" i="12"/>
  <c r="C48" i="12"/>
  <c r="B48" i="12"/>
  <c r="M45" i="12"/>
  <c r="L45" i="12"/>
  <c r="K45" i="12"/>
  <c r="J45" i="12"/>
  <c r="I45" i="12"/>
  <c r="H45" i="12"/>
  <c r="G45" i="12"/>
  <c r="F45" i="12"/>
  <c r="E45" i="12"/>
  <c r="D45" i="12"/>
  <c r="C45" i="12"/>
  <c r="B45" i="12"/>
  <c r="M44" i="12"/>
  <c r="L44" i="12"/>
  <c r="K44" i="12"/>
  <c r="J44" i="12"/>
  <c r="I44" i="12"/>
  <c r="H44" i="12"/>
  <c r="G44" i="12"/>
  <c r="F44" i="12"/>
  <c r="E44" i="12"/>
  <c r="D44" i="12"/>
  <c r="C44" i="12"/>
  <c r="B44" i="12"/>
  <c r="M43" i="12"/>
  <c r="L43" i="12"/>
  <c r="K43" i="12"/>
  <c r="J43" i="12"/>
  <c r="I43" i="12"/>
  <c r="H43" i="12"/>
  <c r="G43" i="12"/>
  <c r="F43" i="12"/>
  <c r="E43" i="12"/>
  <c r="D43" i="12"/>
  <c r="C43" i="12"/>
  <c r="B43" i="12"/>
  <c r="M42" i="12"/>
  <c r="L42" i="12"/>
  <c r="K42" i="12"/>
  <c r="J42" i="12"/>
  <c r="I42" i="12"/>
  <c r="H42" i="12"/>
  <c r="G42" i="12"/>
  <c r="F42" i="12"/>
  <c r="E42" i="12"/>
  <c r="D42" i="12"/>
  <c r="C42" i="12"/>
  <c r="B42" i="12"/>
  <c r="M41" i="12"/>
  <c r="L41" i="12"/>
  <c r="K41" i="12"/>
  <c r="J41" i="12"/>
  <c r="I41" i="12"/>
  <c r="H41" i="12"/>
  <c r="G41" i="12"/>
  <c r="F41" i="12"/>
  <c r="E41" i="12"/>
  <c r="D41" i="12"/>
  <c r="C41" i="12"/>
  <c r="B41" i="12"/>
  <c r="M40" i="12"/>
  <c r="L40" i="12"/>
  <c r="K40" i="12"/>
  <c r="J40" i="12"/>
  <c r="I40" i="12"/>
  <c r="H40" i="12"/>
  <c r="G40" i="12"/>
  <c r="F40" i="12"/>
  <c r="E40" i="12"/>
  <c r="D40" i="12"/>
  <c r="C40" i="12"/>
  <c r="B40" i="12"/>
  <c r="M39" i="12"/>
  <c r="L39" i="12"/>
  <c r="K39" i="12"/>
  <c r="J39" i="12"/>
  <c r="I39" i="12"/>
  <c r="H39" i="12"/>
  <c r="G39" i="12"/>
  <c r="F39" i="12"/>
  <c r="E39" i="12"/>
  <c r="D39" i="12"/>
  <c r="C39" i="12"/>
  <c r="B39" i="12"/>
  <c r="M38" i="12"/>
  <c r="L38" i="12"/>
  <c r="K38" i="12"/>
  <c r="J38" i="12"/>
  <c r="I38" i="12"/>
  <c r="H38" i="12"/>
  <c r="G38" i="12"/>
  <c r="F38" i="12"/>
  <c r="E38" i="12"/>
  <c r="D38" i="12"/>
  <c r="C38" i="12"/>
  <c r="B38" i="12"/>
  <c r="M37" i="12"/>
  <c r="L37" i="12"/>
  <c r="K37" i="12"/>
  <c r="J37" i="12"/>
  <c r="I37" i="12"/>
  <c r="H37" i="12"/>
  <c r="G37" i="12"/>
  <c r="F37" i="12"/>
  <c r="E37" i="12"/>
  <c r="D37" i="12"/>
  <c r="C37" i="12"/>
  <c r="B37" i="12"/>
  <c r="M36" i="12"/>
  <c r="L36" i="12"/>
  <c r="K36" i="12"/>
  <c r="J36" i="12"/>
  <c r="I36" i="12"/>
  <c r="H36" i="12"/>
  <c r="G36" i="12"/>
  <c r="F36" i="12"/>
  <c r="E36" i="12"/>
  <c r="D36" i="12"/>
  <c r="C36" i="12"/>
  <c r="B36" i="12"/>
  <c r="M35" i="12"/>
  <c r="L35" i="12"/>
  <c r="K35" i="12"/>
  <c r="J35" i="12"/>
  <c r="I35" i="12"/>
  <c r="H35" i="12"/>
  <c r="G35" i="12"/>
  <c r="F35" i="12"/>
  <c r="E35" i="12"/>
  <c r="D35" i="12"/>
  <c r="C35" i="12"/>
  <c r="B35" i="12"/>
  <c r="M34" i="12"/>
  <c r="L34" i="12"/>
  <c r="K34" i="12"/>
  <c r="J34" i="12"/>
  <c r="I34" i="12"/>
  <c r="H34" i="12"/>
  <c r="G34" i="12"/>
  <c r="F34" i="12"/>
  <c r="E34" i="12"/>
  <c r="D34" i="12"/>
  <c r="C34" i="12"/>
  <c r="B34" i="12"/>
  <c r="M33" i="12"/>
  <c r="L33" i="12"/>
  <c r="K33" i="12"/>
  <c r="J33" i="12"/>
  <c r="I33" i="12"/>
  <c r="H33" i="12"/>
  <c r="G33" i="12"/>
  <c r="F33" i="12"/>
  <c r="E33" i="12"/>
  <c r="D33" i="12"/>
  <c r="C33" i="12"/>
  <c r="B33" i="12"/>
  <c r="M32" i="12"/>
  <c r="L32" i="12"/>
  <c r="K32" i="12"/>
  <c r="J32" i="12"/>
  <c r="I32" i="12"/>
  <c r="H32" i="12"/>
  <c r="G32" i="12"/>
  <c r="F32" i="12"/>
  <c r="E32" i="12"/>
  <c r="D32" i="12"/>
  <c r="C32" i="12"/>
  <c r="B32" i="12"/>
  <c r="M31" i="12"/>
  <c r="L31" i="12"/>
  <c r="K31" i="12"/>
  <c r="J31" i="12"/>
  <c r="I31" i="12"/>
  <c r="H31" i="12"/>
  <c r="G31" i="12"/>
  <c r="F31" i="12"/>
  <c r="E31" i="12"/>
  <c r="D31" i="12"/>
  <c r="C31" i="12"/>
  <c r="B31" i="12"/>
  <c r="M30" i="12"/>
  <c r="L30" i="12"/>
  <c r="K30" i="12"/>
  <c r="J30" i="12"/>
  <c r="I30" i="12"/>
  <c r="H30" i="12"/>
  <c r="G30" i="12"/>
  <c r="F30" i="12"/>
  <c r="E30" i="12"/>
  <c r="D30" i="12"/>
  <c r="C30" i="12"/>
  <c r="B30" i="12"/>
  <c r="M29" i="12"/>
  <c r="L29" i="12"/>
  <c r="K29" i="12"/>
  <c r="J29" i="12"/>
  <c r="I29" i="12"/>
  <c r="H29" i="12"/>
  <c r="G29" i="12"/>
  <c r="F29" i="12"/>
  <c r="E29" i="12"/>
  <c r="D29" i="12"/>
  <c r="C29" i="12"/>
  <c r="B29" i="12"/>
  <c r="M28" i="12"/>
  <c r="L28" i="12"/>
  <c r="K28" i="12"/>
  <c r="J28" i="12"/>
  <c r="I28" i="12"/>
  <c r="H28" i="12"/>
  <c r="G28" i="12"/>
  <c r="F28" i="12"/>
  <c r="E28" i="12"/>
  <c r="D28" i="12"/>
  <c r="C28" i="12"/>
  <c r="B28" i="12"/>
  <c r="M27" i="12"/>
  <c r="L27" i="12"/>
  <c r="K27" i="12"/>
  <c r="J27" i="12"/>
  <c r="I27" i="12"/>
  <c r="H27" i="12"/>
  <c r="G27" i="12"/>
  <c r="F27" i="12"/>
  <c r="E27" i="12"/>
  <c r="D27" i="12"/>
  <c r="C27" i="12"/>
  <c r="B27" i="12"/>
  <c r="M26" i="12"/>
  <c r="L26" i="12"/>
  <c r="K26" i="12"/>
  <c r="J26" i="12"/>
  <c r="I26" i="12"/>
  <c r="H26" i="12"/>
  <c r="G26" i="12"/>
  <c r="F26" i="12"/>
  <c r="E26" i="12"/>
  <c r="D26" i="12"/>
  <c r="C26" i="12"/>
  <c r="B26" i="12"/>
  <c r="M23" i="12"/>
  <c r="L23" i="12"/>
  <c r="K23" i="12"/>
  <c r="J23" i="12"/>
  <c r="I23" i="12"/>
  <c r="H23" i="12"/>
  <c r="G23" i="12"/>
  <c r="F23" i="12"/>
  <c r="E23" i="12"/>
  <c r="D23" i="12"/>
  <c r="C23" i="12"/>
  <c r="B23" i="12"/>
  <c r="M22" i="12"/>
  <c r="L22" i="12"/>
  <c r="K22" i="12"/>
  <c r="J22" i="12"/>
  <c r="I22" i="12"/>
  <c r="H22" i="12"/>
  <c r="G22" i="12"/>
  <c r="F22" i="12"/>
  <c r="E22" i="12"/>
  <c r="D22" i="12"/>
  <c r="C22" i="12"/>
  <c r="B22" i="12"/>
  <c r="M21" i="12"/>
  <c r="L21" i="12"/>
  <c r="K21" i="12"/>
  <c r="J21" i="12"/>
  <c r="I21" i="12"/>
  <c r="H21" i="12"/>
  <c r="G21" i="12"/>
  <c r="F21" i="12"/>
  <c r="E21" i="12"/>
  <c r="D21" i="12"/>
  <c r="C21" i="12"/>
  <c r="B21" i="12"/>
  <c r="M20" i="12"/>
  <c r="L20" i="12"/>
  <c r="K20" i="12"/>
  <c r="J20" i="12"/>
  <c r="I20" i="12"/>
  <c r="H20" i="12"/>
  <c r="G20" i="12"/>
  <c r="F20" i="12"/>
  <c r="E20" i="12"/>
  <c r="D20" i="12"/>
  <c r="C20" i="12"/>
  <c r="B20" i="12"/>
  <c r="M19" i="12"/>
  <c r="L19" i="12"/>
  <c r="K19" i="12"/>
  <c r="J19" i="12"/>
  <c r="I19" i="12"/>
  <c r="H19" i="12"/>
  <c r="G19" i="12"/>
  <c r="F19" i="12"/>
  <c r="E19" i="12"/>
  <c r="D19" i="12"/>
  <c r="C19" i="12"/>
  <c r="B19" i="12"/>
  <c r="M18" i="12"/>
  <c r="L18" i="12"/>
  <c r="K18" i="12"/>
  <c r="J18" i="12"/>
  <c r="I18" i="12"/>
  <c r="H18" i="12"/>
  <c r="G18" i="12"/>
  <c r="F18" i="12"/>
  <c r="E18" i="12"/>
  <c r="D18" i="12"/>
  <c r="C18" i="12"/>
  <c r="B18" i="12"/>
  <c r="M17" i="12"/>
  <c r="L17" i="12"/>
  <c r="K17" i="12"/>
  <c r="J17" i="12"/>
  <c r="I17" i="12"/>
  <c r="H17" i="12"/>
  <c r="G17" i="12"/>
  <c r="F17" i="12"/>
  <c r="E17" i="12"/>
  <c r="D17" i="12"/>
  <c r="C17" i="12"/>
  <c r="B17" i="12"/>
  <c r="M16" i="12"/>
  <c r="L16" i="12"/>
  <c r="K16" i="12"/>
  <c r="J16" i="12"/>
  <c r="I16" i="12"/>
  <c r="H16" i="12"/>
  <c r="G16" i="12"/>
  <c r="F16" i="12"/>
  <c r="E16" i="12"/>
  <c r="D16" i="12"/>
  <c r="C16" i="12"/>
  <c r="B16" i="12"/>
  <c r="M15" i="12"/>
  <c r="L15" i="12"/>
  <c r="K15" i="12"/>
  <c r="J15" i="12"/>
  <c r="I15" i="12"/>
  <c r="H15" i="12"/>
  <c r="G15" i="12"/>
  <c r="F15" i="12"/>
  <c r="E15" i="12"/>
  <c r="D15" i="12"/>
  <c r="C15" i="12"/>
  <c r="B15" i="12"/>
  <c r="M14" i="12"/>
  <c r="L14" i="12"/>
  <c r="K14" i="12"/>
  <c r="J14" i="12"/>
  <c r="I14" i="12"/>
  <c r="H14" i="12"/>
  <c r="G14" i="12"/>
  <c r="F14" i="12"/>
  <c r="E14" i="12"/>
  <c r="D14" i="12"/>
  <c r="C14" i="12"/>
  <c r="B14" i="12"/>
  <c r="M13" i="12"/>
  <c r="L13" i="12"/>
  <c r="K13" i="12"/>
  <c r="J13" i="12"/>
  <c r="I13" i="12"/>
  <c r="H13" i="12"/>
  <c r="G13" i="12"/>
  <c r="F13" i="12"/>
  <c r="E13" i="12"/>
  <c r="D13" i="12"/>
  <c r="C13" i="12"/>
  <c r="B13" i="12"/>
  <c r="M12" i="12"/>
  <c r="L12" i="12"/>
  <c r="K12" i="12"/>
  <c r="J12" i="12"/>
  <c r="I12" i="12"/>
  <c r="H12" i="12"/>
  <c r="G12" i="12"/>
  <c r="F12" i="12"/>
  <c r="E12" i="12"/>
  <c r="D12" i="12"/>
  <c r="C12" i="12"/>
  <c r="B12" i="12"/>
  <c r="M11" i="12"/>
  <c r="L11" i="12"/>
  <c r="K11" i="12"/>
  <c r="J11" i="12"/>
  <c r="I11" i="12"/>
  <c r="H11" i="12"/>
  <c r="G11" i="12"/>
  <c r="F11" i="12"/>
  <c r="E11" i="12"/>
  <c r="D11" i="12"/>
  <c r="C11" i="12"/>
  <c r="B11" i="12"/>
  <c r="M10" i="12"/>
  <c r="L10" i="12"/>
  <c r="K10" i="12"/>
  <c r="J10" i="12"/>
  <c r="I10" i="12"/>
  <c r="H10" i="12"/>
  <c r="G10" i="12"/>
  <c r="F10" i="12"/>
  <c r="E10" i="12"/>
  <c r="D10" i="12"/>
  <c r="C10" i="12"/>
  <c r="B10" i="12"/>
  <c r="M9" i="12"/>
  <c r="L9" i="12"/>
  <c r="K9" i="12"/>
  <c r="J9" i="12"/>
  <c r="I9" i="12"/>
  <c r="H9" i="12"/>
  <c r="G9" i="12"/>
  <c r="F9" i="12"/>
  <c r="E9" i="12"/>
  <c r="D9" i="12"/>
  <c r="C9" i="12"/>
  <c r="B9" i="12"/>
  <c r="M8" i="12"/>
  <c r="L8" i="12"/>
  <c r="K8" i="12"/>
  <c r="J8" i="12"/>
  <c r="I8" i="12"/>
  <c r="H8" i="12"/>
  <c r="G8" i="12"/>
  <c r="F8" i="12"/>
  <c r="E8" i="12"/>
  <c r="D8" i="12"/>
  <c r="C8" i="12"/>
  <c r="B8" i="12"/>
  <c r="M7" i="12"/>
  <c r="L7" i="12"/>
  <c r="K7" i="12"/>
  <c r="J7" i="12"/>
  <c r="I7" i="12"/>
  <c r="H7" i="12"/>
  <c r="G7" i="12"/>
  <c r="F7" i="12"/>
  <c r="E7" i="12"/>
  <c r="D7" i="12"/>
  <c r="C7" i="12"/>
  <c r="B7" i="12"/>
  <c r="M6" i="12"/>
  <c r="L6" i="12"/>
  <c r="K6" i="12"/>
  <c r="J6" i="12"/>
  <c r="I6" i="12"/>
  <c r="H6" i="12"/>
  <c r="G6" i="12"/>
  <c r="F6" i="12"/>
  <c r="E6" i="12"/>
  <c r="D6" i="12"/>
  <c r="C6" i="12"/>
  <c r="B6" i="12"/>
  <c r="M5" i="12"/>
  <c r="L5" i="12"/>
  <c r="K5" i="12"/>
  <c r="J5" i="12"/>
  <c r="I5" i="12"/>
  <c r="H5" i="12"/>
  <c r="G5" i="12"/>
  <c r="F5" i="12"/>
  <c r="E5" i="12"/>
  <c r="D5" i="12"/>
  <c r="C5" i="12"/>
  <c r="B5" i="12"/>
  <c r="M4" i="12"/>
  <c r="L4" i="12"/>
  <c r="K4" i="12"/>
  <c r="J4" i="12"/>
  <c r="I4" i="12"/>
  <c r="H4" i="12"/>
  <c r="G4" i="12"/>
  <c r="F4" i="12"/>
  <c r="E4" i="12"/>
  <c r="D4" i="12"/>
  <c r="C4" i="12"/>
  <c r="B4" i="12"/>
  <c r="M221" i="12" l="1"/>
  <c r="L221" i="12"/>
  <c r="K221" i="12"/>
  <c r="J221" i="12"/>
  <c r="I221" i="12"/>
  <c r="H221" i="12"/>
  <c r="G221" i="12"/>
  <c r="F221" i="12"/>
  <c r="E221" i="12"/>
  <c r="D221" i="12"/>
  <c r="C221" i="12"/>
  <c r="B221" i="12"/>
  <c r="M220" i="12"/>
  <c r="L220" i="12"/>
  <c r="K220" i="12"/>
  <c r="J220" i="12"/>
  <c r="I220" i="12"/>
  <c r="H220" i="12"/>
  <c r="G220" i="12"/>
  <c r="F220" i="12"/>
  <c r="E220" i="12"/>
  <c r="D220" i="12"/>
  <c r="C220" i="12"/>
  <c r="B220" i="12"/>
  <c r="M219" i="12"/>
  <c r="L219" i="12"/>
  <c r="K219" i="12"/>
  <c r="J219" i="12"/>
  <c r="I219" i="12"/>
  <c r="H219" i="12"/>
  <c r="G219" i="12"/>
  <c r="F219" i="12"/>
  <c r="E219" i="12"/>
  <c r="D219" i="12"/>
  <c r="C219" i="12"/>
  <c r="B219" i="12"/>
  <c r="M218" i="12"/>
  <c r="L218" i="12"/>
  <c r="K218" i="12"/>
  <c r="J218" i="12"/>
  <c r="I218" i="12"/>
  <c r="H218" i="12"/>
  <c r="G218" i="12"/>
  <c r="F218" i="12"/>
  <c r="E218" i="12"/>
  <c r="D218" i="12"/>
  <c r="C218" i="12"/>
  <c r="B218" i="12"/>
  <c r="M217" i="12"/>
  <c r="L217" i="12"/>
  <c r="K217" i="12"/>
  <c r="J217" i="12"/>
  <c r="I217" i="12"/>
  <c r="H217" i="12"/>
  <c r="G217" i="12"/>
  <c r="F217" i="12"/>
  <c r="E217" i="12"/>
  <c r="D217" i="12"/>
  <c r="C217" i="12"/>
  <c r="B217" i="12"/>
  <c r="M216" i="12"/>
  <c r="L216" i="12"/>
  <c r="K216" i="12"/>
  <c r="J216" i="12"/>
  <c r="I216" i="12"/>
  <c r="H216" i="12"/>
  <c r="G216" i="12"/>
  <c r="F216" i="12"/>
  <c r="E216" i="12"/>
  <c r="D216" i="12"/>
  <c r="C216" i="12"/>
  <c r="B216" i="12"/>
  <c r="M215" i="12"/>
  <c r="L215" i="12"/>
  <c r="K215" i="12"/>
  <c r="J215" i="12"/>
  <c r="I215" i="12"/>
  <c r="H215" i="12"/>
  <c r="G215" i="12"/>
  <c r="F215" i="12"/>
  <c r="E215" i="12"/>
  <c r="D215" i="12"/>
  <c r="C215" i="12"/>
  <c r="B215" i="12"/>
  <c r="M214" i="12"/>
  <c r="L214" i="12"/>
  <c r="K214" i="12"/>
  <c r="J214" i="12"/>
  <c r="I214" i="12"/>
  <c r="H214" i="12"/>
  <c r="G214" i="12"/>
  <c r="F214" i="12"/>
  <c r="E214" i="12"/>
  <c r="D214" i="12"/>
  <c r="C214" i="12"/>
  <c r="B214" i="12"/>
  <c r="M213" i="12"/>
  <c r="L213" i="12"/>
  <c r="K213" i="12"/>
  <c r="J213" i="12"/>
  <c r="I213" i="12"/>
  <c r="H213" i="12"/>
  <c r="G213" i="12"/>
  <c r="F213" i="12"/>
  <c r="E213" i="12"/>
  <c r="D213" i="12"/>
  <c r="C213" i="12"/>
  <c r="B213" i="12"/>
  <c r="M212" i="12"/>
  <c r="L212" i="12"/>
  <c r="K212" i="12"/>
  <c r="J212" i="12"/>
  <c r="I212" i="12"/>
  <c r="H212" i="12"/>
  <c r="G212" i="12"/>
  <c r="F212" i="12"/>
  <c r="E212" i="12"/>
  <c r="D212" i="12"/>
  <c r="C212" i="12"/>
  <c r="B212" i="12"/>
  <c r="M211" i="12"/>
  <c r="L211" i="12"/>
  <c r="K211" i="12"/>
  <c r="J211" i="12"/>
  <c r="I211" i="12"/>
  <c r="H211" i="12"/>
  <c r="G211" i="12"/>
  <c r="F211" i="12"/>
  <c r="E211" i="12"/>
  <c r="D211" i="12"/>
  <c r="C211" i="12"/>
  <c r="B211" i="12"/>
  <c r="M210" i="12"/>
  <c r="L210" i="12"/>
  <c r="K210" i="12"/>
  <c r="J210" i="12"/>
  <c r="I210" i="12"/>
  <c r="H210" i="12"/>
  <c r="G210" i="12"/>
  <c r="F210" i="12"/>
  <c r="E210" i="12"/>
  <c r="D210" i="12"/>
  <c r="C210" i="12"/>
  <c r="B210" i="12"/>
  <c r="M209" i="12"/>
  <c r="L209" i="12"/>
  <c r="K209" i="12"/>
  <c r="J209" i="12"/>
  <c r="I209" i="12"/>
  <c r="H209" i="12"/>
  <c r="G209" i="12"/>
  <c r="F209" i="12"/>
  <c r="E209" i="12"/>
  <c r="D209" i="12"/>
  <c r="C209" i="12"/>
  <c r="B209" i="12"/>
  <c r="M208" i="12"/>
  <c r="L208" i="12"/>
  <c r="K208" i="12"/>
  <c r="J208" i="12"/>
  <c r="I208" i="12"/>
  <c r="H208" i="12"/>
  <c r="G208" i="12"/>
  <c r="F208" i="12"/>
  <c r="E208" i="12"/>
  <c r="D208" i="12"/>
  <c r="C208" i="12"/>
  <c r="B208" i="12"/>
  <c r="M207" i="12"/>
  <c r="L207" i="12"/>
  <c r="K207" i="12"/>
  <c r="J207" i="12"/>
  <c r="I207" i="12"/>
  <c r="H207" i="12"/>
  <c r="G207" i="12"/>
  <c r="F207" i="12"/>
  <c r="E207" i="12"/>
  <c r="D207" i="12"/>
  <c r="C207" i="12"/>
  <c r="B207" i="12"/>
  <c r="M206" i="12"/>
  <c r="L206" i="12"/>
  <c r="K206" i="12"/>
  <c r="J206" i="12"/>
  <c r="I206" i="12"/>
  <c r="H206" i="12"/>
  <c r="G206" i="12"/>
  <c r="F206" i="12"/>
  <c r="E206" i="12"/>
  <c r="D206" i="12"/>
  <c r="C206" i="12"/>
  <c r="B206" i="12"/>
  <c r="M205" i="12"/>
  <c r="L205" i="12"/>
  <c r="K205" i="12"/>
  <c r="J205" i="12"/>
  <c r="I205" i="12"/>
  <c r="H205" i="12"/>
  <c r="G205" i="12"/>
  <c r="F205" i="12"/>
  <c r="E205" i="12"/>
  <c r="D205" i="12"/>
  <c r="C205" i="12"/>
  <c r="B205" i="12"/>
  <c r="M204" i="12"/>
  <c r="L204" i="12"/>
  <c r="K204" i="12"/>
  <c r="J204" i="12"/>
  <c r="I204" i="12"/>
  <c r="H204" i="12"/>
  <c r="G204" i="12"/>
  <c r="F204" i="12"/>
  <c r="E204" i="12"/>
  <c r="D204" i="12"/>
  <c r="C204" i="12"/>
  <c r="B204" i="12"/>
  <c r="M203" i="12"/>
  <c r="L203" i="12"/>
  <c r="K203" i="12"/>
  <c r="J203" i="12"/>
  <c r="I203" i="12"/>
  <c r="H203" i="12"/>
  <c r="G203" i="12"/>
  <c r="F203" i="12"/>
  <c r="E203" i="12"/>
  <c r="D203" i="12"/>
  <c r="C203" i="12"/>
  <c r="B203" i="12"/>
  <c r="M202" i="12"/>
  <c r="L202" i="12"/>
  <c r="K202" i="12"/>
  <c r="J202" i="12"/>
  <c r="I202" i="12"/>
  <c r="H202" i="12"/>
  <c r="G202" i="12"/>
  <c r="F202" i="12"/>
  <c r="E202" i="12"/>
  <c r="D202" i="12"/>
  <c r="C202" i="12"/>
  <c r="B202" i="12"/>
  <c r="J59" i="10"/>
  <c r="I59" i="10"/>
  <c r="H59" i="10"/>
  <c r="G59" i="10"/>
  <c r="F59" i="10"/>
  <c r="E59" i="10"/>
  <c r="C59" i="10"/>
  <c r="B59" i="10"/>
  <c r="J58" i="10"/>
  <c r="I58" i="10"/>
  <c r="H58" i="10"/>
  <c r="G58" i="10"/>
  <c r="F58" i="10"/>
  <c r="E58" i="10"/>
  <c r="C58" i="10"/>
  <c r="B58" i="10"/>
  <c r="J57" i="10"/>
  <c r="I57" i="10"/>
  <c r="H57" i="10"/>
  <c r="G57" i="10"/>
  <c r="F57" i="10"/>
  <c r="E57" i="10"/>
  <c r="C57" i="10"/>
  <c r="B57" i="10"/>
  <c r="J56" i="10"/>
  <c r="I56" i="10"/>
  <c r="H56" i="10"/>
  <c r="G56" i="10"/>
  <c r="F56" i="10"/>
  <c r="E56" i="10"/>
  <c r="C56" i="10"/>
  <c r="B56" i="10"/>
  <c r="J55" i="10"/>
  <c r="I55" i="10"/>
  <c r="H55" i="10"/>
  <c r="G55" i="10"/>
  <c r="F55" i="10"/>
  <c r="E55" i="10"/>
  <c r="C55" i="10"/>
  <c r="B55" i="10"/>
  <c r="J54" i="10"/>
  <c r="I54" i="10"/>
  <c r="H54" i="10"/>
  <c r="G54" i="10"/>
  <c r="F54" i="10"/>
  <c r="E54" i="10"/>
  <c r="C54" i="10"/>
  <c r="B54" i="10"/>
  <c r="J53" i="10"/>
  <c r="I53" i="10"/>
  <c r="H53" i="10"/>
  <c r="G53" i="10"/>
  <c r="F53" i="10"/>
  <c r="E53" i="10"/>
  <c r="C53" i="10"/>
  <c r="B53" i="10"/>
  <c r="J52" i="10"/>
  <c r="I52" i="10"/>
  <c r="H52" i="10"/>
  <c r="G52" i="10"/>
  <c r="F52" i="10"/>
  <c r="E52" i="10"/>
  <c r="C52" i="10"/>
  <c r="B52" i="10"/>
  <c r="J51" i="10"/>
  <c r="I51" i="10"/>
  <c r="H51" i="10"/>
  <c r="G51" i="10"/>
  <c r="F51" i="10"/>
  <c r="E51" i="10"/>
  <c r="C51" i="10"/>
  <c r="B51" i="10"/>
  <c r="J50" i="10"/>
  <c r="I50" i="10"/>
  <c r="H50" i="10"/>
  <c r="G50" i="10"/>
  <c r="F50" i="10"/>
  <c r="E50" i="10"/>
  <c r="C50" i="10"/>
  <c r="B50" i="10"/>
  <c r="J49" i="10"/>
  <c r="I49" i="10"/>
  <c r="H49" i="10"/>
  <c r="G49" i="10"/>
  <c r="F49" i="10"/>
  <c r="E49" i="10"/>
  <c r="C49" i="10"/>
  <c r="B49" i="10"/>
  <c r="J48" i="10"/>
  <c r="I48" i="10"/>
  <c r="H48" i="10"/>
  <c r="G48" i="10"/>
  <c r="F48" i="10"/>
  <c r="E48" i="10"/>
  <c r="C48" i="10"/>
  <c r="B48" i="10"/>
  <c r="J59" i="11"/>
  <c r="I59" i="11"/>
  <c r="H59" i="11"/>
  <c r="G59" i="11"/>
  <c r="F59" i="11"/>
  <c r="E59" i="11"/>
  <c r="C59" i="11"/>
  <c r="B59" i="11"/>
  <c r="J58" i="11"/>
  <c r="I58" i="11"/>
  <c r="H58" i="11"/>
  <c r="G58" i="11"/>
  <c r="F58" i="11"/>
  <c r="E58" i="11"/>
  <c r="C58" i="11"/>
  <c r="B58" i="11"/>
  <c r="J57" i="11"/>
  <c r="I57" i="11"/>
  <c r="H57" i="11"/>
  <c r="G57" i="11"/>
  <c r="F57" i="11"/>
  <c r="E57" i="11"/>
  <c r="C57" i="11"/>
  <c r="B57" i="11"/>
  <c r="J56" i="11"/>
  <c r="I56" i="11"/>
  <c r="H56" i="11"/>
  <c r="G56" i="11"/>
  <c r="F56" i="11"/>
  <c r="E56" i="11"/>
  <c r="C56" i="11"/>
  <c r="B56" i="11"/>
  <c r="J55" i="11"/>
  <c r="I55" i="11"/>
  <c r="H55" i="11"/>
  <c r="G55" i="11"/>
  <c r="F55" i="11"/>
  <c r="E55" i="11"/>
  <c r="C55" i="11"/>
  <c r="B55" i="11"/>
  <c r="J54" i="11"/>
  <c r="I54" i="11"/>
  <c r="H54" i="11"/>
  <c r="G54" i="11"/>
  <c r="F54" i="11"/>
  <c r="E54" i="11"/>
  <c r="C54" i="11"/>
  <c r="B54" i="11"/>
  <c r="J53" i="11"/>
  <c r="I53" i="11"/>
  <c r="H53" i="11"/>
  <c r="G53" i="11"/>
  <c r="F53" i="11"/>
  <c r="E53" i="11"/>
  <c r="C53" i="11"/>
  <c r="B53" i="11"/>
  <c r="J52" i="11"/>
  <c r="I52" i="11"/>
  <c r="H52" i="11"/>
  <c r="G52" i="11"/>
  <c r="F52" i="11"/>
  <c r="E52" i="11"/>
  <c r="C52" i="11"/>
  <c r="B52" i="11"/>
  <c r="J51" i="11"/>
  <c r="I51" i="11"/>
  <c r="H51" i="11"/>
  <c r="G51" i="11"/>
  <c r="F51" i="11"/>
  <c r="E51" i="11"/>
  <c r="C51" i="11"/>
  <c r="B51" i="11"/>
  <c r="J50" i="11"/>
  <c r="I50" i="11"/>
  <c r="H50" i="11"/>
  <c r="G50" i="11"/>
  <c r="F50" i="11"/>
  <c r="E50" i="11"/>
  <c r="C50" i="11"/>
  <c r="B50" i="11"/>
  <c r="J49" i="11"/>
  <c r="I49" i="11"/>
  <c r="H49" i="11"/>
  <c r="G49" i="11"/>
  <c r="F49" i="11"/>
  <c r="E49" i="11"/>
  <c r="C49" i="11"/>
  <c r="B49" i="11"/>
  <c r="J48" i="11"/>
  <c r="I48" i="11"/>
  <c r="H48" i="11"/>
  <c r="G48" i="11"/>
  <c r="F48" i="11"/>
  <c r="E48" i="11"/>
  <c r="C48" i="11"/>
  <c r="B48" i="11"/>
  <c r="D91" i="11"/>
  <c r="J31" i="11"/>
  <c r="I31" i="11"/>
  <c r="H31" i="11"/>
  <c r="G31" i="11"/>
  <c r="F31" i="11"/>
  <c r="E31" i="11"/>
  <c r="D31" i="11"/>
  <c r="C31" i="11"/>
  <c r="B31" i="11"/>
  <c r="J30" i="11"/>
  <c r="I30" i="11"/>
  <c r="H30" i="11"/>
  <c r="G30" i="11"/>
  <c r="F30" i="11"/>
  <c r="E30" i="11"/>
  <c r="D30" i="11"/>
  <c r="C30" i="11"/>
  <c r="B30" i="11"/>
  <c r="J29" i="11"/>
  <c r="I29" i="11"/>
  <c r="H29" i="11"/>
  <c r="G29" i="11"/>
  <c r="F29" i="11"/>
  <c r="E29" i="11"/>
  <c r="D29" i="11"/>
  <c r="C29" i="11"/>
  <c r="B29" i="11"/>
  <c r="J28" i="11"/>
  <c r="I28" i="11"/>
  <c r="H28" i="11"/>
  <c r="G28" i="11"/>
  <c r="F28" i="11"/>
  <c r="E28" i="11"/>
  <c r="D28" i="11"/>
  <c r="C28" i="11"/>
  <c r="B28" i="11"/>
  <c r="J27" i="11"/>
  <c r="I27" i="11"/>
  <c r="H27" i="11"/>
  <c r="G27" i="11"/>
  <c r="F27" i="11"/>
  <c r="E27" i="11"/>
  <c r="D27" i="11"/>
  <c r="C27" i="11"/>
  <c r="B27" i="11"/>
  <c r="J26" i="11"/>
  <c r="I26" i="11"/>
  <c r="H26" i="11"/>
  <c r="G26" i="11"/>
  <c r="F26" i="11"/>
  <c r="E26" i="11"/>
  <c r="D26" i="11"/>
  <c r="C26" i="11"/>
  <c r="B26" i="11"/>
  <c r="J25" i="11"/>
  <c r="I25" i="11"/>
  <c r="H25" i="11"/>
  <c r="G25" i="11"/>
  <c r="F25" i="11"/>
  <c r="E25" i="11"/>
  <c r="D25" i="11"/>
  <c r="C25" i="11"/>
  <c r="B25" i="11"/>
  <c r="J24" i="11"/>
  <c r="I24" i="11"/>
  <c r="H24" i="11"/>
  <c r="G24" i="11"/>
  <c r="F24" i="11"/>
  <c r="E24" i="11"/>
  <c r="D24" i="11"/>
  <c r="C24" i="11"/>
  <c r="B24" i="11"/>
  <c r="J23" i="11"/>
  <c r="I23" i="11"/>
  <c r="H23" i="11"/>
  <c r="G23" i="11"/>
  <c r="F23" i="11"/>
  <c r="E23" i="11"/>
  <c r="D23" i="11"/>
  <c r="C23" i="11"/>
  <c r="B23" i="11"/>
  <c r="J22" i="11"/>
  <c r="I22" i="11"/>
  <c r="H22" i="11"/>
  <c r="G22" i="11"/>
  <c r="F22" i="11"/>
  <c r="E22" i="11"/>
  <c r="D22" i="11"/>
  <c r="C22" i="11"/>
  <c r="B22" i="11"/>
  <c r="J21" i="11"/>
  <c r="I21" i="11"/>
  <c r="H21" i="11"/>
  <c r="G21" i="11"/>
  <c r="F21" i="11"/>
  <c r="E21" i="11"/>
  <c r="D21" i="11"/>
  <c r="C21" i="11"/>
  <c r="B21" i="11"/>
  <c r="J20" i="11"/>
  <c r="I20" i="11"/>
  <c r="H20" i="11"/>
  <c r="G20" i="11"/>
  <c r="F20" i="11"/>
  <c r="E20" i="11"/>
  <c r="D20" i="11"/>
  <c r="C20" i="11"/>
  <c r="B20" i="11"/>
  <c r="B17" i="11"/>
  <c r="J15" i="11"/>
  <c r="J45" i="11" s="1"/>
  <c r="I15" i="11"/>
  <c r="I45" i="11" s="1"/>
  <c r="H15" i="11"/>
  <c r="G15" i="11"/>
  <c r="G45" i="11" s="1"/>
  <c r="F15" i="11"/>
  <c r="E15" i="11"/>
  <c r="D15" i="11"/>
  <c r="C15" i="11"/>
  <c r="C45" i="11" s="1"/>
  <c r="B15" i="11"/>
  <c r="B45" i="11" s="1"/>
  <c r="J14" i="11"/>
  <c r="J44" i="11" s="1"/>
  <c r="I14" i="11"/>
  <c r="H14" i="11"/>
  <c r="H44" i="11" s="1"/>
  <c r="G14" i="11"/>
  <c r="F14" i="11"/>
  <c r="E14" i="11"/>
  <c r="D14" i="11"/>
  <c r="D44" i="11" s="1"/>
  <c r="C14" i="11"/>
  <c r="C44" i="11" s="1"/>
  <c r="B14" i="11"/>
  <c r="B44" i="11" s="1"/>
  <c r="J13" i="11"/>
  <c r="I13" i="11"/>
  <c r="I43" i="11" s="1"/>
  <c r="H13" i="11"/>
  <c r="G13" i="11"/>
  <c r="F13" i="11"/>
  <c r="E13" i="11"/>
  <c r="E43" i="11" s="1"/>
  <c r="D13" i="11"/>
  <c r="D43" i="11" s="1"/>
  <c r="C13" i="11"/>
  <c r="C43" i="11" s="1"/>
  <c r="B13" i="11"/>
  <c r="J12" i="11"/>
  <c r="J42" i="11" s="1"/>
  <c r="I12" i="11"/>
  <c r="I42" i="11" s="1"/>
  <c r="H12" i="11"/>
  <c r="H42" i="11" s="1"/>
  <c r="G12" i="11"/>
  <c r="F12" i="11"/>
  <c r="F42" i="11" s="1"/>
  <c r="E12" i="11"/>
  <c r="E42" i="11" s="1"/>
  <c r="D12" i="11"/>
  <c r="D42" i="11" s="1"/>
  <c r="C12" i="11"/>
  <c r="C42" i="11" s="1"/>
  <c r="B12" i="11"/>
  <c r="B42" i="11" s="1"/>
  <c r="J11" i="11"/>
  <c r="J41" i="11" s="1"/>
  <c r="I11" i="11"/>
  <c r="I41" i="11" s="1"/>
  <c r="H11" i="11"/>
  <c r="G11" i="11"/>
  <c r="G41" i="11" s="1"/>
  <c r="F11" i="11"/>
  <c r="F41" i="11" s="1"/>
  <c r="E11" i="11"/>
  <c r="E41" i="11" s="1"/>
  <c r="D11" i="11"/>
  <c r="D41" i="11" s="1"/>
  <c r="C11" i="11"/>
  <c r="C41" i="11" s="1"/>
  <c r="B11" i="11"/>
  <c r="B41" i="11" s="1"/>
  <c r="J10" i="11"/>
  <c r="J40" i="11" s="1"/>
  <c r="I10" i="11"/>
  <c r="H10" i="11"/>
  <c r="H40" i="11" s="1"/>
  <c r="G10" i="11"/>
  <c r="G40" i="11" s="1"/>
  <c r="F10" i="11"/>
  <c r="F40" i="11" s="1"/>
  <c r="E10" i="11"/>
  <c r="E40" i="11" s="1"/>
  <c r="D10" i="11"/>
  <c r="D40" i="11" s="1"/>
  <c r="C10" i="11"/>
  <c r="C40" i="11" s="1"/>
  <c r="B10" i="11"/>
  <c r="B40" i="11" s="1"/>
  <c r="J9" i="11"/>
  <c r="I9" i="11"/>
  <c r="I39" i="11" s="1"/>
  <c r="H9" i="11"/>
  <c r="H39" i="11" s="1"/>
  <c r="G9" i="11"/>
  <c r="G39" i="11" s="1"/>
  <c r="F9" i="11"/>
  <c r="F39" i="11" s="1"/>
  <c r="E9" i="11"/>
  <c r="E39" i="11" s="1"/>
  <c r="D9" i="11"/>
  <c r="D39" i="11" s="1"/>
  <c r="C9" i="11"/>
  <c r="C39" i="11" s="1"/>
  <c r="B9" i="11"/>
  <c r="J8" i="11"/>
  <c r="J38" i="11" s="1"/>
  <c r="I8" i="11"/>
  <c r="I38" i="11" s="1"/>
  <c r="H8" i="11"/>
  <c r="H38" i="11" s="1"/>
  <c r="G8" i="11"/>
  <c r="G38" i="11" s="1"/>
  <c r="F8" i="11"/>
  <c r="F38" i="11" s="1"/>
  <c r="E8" i="11"/>
  <c r="E38" i="11" s="1"/>
  <c r="D8" i="11"/>
  <c r="D38" i="11" s="1"/>
  <c r="C8" i="11"/>
  <c r="B8" i="11"/>
  <c r="B38" i="11" s="1"/>
  <c r="J7" i="11"/>
  <c r="J37" i="11" s="1"/>
  <c r="I7" i="11"/>
  <c r="I37" i="11" s="1"/>
  <c r="H7" i="11"/>
  <c r="H37" i="11" s="1"/>
  <c r="G7" i="11"/>
  <c r="G37" i="11" s="1"/>
  <c r="F7" i="11"/>
  <c r="F37" i="11" s="1"/>
  <c r="E7" i="11"/>
  <c r="E37" i="11" s="1"/>
  <c r="D7" i="11"/>
  <c r="C7" i="11"/>
  <c r="C37" i="11" s="1"/>
  <c r="B7" i="11"/>
  <c r="B37" i="11" s="1"/>
  <c r="J6" i="11"/>
  <c r="J36" i="11" s="1"/>
  <c r="I6" i="11"/>
  <c r="I36" i="11" s="1"/>
  <c r="H6" i="11"/>
  <c r="H36" i="11" s="1"/>
  <c r="G6" i="11"/>
  <c r="G36" i="11" s="1"/>
  <c r="F6" i="11"/>
  <c r="F36" i="11" s="1"/>
  <c r="E6" i="11"/>
  <c r="D6" i="11"/>
  <c r="D36" i="11" s="1"/>
  <c r="C6" i="11"/>
  <c r="C36" i="11" s="1"/>
  <c r="B6" i="11"/>
  <c r="B36" i="11" s="1"/>
  <c r="J5" i="11"/>
  <c r="J35" i="11" s="1"/>
  <c r="I5" i="11"/>
  <c r="I35" i="11" s="1"/>
  <c r="H5" i="11"/>
  <c r="H35" i="11" s="1"/>
  <c r="G5" i="11"/>
  <c r="G35" i="11" s="1"/>
  <c r="F5" i="11"/>
  <c r="E5" i="11"/>
  <c r="E35" i="11" s="1"/>
  <c r="D5" i="11"/>
  <c r="D35" i="11" s="1"/>
  <c r="C5" i="11"/>
  <c r="C35" i="11" s="1"/>
  <c r="B5" i="11"/>
  <c r="B35" i="11" s="1"/>
  <c r="J4" i="11"/>
  <c r="J34" i="11" s="1"/>
  <c r="I4" i="11"/>
  <c r="I34" i="11" s="1"/>
  <c r="H4" i="11"/>
  <c r="H34" i="11" s="1"/>
  <c r="G4" i="11"/>
  <c r="F4" i="11"/>
  <c r="F34" i="11" s="1"/>
  <c r="E4" i="11"/>
  <c r="E34" i="11" s="1"/>
  <c r="D4" i="11"/>
  <c r="D34" i="11" s="1"/>
  <c r="C4" i="11"/>
  <c r="C34" i="11" s="1"/>
  <c r="B4" i="11"/>
  <c r="B34" i="11" s="1"/>
  <c r="D91" i="10"/>
  <c r="J31" i="10"/>
  <c r="I31" i="10"/>
  <c r="H31" i="10"/>
  <c r="G31" i="10"/>
  <c r="F31" i="10"/>
  <c r="E31" i="10"/>
  <c r="D31" i="10"/>
  <c r="C31" i="10"/>
  <c r="B31" i="10"/>
  <c r="J30" i="10"/>
  <c r="I30" i="10"/>
  <c r="H30" i="10"/>
  <c r="G30" i="10"/>
  <c r="F30" i="10"/>
  <c r="E30" i="10"/>
  <c r="D30" i="10"/>
  <c r="C30" i="10"/>
  <c r="B30" i="10"/>
  <c r="J29" i="10"/>
  <c r="I29" i="10"/>
  <c r="H29" i="10"/>
  <c r="G29" i="10"/>
  <c r="F29" i="10"/>
  <c r="E29" i="10"/>
  <c r="D29" i="10"/>
  <c r="C29" i="10"/>
  <c r="B29" i="10"/>
  <c r="J28" i="10"/>
  <c r="I28" i="10"/>
  <c r="H28" i="10"/>
  <c r="G28" i="10"/>
  <c r="F28" i="10"/>
  <c r="E28" i="10"/>
  <c r="D28" i="10"/>
  <c r="C28" i="10"/>
  <c r="B28" i="10"/>
  <c r="J27" i="10"/>
  <c r="I27" i="10"/>
  <c r="H27" i="10"/>
  <c r="G27" i="10"/>
  <c r="F27" i="10"/>
  <c r="E27" i="10"/>
  <c r="D27" i="10"/>
  <c r="C27" i="10"/>
  <c r="B27" i="10"/>
  <c r="J26" i="10"/>
  <c r="I26" i="10"/>
  <c r="H26" i="10"/>
  <c r="G26" i="10"/>
  <c r="F26" i="10"/>
  <c r="E26" i="10"/>
  <c r="D26" i="10"/>
  <c r="C26" i="10"/>
  <c r="B26" i="10"/>
  <c r="J25" i="10"/>
  <c r="I25" i="10"/>
  <c r="H25" i="10"/>
  <c r="G25" i="10"/>
  <c r="F25" i="10"/>
  <c r="E25" i="10"/>
  <c r="D25" i="10"/>
  <c r="C25" i="10"/>
  <c r="B25" i="10"/>
  <c r="J24" i="10"/>
  <c r="I24" i="10"/>
  <c r="H24" i="10"/>
  <c r="G24" i="10"/>
  <c r="F24" i="10"/>
  <c r="E24" i="10"/>
  <c r="D24" i="10"/>
  <c r="C24" i="10"/>
  <c r="B24" i="10"/>
  <c r="J23" i="10"/>
  <c r="I23" i="10"/>
  <c r="H23" i="10"/>
  <c r="G23" i="10"/>
  <c r="F23" i="10"/>
  <c r="E23" i="10"/>
  <c r="D23" i="10"/>
  <c r="C23" i="10"/>
  <c r="B23" i="10"/>
  <c r="J22" i="10"/>
  <c r="I22" i="10"/>
  <c r="H22" i="10"/>
  <c r="G22" i="10"/>
  <c r="F22" i="10"/>
  <c r="E22" i="10"/>
  <c r="D22" i="10"/>
  <c r="C22" i="10"/>
  <c r="B22" i="10"/>
  <c r="J21" i="10"/>
  <c r="I21" i="10"/>
  <c r="H21" i="10"/>
  <c r="G21" i="10"/>
  <c r="F21" i="10"/>
  <c r="E21" i="10"/>
  <c r="D21" i="10"/>
  <c r="C21" i="10"/>
  <c r="B21" i="10"/>
  <c r="J20" i="10"/>
  <c r="I20" i="10"/>
  <c r="H20" i="10"/>
  <c r="G20" i="10"/>
  <c r="F20" i="10"/>
  <c r="E20" i="10"/>
  <c r="D20" i="10"/>
  <c r="C20" i="10"/>
  <c r="B20" i="10"/>
  <c r="B17" i="10"/>
  <c r="J15" i="10"/>
  <c r="I15" i="10"/>
  <c r="I45" i="10" s="1"/>
  <c r="H15" i="10"/>
  <c r="G15" i="10"/>
  <c r="F15" i="10"/>
  <c r="E15" i="10"/>
  <c r="E45" i="10" s="1"/>
  <c r="D15" i="10"/>
  <c r="D45" i="10" s="1"/>
  <c r="C15" i="10"/>
  <c r="C45" i="10" s="1"/>
  <c r="B15" i="10"/>
  <c r="J14" i="10"/>
  <c r="J44" i="10" s="1"/>
  <c r="I14" i="10"/>
  <c r="H14" i="10"/>
  <c r="G14" i="10"/>
  <c r="F14" i="10"/>
  <c r="F44" i="10" s="1"/>
  <c r="E14" i="10"/>
  <c r="E44" i="10" s="1"/>
  <c r="D14" i="10"/>
  <c r="D44" i="10" s="1"/>
  <c r="C14" i="10"/>
  <c r="B14" i="10"/>
  <c r="B44" i="10" s="1"/>
  <c r="J13" i="10"/>
  <c r="I13" i="10"/>
  <c r="H13" i="10"/>
  <c r="G13" i="10"/>
  <c r="G43" i="10" s="1"/>
  <c r="F13" i="10"/>
  <c r="F43" i="10" s="1"/>
  <c r="E13" i="10"/>
  <c r="E43" i="10" s="1"/>
  <c r="D13" i="10"/>
  <c r="C13" i="10"/>
  <c r="C43" i="10" s="1"/>
  <c r="B13" i="10"/>
  <c r="J12" i="10"/>
  <c r="J42" i="10" s="1"/>
  <c r="I12" i="10"/>
  <c r="H12" i="10"/>
  <c r="H42" i="10" s="1"/>
  <c r="G12" i="10"/>
  <c r="G42" i="10" s="1"/>
  <c r="F12" i="10"/>
  <c r="F42" i="10" s="1"/>
  <c r="E12" i="10"/>
  <c r="E42" i="10" s="1"/>
  <c r="D12" i="10"/>
  <c r="D42" i="10" s="1"/>
  <c r="C12" i="10"/>
  <c r="C42" i="10" s="1"/>
  <c r="B12" i="10"/>
  <c r="B42" i="10" s="1"/>
  <c r="J11" i="10"/>
  <c r="I11" i="10"/>
  <c r="I41" i="10" s="1"/>
  <c r="H11" i="10"/>
  <c r="H41" i="10" s="1"/>
  <c r="G11" i="10"/>
  <c r="G41" i="10" s="1"/>
  <c r="F11" i="10"/>
  <c r="F41" i="10" s="1"/>
  <c r="E11" i="10"/>
  <c r="E41" i="10" s="1"/>
  <c r="D11" i="10"/>
  <c r="D41" i="10" s="1"/>
  <c r="C11" i="10"/>
  <c r="C41" i="10" s="1"/>
  <c r="B11" i="10"/>
  <c r="J10" i="10"/>
  <c r="J40" i="10" s="1"/>
  <c r="I10" i="10"/>
  <c r="I40" i="10" s="1"/>
  <c r="H10" i="10"/>
  <c r="H40" i="10" s="1"/>
  <c r="G10" i="10"/>
  <c r="G40" i="10" s="1"/>
  <c r="F10" i="10"/>
  <c r="F40" i="10" s="1"/>
  <c r="E10" i="10"/>
  <c r="E40" i="10" s="1"/>
  <c r="D10" i="10"/>
  <c r="D40" i="10" s="1"/>
  <c r="C10" i="10"/>
  <c r="B10" i="10"/>
  <c r="B40" i="10" s="1"/>
  <c r="J9" i="10"/>
  <c r="J39" i="10" s="1"/>
  <c r="I9" i="10"/>
  <c r="I39" i="10" s="1"/>
  <c r="H9" i="10"/>
  <c r="H39" i="10" s="1"/>
  <c r="G9" i="10"/>
  <c r="G39" i="10" s="1"/>
  <c r="F9" i="10"/>
  <c r="F39" i="10" s="1"/>
  <c r="E9" i="10"/>
  <c r="E39" i="10" s="1"/>
  <c r="D9" i="10"/>
  <c r="C9" i="10"/>
  <c r="C39" i="10" s="1"/>
  <c r="B9" i="10"/>
  <c r="B39" i="10" s="1"/>
  <c r="J8" i="10"/>
  <c r="J38" i="10" s="1"/>
  <c r="I8" i="10"/>
  <c r="I38" i="10" s="1"/>
  <c r="H8" i="10"/>
  <c r="H38" i="10" s="1"/>
  <c r="G8" i="10"/>
  <c r="G38" i="10" s="1"/>
  <c r="F8" i="10"/>
  <c r="F38" i="10" s="1"/>
  <c r="E8" i="10"/>
  <c r="D8" i="10"/>
  <c r="D38" i="10" s="1"/>
  <c r="C8" i="10"/>
  <c r="C38" i="10" s="1"/>
  <c r="B8" i="10"/>
  <c r="B38" i="10" s="1"/>
  <c r="J7" i="10"/>
  <c r="J37" i="10" s="1"/>
  <c r="I7" i="10"/>
  <c r="I37" i="10" s="1"/>
  <c r="H7" i="10"/>
  <c r="H37" i="10" s="1"/>
  <c r="G7" i="10"/>
  <c r="G37" i="10" s="1"/>
  <c r="F7" i="10"/>
  <c r="E7" i="10"/>
  <c r="E37" i="10" s="1"/>
  <c r="D7" i="10"/>
  <c r="D37" i="10" s="1"/>
  <c r="C7" i="10"/>
  <c r="C37" i="10" s="1"/>
  <c r="B7" i="10"/>
  <c r="B37" i="10" s="1"/>
  <c r="J6" i="10"/>
  <c r="J36" i="10" s="1"/>
  <c r="I6" i="10"/>
  <c r="I36" i="10" s="1"/>
  <c r="H6" i="10"/>
  <c r="H36" i="10" s="1"/>
  <c r="G6" i="10"/>
  <c r="F6" i="10"/>
  <c r="F36" i="10" s="1"/>
  <c r="E6" i="10"/>
  <c r="E36" i="10" s="1"/>
  <c r="D6" i="10"/>
  <c r="D36" i="10" s="1"/>
  <c r="C6" i="10"/>
  <c r="C36" i="10" s="1"/>
  <c r="B6" i="10"/>
  <c r="B36" i="10" s="1"/>
  <c r="J5" i="10"/>
  <c r="J35" i="10" s="1"/>
  <c r="I5" i="10"/>
  <c r="I35" i="10" s="1"/>
  <c r="H5" i="10"/>
  <c r="G5" i="10"/>
  <c r="G35" i="10" s="1"/>
  <c r="F5" i="10"/>
  <c r="F35" i="10" s="1"/>
  <c r="E5" i="10"/>
  <c r="E35" i="10" s="1"/>
  <c r="D5" i="10"/>
  <c r="D35" i="10" s="1"/>
  <c r="C5" i="10"/>
  <c r="C35" i="10" s="1"/>
  <c r="B5" i="10"/>
  <c r="B35" i="10" s="1"/>
  <c r="J4" i="10"/>
  <c r="J34" i="10" s="1"/>
  <c r="I4" i="10"/>
  <c r="H4" i="10"/>
  <c r="H34" i="10" s="1"/>
  <c r="G4" i="10"/>
  <c r="G34" i="10" s="1"/>
  <c r="F4" i="10"/>
  <c r="F34" i="10" s="1"/>
  <c r="E4" i="10"/>
  <c r="E34" i="10" s="1"/>
  <c r="D4" i="10"/>
  <c r="D34" i="10" s="1"/>
  <c r="C4" i="10"/>
  <c r="C34" i="10" s="1"/>
  <c r="B4" i="10"/>
  <c r="B34" i="10" s="1"/>
  <c r="D43" i="10" l="1"/>
  <c r="C44" i="10"/>
  <c r="B45" i="10"/>
  <c r="J45" i="10"/>
  <c r="H43" i="10"/>
  <c r="G44" i="10"/>
  <c r="F45" i="10"/>
  <c r="F43" i="11"/>
  <c r="E44" i="11"/>
  <c r="D45" i="11"/>
  <c r="I43" i="10"/>
  <c r="G45" i="10"/>
  <c r="G43" i="11"/>
  <c r="E45" i="11"/>
  <c r="B43" i="10"/>
  <c r="J43" i="10"/>
  <c r="I44" i="10"/>
  <c r="H45" i="10"/>
  <c r="H43" i="11"/>
  <c r="G44" i="11"/>
  <c r="F45" i="11"/>
  <c r="H44" i="10"/>
  <c r="F44" i="11"/>
  <c r="B43" i="11"/>
  <c r="J43" i="11"/>
  <c r="I44" i="11"/>
  <c r="H45" i="11"/>
  <c r="I34" i="10"/>
  <c r="H35" i="10"/>
  <c r="G36" i="10"/>
  <c r="F37" i="10"/>
  <c r="E38" i="10"/>
  <c r="D39" i="10"/>
  <c r="C40" i="10"/>
  <c r="C68" i="10" s="1"/>
  <c r="B41" i="10"/>
  <c r="B69" i="10" s="1"/>
  <c r="J41" i="10"/>
  <c r="I42" i="10"/>
  <c r="G34" i="11"/>
  <c r="F35" i="11"/>
  <c r="E36" i="11"/>
  <c r="D37" i="11"/>
  <c r="C38" i="11"/>
  <c r="C66" i="11" s="1"/>
  <c r="B39" i="11"/>
  <c r="B67" i="11" s="1"/>
  <c r="J39" i="11"/>
  <c r="I40" i="11"/>
  <c r="H41" i="11"/>
  <c r="G42" i="11"/>
  <c r="N34" i="8"/>
  <c r="H34" i="8"/>
  <c r="P25" i="8"/>
  <c r="J25" i="8"/>
  <c r="I25" i="8"/>
  <c r="F34" i="8"/>
  <c r="O34" i="8"/>
  <c r="G34" i="8"/>
  <c r="H25" i="8"/>
  <c r="M34" i="8"/>
  <c r="K25" i="8"/>
  <c r="L34" i="8"/>
  <c r="E34" i="8"/>
  <c r="E25" i="8"/>
  <c r="D48" i="10" s="1"/>
  <c r="B66" i="10"/>
  <c r="B72" i="10"/>
  <c r="B68" i="10"/>
  <c r="L25" i="8"/>
  <c r="P34" i="8"/>
  <c r="C73" i="10"/>
  <c r="C67" i="11"/>
  <c r="B68" i="11"/>
  <c r="M25" i="8"/>
  <c r="I34" i="8"/>
  <c r="B67" i="10"/>
  <c r="C68" i="11"/>
  <c r="B69" i="11"/>
  <c r="F25" i="8"/>
  <c r="N25" i="8"/>
  <c r="J34" i="8"/>
  <c r="C69" i="11"/>
  <c r="B70" i="11"/>
  <c r="G25" i="8"/>
  <c r="O25" i="8"/>
  <c r="K34" i="8"/>
  <c r="B62" i="11"/>
  <c r="B62" i="10"/>
  <c r="C69" i="10"/>
  <c r="C63" i="11"/>
  <c r="B64" i="11"/>
  <c r="C71" i="11"/>
  <c r="B72" i="11"/>
  <c r="C62" i="11"/>
  <c r="B63" i="11"/>
  <c r="B71" i="11"/>
  <c r="C63" i="10"/>
  <c r="C71" i="10"/>
  <c r="B63" i="10"/>
  <c r="C70" i="10"/>
  <c r="C64" i="11"/>
  <c r="B65" i="11"/>
  <c r="C72" i="11"/>
  <c r="B73" i="11"/>
  <c r="C65" i="10"/>
  <c r="C64" i="10"/>
  <c r="B65" i="10"/>
  <c r="C72" i="10"/>
  <c r="B73" i="10"/>
  <c r="C65" i="11"/>
  <c r="B66" i="11"/>
  <c r="C73" i="11"/>
  <c r="C62" i="10"/>
  <c r="B64" i="10"/>
  <c r="C67" i="10"/>
  <c r="C66" i="10"/>
  <c r="B71" i="10"/>
  <c r="B70" i="10"/>
  <c r="C70" i="11"/>
  <c r="F65" i="11"/>
  <c r="F64" i="10"/>
  <c r="F68" i="11" l="1"/>
  <c r="F73" i="11"/>
  <c r="E70" i="11"/>
  <c r="F72" i="11"/>
  <c r="E73" i="11"/>
  <c r="E69" i="11"/>
  <c r="F66" i="11"/>
  <c r="F69" i="11"/>
  <c r="F64" i="11"/>
  <c r="E63" i="11"/>
  <c r="E73" i="10"/>
  <c r="E62" i="11"/>
  <c r="E64" i="11"/>
  <c r="E66" i="11"/>
  <c r="E65" i="11"/>
  <c r="E71" i="11"/>
  <c r="F70" i="10"/>
  <c r="F69" i="10"/>
  <c r="F72" i="10"/>
  <c r="E67" i="10"/>
  <c r="F66" i="10"/>
  <c r="E63" i="10"/>
  <c r="E65" i="10"/>
  <c r="E68" i="11"/>
  <c r="F71" i="11"/>
  <c r="F67" i="11"/>
  <c r="F63" i="11"/>
  <c r="E72" i="11"/>
  <c r="F70" i="11"/>
  <c r="E67" i="11"/>
  <c r="F62" i="11"/>
  <c r="E68" i="10"/>
  <c r="E66" i="10"/>
  <c r="E69" i="10"/>
  <c r="F71" i="10"/>
  <c r="F63" i="10"/>
  <c r="F67" i="10"/>
  <c r="E72" i="10"/>
  <c r="E71" i="10"/>
  <c r="F65" i="10"/>
  <c r="F68" i="10"/>
  <c r="F73" i="10"/>
  <c r="E70" i="10"/>
  <c r="F62" i="10"/>
  <c r="E62" i="10"/>
  <c r="E64" i="10"/>
  <c r="G70" i="11" l="1"/>
  <c r="G66" i="11"/>
  <c r="G62" i="11"/>
  <c r="G69" i="11"/>
  <c r="G71" i="11"/>
  <c r="G64" i="11"/>
  <c r="G72" i="11"/>
  <c r="G63" i="11"/>
  <c r="G67" i="11"/>
  <c r="G65" i="11"/>
  <c r="G73" i="11"/>
  <c r="G68" i="11"/>
  <c r="G70" i="10"/>
  <c r="G66" i="10"/>
  <c r="G62" i="10"/>
  <c r="G72" i="10"/>
  <c r="G67" i="10"/>
  <c r="G64" i="10"/>
  <c r="G71" i="10"/>
  <c r="G69" i="10"/>
  <c r="G73" i="10"/>
  <c r="G68" i="10"/>
  <c r="G63" i="10"/>
  <c r="G65" i="10"/>
  <c r="H65" i="11" l="1"/>
  <c r="H73" i="11"/>
  <c r="H69" i="11"/>
  <c r="H66" i="11"/>
  <c r="H68" i="11"/>
  <c r="H70" i="11"/>
  <c r="H63" i="11"/>
  <c r="H64" i="11"/>
  <c r="H72" i="11"/>
  <c r="H67" i="11"/>
  <c r="H62" i="11"/>
  <c r="H71" i="11"/>
  <c r="H73" i="10"/>
  <c r="H69" i="10"/>
  <c r="H65" i="10"/>
  <c r="H63" i="10"/>
  <c r="H68" i="10"/>
  <c r="H70" i="10"/>
  <c r="H64" i="10"/>
  <c r="H72" i="10"/>
  <c r="H71" i="10"/>
  <c r="H67" i="10"/>
  <c r="H62" i="10"/>
  <c r="H66" i="10"/>
  <c r="I71" i="11" l="1"/>
  <c r="I64" i="11"/>
  <c r="I73" i="11"/>
  <c r="I66" i="11"/>
  <c r="I65" i="11"/>
  <c r="I72" i="11"/>
  <c r="I63" i="11"/>
  <c r="I69" i="11"/>
  <c r="I67" i="11"/>
  <c r="I68" i="11"/>
  <c r="I62" i="11"/>
  <c r="I70" i="11"/>
  <c r="I65" i="10"/>
  <c r="I73" i="10"/>
  <c r="I64" i="10"/>
  <c r="I68" i="10"/>
  <c r="I62" i="10"/>
  <c r="I70" i="10"/>
  <c r="I71" i="10"/>
  <c r="I69" i="10"/>
  <c r="I63" i="10"/>
  <c r="I66" i="10"/>
  <c r="I67" i="10"/>
  <c r="I72" i="10"/>
  <c r="J67" i="11" l="1"/>
  <c r="J71" i="11"/>
  <c r="J63" i="11"/>
  <c r="J66" i="11"/>
  <c r="J69" i="11"/>
  <c r="J62" i="11"/>
  <c r="J68" i="11"/>
  <c r="J64" i="11"/>
  <c r="J70" i="11"/>
  <c r="J72" i="11"/>
  <c r="J65" i="11"/>
  <c r="J73" i="11"/>
  <c r="J71" i="10"/>
  <c r="J67" i="10"/>
  <c r="J63" i="10"/>
  <c r="J69" i="10"/>
  <c r="J70" i="10"/>
  <c r="J64" i="10"/>
  <c r="J62" i="10"/>
  <c r="J68" i="10"/>
  <c r="J66" i="10"/>
  <c r="J72" i="10"/>
  <c r="J73" i="10"/>
  <c r="J65" i="10"/>
  <c r="P32" i="8" l="1"/>
  <c r="O32" i="8"/>
  <c r="N32" i="8"/>
  <c r="M32" i="8"/>
  <c r="L32" i="8"/>
  <c r="K32" i="8"/>
  <c r="J32" i="8"/>
  <c r="I32" i="8"/>
  <c r="H32" i="8"/>
  <c r="F32" i="8"/>
  <c r="E32" i="8"/>
  <c r="P23" i="8"/>
  <c r="O23" i="8"/>
  <c r="N23" i="8"/>
  <c r="M23" i="8"/>
  <c r="L23" i="8"/>
  <c r="K23" i="8"/>
  <c r="J23" i="8"/>
  <c r="I23" i="8"/>
  <c r="H23" i="8"/>
  <c r="G23" i="8"/>
  <c r="F23" i="8"/>
  <c r="E23" i="8"/>
  <c r="M221" i="7" l="1"/>
  <c r="L221" i="7"/>
  <c r="K221" i="7"/>
  <c r="J221" i="7"/>
  <c r="I221" i="7"/>
  <c r="H221" i="7"/>
  <c r="G221" i="7"/>
  <c r="F221" i="7"/>
  <c r="E221" i="7"/>
  <c r="D221" i="7"/>
  <c r="C221" i="7"/>
  <c r="B221" i="7"/>
  <c r="M220" i="7"/>
  <c r="L220" i="7"/>
  <c r="K220" i="7"/>
  <c r="J220" i="7"/>
  <c r="I220" i="7"/>
  <c r="H220" i="7"/>
  <c r="G220" i="7"/>
  <c r="F220" i="7"/>
  <c r="E220" i="7"/>
  <c r="D220" i="7"/>
  <c r="C220" i="7"/>
  <c r="B220" i="7"/>
  <c r="M219" i="7"/>
  <c r="L219" i="7"/>
  <c r="K219" i="7"/>
  <c r="J219" i="7"/>
  <c r="I219" i="7"/>
  <c r="H219" i="7"/>
  <c r="G219" i="7"/>
  <c r="F219" i="7"/>
  <c r="E219" i="7"/>
  <c r="D219" i="7"/>
  <c r="C219" i="7"/>
  <c r="B219" i="7"/>
  <c r="M218" i="7"/>
  <c r="L218" i="7"/>
  <c r="K218" i="7"/>
  <c r="J218" i="7"/>
  <c r="I218" i="7"/>
  <c r="H218" i="7"/>
  <c r="G218" i="7"/>
  <c r="F218" i="7"/>
  <c r="E218" i="7"/>
  <c r="D218" i="7"/>
  <c r="C218" i="7"/>
  <c r="B218" i="7"/>
  <c r="M217" i="7"/>
  <c r="L217" i="7"/>
  <c r="K217" i="7"/>
  <c r="J217" i="7"/>
  <c r="I217" i="7"/>
  <c r="H217" i="7"/>
  <c r="G217" i="7"/>
  <c r="F217" i="7"/>
  <c r="E217" i="7"/>
  <c r="D217" i="7"/>
  <c r="C217" i="7"/>
  <c r="B217" i="7"/>
  <c r="M216" i="7"/>
  <c r="L216" i="7"/>
  <c r="K216" i="7"/>
  <c r="J216" i="7"/>
  <c r="I216" i="7"/>
  <c r="H216" i="7"/>
  <c r="G216" i="7"/>
  <c r="F216" i="7"/>
  <c r="E216" i="7"/>
  <c r="D216" i="7"/>
  <c r="C216" i="7"/>
  <c r="B216" i="7"/>
  <c r="M215" i="7"/>
  <c r="L215" i="7"/>
  <c r="K215" i="7"/>
  <c r="J215" i="7"/>
  <c r="I215" i="7"/>
  <c r="H215" i="7"/>
  <c r="G215" i="7"/>
  <c r="F215" i="7"/>
  <c r="E215" i="7"/>
  <c r="D215" i="7"/>
  <c r="C215" i="7"/>
  <c r="B215" i="7"/>
  <c r="M214" i="7"/>
  <c r="L214" i="7"/>
  <c r="K214" i="7"/>
  <c r="J214" i="7"/>
  <c r="I214" i="7"/>
  <c r="H214" i="7"/>
  <c r="G214" i="7"/>
  <c r="F214" i="7"/>
  <c r="E214" i="7"/>
  <c r="D214" i="7"/>
  <c r="C214" i="7"/>
  <c r="B214" i="7"/>
  <c r="M213" i="7"/>
  <c r="L213" i="7"/>
  <c r="K213" i="7"/>
  <c r="J213" i="7"/>
  <c r="I213" i="7"/>
  <c r="H213" i="7"/>
  <c r="G213" i="7"/>
  <c r="F213" i="7"/>
  <c r="E213" i="7"/>
  <c r="D213" i="7"/>
  <c r="C213" i="7"/>
  <c r="B213" i="7"/>
  <c r="M212" i="7"/>
  <c r="L212" i="7"/>
  <c r="K212" i="7"/>
  <c r="J212" i="7"/>
  <c r="I212" i="7"/>
  <c r="H212" i="7"/>
  <c r="G212" i="7"/>
  <c r="F212" i="7"/>
  <c r="E212" i="7"/>
  <c r="D212" i="7"/>
  <c r="C212" i="7"/>
  <c r="B212" i="7"/>
  <c r="M211" i="7"/>
  <c r="L211" i="7"/>
  <c r="K211" i="7"/>
  <c r="J211" i="7"/>
  <c r="I211" i="7"/>
  <c r="H211" i="7"/>
  <c r="G211" i="7"/>
  <c r="F211" i="7"/>
  <c r="E211" i="7"/>
  <c r="D211" i="7"/>
  <c r="C211" i="7"/>
  <c r="B211" i="7"/>
  <c r="M210" i="7"/>
  <c r="L210" i="7"/>
  <c r="K210" i="7"/>
  <c r="J210" i="7"/>
  <c r="I210" i="7"/>
  <c r="H210" i="7"/>
  <c r="G210" i="7"/>
  <c r="F210" i="7"/>
  <c r="E210" i="7"/>
  <c r="D210" i="7"/>
  <c r="C210" i="7"/>
  <c r="B210" i="7"/>
  <c r="M209" i="7"/>
  <c r="L209" i="7"/>
  <c r="K209" i="7"/>
  <c r="J209" i="7"/>
  <c r="I209" i="7"/>
  <c r="H209" i="7"/>
  <c r="G209" i="7"/>
  <c r="F209" i="7"/>
  <c r="E209" i="7"/>
  <c r="D209" i="7"/>
  <c r="C209" i="7"/>
  <c r="B209" i="7"/>
  <c r="M208" i="7"/>
  <c r="L208" i="7"/>
  <c r="K208" i="7"/>
  <c r="J208" i="7"/>
  <c r="I208" i="7"/>
  <c r="H208" i="7"/>
  <c r="G208" i="7"/>
  <c r="F208" i="7"/>
  <c r="E208" i="7"/>
  <c r="D208" i="7"/>
  <c r="C208" i="7"/>
  <c r="B208" i="7"/>
  <c r="M207" i="7"/>
  <c r="L207" i="7"/>
  <c r="K207" i="7"/>
  <c r="J207" i="7"/>
  <c r="I207" i="7"/>
  <c r="H207" i="7"/>
  <c r="G207" i="7"/>
  <c r="F207" i="7"/>
  <c r="E207" i="7"/>
  <c r="D207" i="7"/>
  <c r="C207" i="7"/>
  <c r="B207" i="7"/>
  <c r="M206" i="7"/>
  <c r="L206" i="7"/>
  <c r="K206" i="7"/>
  <c r="J206" i="7"/>
  <c r="I206" i="7"/>
  <c r="H206" i="7"/>
  <c r="G206" i="7"/>
  <c r="F206" i="7"/>
  <c r="E206" i="7"/>
  <c r="D206" i="7"/>
  <c r="C206" i="7"/>
  <c r="B206" i="7"/>
  <c r="M205" i="7"/>
  <c r="L205" i="7"/>
  <c r="K205" i="7"/>
  <c r="J205" i="7"/>
  <c r="I205" i="7"/>
  <c r="H205" i="7"/>
  <c r="G205" i="7"/>
  <c r="F205" i="7"/>
  <c r="E205" i="7"/>
  <c r="D205" i="7"/>
  <c r="C205" i="7"/>
  <c r="B205" i="7"/>
  <c r="M204" i="7"/>
  <c r="L204" i="7"/>
  <c r="K204" i="7"/>
  <c r="J204" i="7"/>
  <c r="I204" i="7"/>
  <c r="H204" i="7"/>
  <c r="G204" i="7"/>
  <c r="F204" i="7"/>
  <c r="E204" i="7"/>
  <c r="D204" i="7"/>
  <c r="C204" i="7"/>
  <c r="B204" i="7"/>
  <c r="M203" i="7"/>
  <c r="L203" i="7"/>
  <c r="K203" i="7"/>
  <c r="J203" i="7"/>
  <c r="I203" i="7"/>
  <c r="H203" i="7"/>
  <c r="G203" i="7"/>
  <c r="F203" i="7"/>
  <c r="E203" i="7"/>
  <c r="D203" i="7"/>
  <c r="C203" i="7"/>
  <c r="B203" i="7"/>
  <c r="M202" i="7"/>
  <c r="L202" i="7"/>
  <c r="K202" i="7"/>
  <c r="J202" i="7"/>
  <c r="I202" i="7"/>
  <c r="H202" i="7"/>
  <c r="G202" i="7"/>
  <c r="F202" i="7"/>
  <c r="E202" i="7"/>
  <c r="D202" i="7"/>
  <c r="C202" i="7"/>
  <c r="B202" i="7"/>
  <c r="G25" i="14" l="1"/>
  <c r="G34" i="14"/>
  <c r="G34" i="4"/>
  <c r="O34" i="14"/>
  <c r="O25" i="14"/>
  <c r="O34" i="4"/>
  <c r="H25" i="14"/>
  <c r="H34" i="14"/>
  <c r="H34" i="4"/>
  <c r="P34" i="14"/>
  <c r="P25" i="14"/>
  <c r="P34" i="4"/>
  <c r="N34" i="14"/>
  <c r="N25" i="14"/>
  <c r="N34" i="4"/>
  <c r="F34" i="14"/>
  <c r="F25" i="14"/>
  <c r="F34" i="4"/>
  <c r="J25" i="14"/>
  <c r="J34" i="14"/>
  <c r="J34" i="4"/>
  <c r="I25" i="14"/>
  <c r="I34" i="14"/>
  <c r="I34" i="4"/>
  <c r="K25" i="14"/>
  <c r="K34" i="14"/>
  <c r="K34" i="4"/>
  <c r="L25" i="14"/>
  <c r="L34" i="14"/>
  <c r="L34" i="4"/>
  <c r="E25" i="14"/>
  <c r="E34" i="14"/>
  <c r="E25" i="4"/>
  <c r="E34" i="4"/>
  <c r="J48" i="6" s="1"/>
  <c r="M34" i="14"/>
  <c r="M25" i="14"/>
  <c r="M34" i="4"/>
  <c r="D58" i="11"/>
  <c r="K58" i="11" s="1"/>
  <c r="D50" i="11"/>
  <c r="K50" i="11" s="1"/>
  <c r="D53" i="11"/>
  <c r="K53" i="11" s="1"/>
  <c r="D54" i="11"/>
  <c r="K54" i="11" s="1"/>
  <c r="D51" i="11"/>
  <c r="K51" i="11" s="1"/>
  <c r="D59" i="11"/>
  <c r="K59" i="11" s="1"/>
  <c r="D55" i="11"/>
  <c r="K55" i="11" s="1"/>
  <c r="D52" i="11"/>
  <c r="K52" i="11" s="1"/>
  <c r="D49" i="11"/>
  <c r="K49" i="11" s="1"/>
  <c r="C57" i="6"/>
  <c r="D57" i="11"/>
  <c r="D48" i="11"/>
  <c r="D56" i="11"/>
  <c r="D56" i="10"/>
  <c r="K56" i="10" s="1"/>
  <c r="M25" i="4"/>
  <c r="D49" i="10"/>
  <c r="F25" i="4"/>
  <c r="D53" i="10"/>
  <c r="K53" i="10" s="1"/>
  <c r="J25" i="4"/>
  <c r="D57" i="10"/>
  <c r="K57" i="10" s="1"/>
  <c r="N25" i="4"/>
  <c r="D52" i="10"/>
  <c r="K52" i="10" s="1"/>
  <c r="I25" i="4"/>
  <c r="D50" i="10"/>
  <c r="G25" i="4"/>
  <c r="D54" i="10"/>
  <c r="K54" i="10" s="1"/>
  <c r="K25" i="4"/>
  <c r="D58" i="10"/>
  <c r="K58" i="10" s="1"/>
  <c r="O25" i="4"/>
  <c r="K48" i="10"/>
  <c r="D51" i="10"/>
  <c r="K51" i="10" s="1"/>
  <c r="H25" i="4"/>
  <c r="D55" i="10"/>
  <c r="L25" i="4"/>
  <c r="D59" i="10"/>
  <c r="K59" i="10" s="1"/>
  <c r="P25" i="4"/>
  <c r="D91" i="6"/>
  <c r="B21" i="6"/>
  <c r="C21" i="6"/>
  <c r="D21" i="6"/>
  <c r="E21" i="6"/>
  <c r="F21" i="6"/>
  <c r="G21" i="6"/>
  <c r="H21" i="6"/>
  <c r="I21" i="6"/>
  <c r="J21" i="6"/>
  <c r="B22" i="6"/>
  <c r="C22" i="6"/>
  <c r="D22" i="6"/>
  <c r="E22" i="6"/>
  <c r="F22" i="6"/>
  <c r="G22" i="6"/>
  <c r="H22" i="6"/>
  <c r="I22" i="6"/>
  <c r="J22" i="6"/>
  <c r="B23" i="6"/>
  <c r="C23" i="6"/>
  <c r="D23" i="6"/>
  <c r="E23" i="6"/>
  <c r="F23" i="6"/>
  <c r="G23" i="6"/>
  <c r="H23" i="6"/>
  <c r="I23" i="6"/>
  <c r="J23" i="6"/>
  <c r="B24" i="6"/>
  <c r="C24" i="6"/>
  <c r="D24" i="6"/>
  <c r="E24" i="6"/>
  <c r="F24" i="6"/>
  <c r="G24" i="6"/>
  <c r="H24" i="6"/>
  <c r="I24" i="6"/>
  <c r="J24"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C20" i="6"/>
  <c r="D20" i="6"/>
  <c r="E20" i="6"/>
  <c r="F20" i="6"/>
  <c r="G20" i="6"/>
  <c r="H20" i="6"/>
  <c r="I20" i="6"/>
  <c r="J20" i="6"/>
  <c r="B20" i="6"/>
  <c r="B17" i="6"/>
  <c r="B5" i="6"/>
  <c r="B35" i="6" s="1"/>
  <c r="C5" i="6"/>
  <c r="C35" i="6" s="1"/>
  <c r="D5" i="6"/>
  <c r="D35" i="6" s="1"/>
  <c r="E5" i="6"/>
  <c r="F5" i="6"/>
  <c r="F35" i="6" s="1"/>
  <c r="G5" i="6"/>
  <c r="H5" i="6"/>
  <c r="H35" i="6" s="1"/>
  <c r="I5" i="6"/>
  <c r="I35" i="6" s="1"/>
  <c r="J5" i="6"/>
  <c r="J35" i="6" s="1"/>
  <c r="B6" i="6"/>
  <c r="B36" i="6" s="1"/>
  <c r="C6" i="6"/>
  <c r="C36" i="6" s="1"/>
  <c r="D6" i="6"/>
  <c r="E6" i="6"/>
  <c r="E36" i="6" s="1"/>
  <c r="F6" i="6"/>
  <c r="G6" i="6"/>
  <c r="G36" i="6" s="1"/>
  <c r="H6" i="6"/>
  <c r="H36" i="6" s="1"/>
  <c r="I6" i="6"/>
  <c r="I36" i="6" s="1"/>
  <c r="J6" i="6"/>
  <c r="J36" i="6" s="1"/>
  <c r="B7" i="6"/>
  <c r="B37" i="6" s="1"/>
  <c r="C7" i="6"/>
  <c r="D7" i="6"/>
  <c r="D37" i="6" s="1"/>
  <c r="E7" i="6"/>
  <c r="F7" i="6"/>
  <c r="F37" i="6" s="1"/>
  <c r="G7" i="6"/>
  <c r="G37" i="6" s="1"/>
  <c r="H7" i="6"/>
  <c r="H37" i="6" s="1"/>
  <c r="I7" i="6"/>
  <c r="I37" i="6" s="1"/>
  <c r="J7" i="6"/>
  <c r="J37" i="6" s="1"/>
  <c r="B8" i="6"/>
  <c r="C8" i="6"/>
  <c r="C38" i="6" s="1"/>
  <c r="D8" i="6"/>
  <c r="E8" i="6"/>
  <c r="E38" i="6" s="1"/>
  <c r="F8" i="6"/>
  <c r="F38" i="6" s="1"/>
  <c r="G8" i="6"/>
  <c r="G38" i="6" s="1"/>
  <c r="H8" i="6"/>
  <c r="H38" i="6" s="1"/>
  <c r="I8" i="6"/>
  <c r="I38" i="6" s="1"/>
  <c r="J8" i="6"/>
  <c r="B9" i="6"/>
  <c r="B39" i="6" s="1"/>
  <c r="C9" i="6"/>
  <c r="D9" i="6"/>
  <c r="D39" i="6" s="1"/>
  <c r="E9" i="6"/>
  <c r="E39" i="6" s="1"/>
  <c r="F9" i="6"/>
  <c r="F39" i="6" s="1"/>
  <c r="G9" i="6"/>
  <c r="G39" i="6" s="1"/>
  <c r="H9" i="6"/>
  <c r="H39" i="6" s="1"/>
  <c r="I9" i="6"/>
  <c r="J9" i="6"/>
  <c r="J39" i="6" s="1"/>
  <c r="B10" i="6"/>
  <c r="C10" i="6"/>
  <c r="C40" i="6" s="1"/>
  <c r="D10" i="6"/>
  <c r="D40" i="6" s="1"/>
  <c r="E10" i="6"/>
  <c r="E40" i="6" s="1"/>
  <c r="F10" i="6"/>
  <c r="F40" i="6" s="1"/>
  <c r="G10" i="6"/>
  <c r="G40" i="6" s="1"/>
  <c r="H10" i="6"/>
  <c r="I10" i="6"/>
  <c r="I40" i="6" s="1"/>
  <c r="J10" i="6"/>
  <c r="B11" i="6"/>
  <c r="B41" i="6" s="1"/>
  <c r="C11" i="6"/>
  <c r="C41" i="6" s="1"/>
  <c r="D11" i="6"/>
  <c r="D41" i="6" s="1"/>
  <c r="E11" i="6"/>
  <c r="E41" i="6" s="1"/>
  <c r="F11" i="6"/>
  <c r="F41" i="6" s="1"/>
  <c r="G11" i="6"/>
  <c r="H11" i="6"/>
  <c r="H41" i="6" s="1"/>
  <c r="I11" i="6"/>
  <c r="J11" i="6"/>
  <c r="J41" i="6" s="1"/>
  <c r="B12" i="6"/>
  <c r="B42" i="6" s="1"/>
  <c r="C12" i="6"/>
  <c r="C42" i="6" s="1"/>
  <c r="D12" i="6"/>
  <c r="D42" i="6" s="1"/>
  <c r="E12" i="6"/>
  <c r="E42" i="6" s="1"/>
  <c r="F12" i="6"/>
  <c r="G12" i="6"/>
  <c r="G42" i="6" s="1"/>
  <c r="H12" i="6"/>
  <c r="I12" i="6"/>
  <c r="I42" i="6" s="1"/>
  <c r="J12" i="6"/>
  <c r="J42" i="6" s="1"/>
  <c r="B13" i="6"/>
  <c r="B43" i="6" s="1"/>
  <c r="C13" i="6"/>
  <c r="D13" i="6"/>
  <c r="D43" i="6" s="1"/>
  <c r="E13" i="6"/>
  <c r="E43" i="6" s="1"/>
  <c r="F13" i="6"/>
  <c r="F43" i="6" s="1"/>
  <c r="G13" i="6"/>
  <c r="H13" i="6"/>
  <c r="I13" i="6"/>
  <c r="I43" i="6" s="1"/>
  <c r="J13" i="6"/>
  <c r="J43" i="6" s="1"/>
  <c r="B14" i="6"/>
  <c r="C14" i="6"/>
  <c r="C44" i="6" s="1"/>
  <c r="D14" i="6"/>
  <c r="D44" i="6" s="1"/>
  <c r="E14" i="6"/>
  <c r="E44" i="6" s="1"/>
  <c r="F14" i="6"/>
  <c r="G14" i="6"/>
  <c r="H14" i="6"/>
  <c r="H44" i="6" s="1"/>
  <c r="I14" i="6"/>
  <c r="I44" i="6" s="1"/>
  <c r="J14" i="6"/>
  <c r="B15" i="6"/>
  <c r="B45" i="6" s="1"/>
  <c r="C15" i="6"/>
  <c r="C45" i="6" s="1"/>
  <c r="D15" i="6"/>
  <c r="D45" i="6" s="1"/>
  <c r="E15" i="6"/>
  <c r="F15" i="6"/>
  <c r="G15" i="6"/>
  <c r="G45" i="6" s="1"/>
  <c r="H15" i="6"/>
  <c r="I15" i="6"/>
  <c r="J15" i="6"/>
  <c r="J45" i="6" s="1"/>
  <c r="C4" i="6"/>
  <c r="D4" i="6"/>
  <c r="D34" i="6" s="1"/>
  <c r="E4" i="6"/>
  <c r="F4" i="6"/>
  <c r="F34" i="6" s="1"/>
  <c r="G4" i="6"/>
  <c r="G34" i="6" s="1"/>
  <c r="H4" i="6"/>
  <c r="H34" i="6" s="1"/>
  <c r="I4" i="6"/>
  <c r="I34" i="6" s="1"/>
  <c r="J4" i="6"/>
  <c r="J34" i="6" s="1"/>
  <c r="B4" i="6"/>
  <c r="F23" i="4"/>
  <c r="G23" i="4"/>
  <c r="H23" i="4"/>
  <c r="I23" i="4"/>
  <c r="J23" i="4"/>
  <c r="K23" i="4"/>
  <c r="L23" i="4"/>
  <c r="M23" i="4"/>
  <c r="N23" i="4"/>
  <c r="O23" i="4"/>
  <c r="P23" i="4"/>
  <c r="I45" i="6" l="1"/>
  <c r="J44" i="6"/>
  <c r="B44" i="6"/>
  <c r="C43" i="6"/>
  <c r="D62" i="10"/>
  <c r="B76" i="10" s="1"/>
  <c r="H45" i="6"/>
  <c r="F45" i="6"/>
  <c r="G44" i="6"/>
  <c r="E45" i="6"/>
  <c r="F44" i="6"/>
  <c r="G43" i="6"/>
  <c r="H43" i="6"/>
  <c r="I41" i="6"/>
  <c r="D38" i="6"/>
  <c r="E37" i="6"/>
  <c r="F36" i="6"/>
  <c r="G35" i="6"/>
  <c r="J40" i="6"/>
  <c r="E34" i="6"/>
  <c r="B40" i="6"/>
  <c r="B34" i="6"/>
  <c r="C34" i="6"/>
  <c r="F42" i="6"/>
  <c r="G41" i="6"/>
  <c r="H40" i="6"/>
  <c r="I39" i="6"/>
  <c r="J38" i="6"/>
  <c r="B38" i="6"/>
  <c r="C37" i="6"/>
  <c r="D36" i="6"/>
  <c r="E35" i="6"/>
  <c r="H42" i="6"/>
  <c r="C39" i="6"/>
  <c r="E54" i="2"/>
  <c r="J54" i="2"/>
  <c r="E53" i="2"/>
  <c r="J53" i="2"/>
  <c r="E52" i="6"/>
  <c r="J52" i="6"/>
  <c r="E55" i="2"/>
  <c r="J55" i="2"/>
  <c r="E57" i="6"/>
  <c r="J57" i="6"/>
  <c r="E50" i="2"/>
  <c r="J50" i="2"/>
  <c r="E49" i="2"/>
  <c r="J49" i="2"/>
  <c r="E55" i="6"/>
  <c r="J55" i="6"/>
  <c r="E58" i="6"/>
  <c r="J58" i="6"/>
  <c r="E58" i="2"/>
  <c r="J58" i="2"/>
  <c r="E51" i="2"/>
  <c r="J51" i="2"/>
  <c r="E56" i="6"/>
  <c r="J56" i="6"/>
  <c r="E53" i="6"/>
  <c r="J53" i="6"/>
  <c r="E52" i="2"/>
  <c r="J52" i="2"/>
  <c r="E56" i="2"/>
  <c r="J56" i="2"/>
  <c r="E59" i="6"/>
  <c r="J59" i="6"/>
  <c r="E57" i="2"/>
  <c r="J57" i="2"/>
  <c r="E54" i="6"/>
  <c r="J54" i="6"/>
  <c r="E50" i="6"/>
  <c r="J50" i="6"/>
  <c r="E49" i="6"/>
  <c r="J49" i="6"/>
  <c r="E59" i="2"/>
  <c r="J59" i="2"/>
  <c r="E48" i="2"/>
  <c r="J48" i="2"/>
  <c r="E51" i="6"/>
  <c r="J51" i="6"/>
  <c r="G48" i="6"/>
  <c r="E48" i="6"/>
  <c r="C48" i="6"/>
  <c r="H54" i="2"/>
  <c r="G54" i="2"/>
  <c r="H55" i="2"/>
  <c r="G55" i="2"/>
  <c r="H52" i="6"/>
  <c r="G52" i="6"/>
  <c r="H50" i="2"/>
  <c r="G50" i="2"/>
  <c r="H49" i="2"/>
  <c r="G49" i="2"/>
  <c r="H57" i="6"/>
  <c r="G57" i="6"/>
  <c r="H51" i="2"/>
  <c r="G51" i="2"/>
  <c r="H55" i="6"/>
  <c r="G55" i="6"/>
  <c r="H58" i="6"/>
  <c r="G58" i="6"/>
  <c r="H56" i="2"/>
  <c r="G56" i="2"/>
  <c r="H56" i="6"/>
  <c r="G56" i="6"/>
  <c r="H53" i="6"/>
  <c r="G53" i="6"/>
  <c r="H52" i="2"/>
  <c r="G52" i="2"/>
  <c r="H59" i="6"/>
  <c r="G59" i="6"/>
  <c r="H58" i="2"/>
  <c r="G58" i="2"/>
  <c r="H57" i="2"/>
  <c r="G57" i="2"/>
  <c r="H54" i="6"/>
  <c r="G54" i="6"/>
  <c r="H50" i="6"/>
  <c r="G50" i="6"/>
  <c r="H59" i="2"/>
  <c r="G59" i="2"/>
  <c r="H49" i="6"/>
  <c r="G49" i="6"/>
  <c r="H53" i="2"/>
  <c r="G53" i="2"/>
  <c r="H48" i="2"/>
  <c r="G48" i="2"/>
  <c r="H51" i="6"/>
  <c r="G51" i="6"/>
  <c r="F48" i="6"/>
  <c r="H48" i="6"/>
  <c r="I54" i="2"/>
  <c r="F54" i="2"/>
  <c r="I55" i="2"/>
  <c r="F55" i="2"/>
  <c r="I52" i="6"/>
  <c r="F52" i="6"/>
  <c r="I55" i="6"/>
  <c r="F55" i="6"/>
  <c r="I50" i="2"/>
  <c r="F50" i="2"/>
  <c r="I49" i="2"/>
  <c r="F49" i="2"/>
  <c r="I57" i="6"/>
  <c r="F57" i="6"/>
  <c r="I52" i="2"/>
  <c r="F52" i="2"/>
  <c r="I56" i="2"/>
  <c r="F56" i="2"/>
  <c r="I56" i="6"/>
  <c r="F56" i="6"/>
  <c r="I53" i="6"/>
  <c r="F53" i="6"/>
  <c r="I51" i="2"/>
  <c r="F51" i="2"/>
  <c r="I58" i="6"/>
  <c r="F58" i="6"/>
  <c r="I59" i="6"/>
  <c r="F59" i="6"/>
  <c r="I58" i="2"/>
  <c r="F58" i="2"/>
  <c r="I57" i="2"/>
  <c r="F57" i="2"/>
  <c r="I54" i="6"/>
  <c r="F54" i="6"/>
  <c r="I50" i="6"/>
  <c r="F50" i="6"/>
  <c r="I59" i="2"/>
  <c r="F59" i="2"/>
  <c r="I49" i="6"/>
  <c r="F49" i="6"/>
  <c r="I53" i="2"/>
  <c r="F53" i="2"/>
  <c r="I48" i="2"/>
  <c r="F48" i="2"/>
  <c r="I51" i="6"/>
  <c r="F51" i="6"/>
  <c r="C56" i="6"/>
  <c r="C51" i="6"/>
  <c r="C58" i="6"/>
  <c r="C56" i="2"/>
  <c r="C55" i="2"/>
  <c r="C52" i="2"/>
  <c r="C49" i="2"/>
  <c r="C59" i="2"/>
  <c r="C58" i="2"/>
  <c r="C50" i="6"/>
  <c r="C49" i="6"/>
  <c r="C55" i="6"/>
  <c r="C54" i="6"/>
  <c r="C48" i="2"/>
  <c r="C54" i="2"/>
  <c r="C53" i="2"/>
  <c r="C57" i="2"/>
  <c r="C51" i="2"/>
  <c r="C50" i="2"/>
  <c r="C53" i="6"/>
  <c r="C59" i="6"/>
  <c r="C52" i="6"/>
  <c r="B48" i="6"/>
  <c r="I48" i="6"/>
  <c r="D58" i="2"/>
  <c r="B58" i="2"/>
  <c r="D57" i="2"/>
  <c r="B57" i="2"/>
  <c r="D55" i="6"/>
  <c r="B55" i="6"/>
  <c r="D52" i="6"/>
  <c r="B52" i="6"/>
  <c r="D49" i="6"/>
  <c r="B49" i="6"/>
  <c r="D59" i="6"/>
  <c r="B59" i="6"/>
  <c r="D58" i="6"/>
  <c r="B58" i="6"/>
  <c r="D59" i="2"/>
  <c r="B59" i="2"/>
  <c r="D54" i="2"/>
  <c r="B54" i="2"/>
  <c r="D53" i="2"/>
  <c r="B53" i="2"/>
  <c r="D55" i="2"/>
  <c r="B55" i="2"/>
  <c r="D50" i="2"/>
  <c r="B50" i="2"/>
  <c r="D49" i="2"/>
  <c r="B49" i="2"/>
  <c r="D48" i="2"/>
  <c r="B48" i="2"/>
  <c r="D54" i="6"/>
  <c r="B54" i="6"/>
  <c r="D53" i="6"/>
  <c r="B53" i="6"/>
  <c r="D57" i="6"/>
  <c r="B57" i="6"/>
  <c r="D51" i="6"/>
  <c r="B51" i="6"/>
  <c r="D50" i="6"/>
  <c r="B50" i="6"/>
  <c r="D51" i="2"/>
  <c r="B51" i="2"/>
  <c r="D52" i="2"/>
  <c r="B52" i="2"/>
  <c r="D56" i="2"/>
  <c r="B56" i="2"/>
  <c r="D56" i="6"/>
  <c r="B56" i="6"/>
  <c r="D68" i="11"/>
  <c r="B82" i="11" s="1"/>
  <c r="D72" i="11"/>
  <c r="B86" i="11" s="1"/>
  <c r="D73" i="11"/>
  <c r="B87" i="11" s="1"/>
  <c r="K55" i="10"/>
  <c r="D69" i="10"/>
  <c r="B83" i="10" s="1"/>
  <c r="K49" i="10"/>
  <c r="D63" i="11"/>
  <c r="B77" i="11" s="1"/>
  <c r="D69" i="11"/>
  <c r="B83" i="11" s="1"/>
  <c r="D65" i="11"/>
  <c r="B79" i="11" s="1"/>
  <c r="D64" i="11"/>
  <c r="B78" i="11" s="1"/>
  <c r="K48" i="11"/>
  <c r="D62" i="11"/>
  <c r="B76" i="11" s="1"/>
  <c r="K56" i="11"/>
  <c r="D70" i="11"/>
  <c r="B84" i="11" s="1"/>
  <c r="D67" i="11"/>
  <c r="B81" i="11" s="1"/>
  <c r="K57" i="11"/>
  <c r="D71" i="11"/>
  <c r="B85" i="11" s="1"/>
  <c r="D66" i="11"/>
  <c r="B80" i="11" s="1"/>
  <c r="D72" i="10"/>
  <c r="B86" i="10" s="1"/>
  <c r="D67" i="10"/>
  <c r="B81" i="10" s="1"/>
  <c r="D64" i="10"/>
  <c r="B78" i="10" s="1"/>
  <c r="D70" i="10"/>
  <c r="B84" i="10" s="1"/>
  <c r="D71" i="10"/>
  <c r="B85" i="10" s="1"/>
  <c r="K50" i="10"/>
  <c r="D68" i="10"/>
  <c r="B82" i="10" s="1"/>
  <c r="D66" i="10"/>
  <c r="B80" i="10" s="1"/>
  <c r="D63" i="10"/>
  <c r="B77" i="10" s="1"/>
  <c r="D73" i="10"/>
  <c r="B87" i="10" s="1"/>
  <c r="D65" i="10"/>
  <c r="B79" i="10" s="1"/>
  <c r="B90" i="10" l="1"/>
  <c r="B93" i="10" s="1"/>
  <c r="E65" i="2"/>
  <c r="E67" i="6"/>
  <c r="K53" i="6"/>
  <c r="K52" i="6"/>
  <c r="K59" i="6"/>
  <c r="K57" i="2"/>
  <c r="K51" i="2"/>
  <c r="K58" i="2"/>
  <c r="K59" i="2"/>
  <c r="B70" i="6"/>
  <c r="K56" i="2"/>
  <c r="K57" i="6"/>
  <c r="D62" i="2"/>
  <c r="K49" i="6"/>
  <c r="K49" i="2"/>
  <c r="D73" i="2"/>
  <c r="B64" i="6"/>
  <c r="B68" i="6"/>
  <c r="K55" i="2"/>
  <c r="B72" i="6"/>
  <c r="K55" i="6"/>
  <c r="B66" i="2"/>
  <c r="B73" i="6"/>
  <c r="B67" i="6"/>
  <c r="K54" i="6"/>
  <c r="K56" i="6"/>
  <c r="K58" i="6"/>
  <c r="B66" i="6"/>
  <c r="B69" i="6"/>
  <c r="B65" i="6"/>
  <c r="B62" i="2"/>
  <c r="B62" i="6"/>
  <c r="B63" i="6"/>
  <c r="K50" i="6"/>
  <c r="B71" i="6"/>
  <c r="B63" i="2"/>
  <c r="B70" i="2"/>
  <c r="B68" i="2"/>
  <c r="B67" i="2"/>
  <c r="B69" i="2"/>
  <c r="B71" i="2"/>
  <c r="B72" i="2"/>
  <c r="B73" i="2"/>
  <c r="B64" i="2"/>
  <c r="B65" i="2"/>
  <c r="B90" i="11"/>
  <c r="B93" i="11" s="1"/>
  <c r="E68" i="2"/>
  <c r="E73" i="2"/>
  <c r="E70" i="2"/>
  <c r="E72" i="2"/>
  <c r="D69" i="2"/>
  <c r="E69" i="2"/>
  <c r="E71" i="2"/>
  <c r="E64" i="2"/>
  <c r="E66" i="2"/>
  <c r="E63" i="2"/>
  <c r="D70" i="2"/>
  <c r="E62" i="2"/>
  <c r="D64" i="2"/>
  <c r="D65" i="2"/>
  <c r="E67" i="2"/>
  <c r="D71" i="2"/>
  <c r="B88" i="11"/>
  <c r="B88" i="10"/>
  <c r="E63" i="6"/>
  <c r="E71" i="6"/>
  <c r="K48" i="2"/>
  <c r="C62" i="6"/>
  <c r="D72" i="2"/>
  <c r="F64" i="2"/>
  <c r="F65" i="2"/>
  <c r="F70" i="2"/>
  <c r="F73" i="2"/>
  <c r="F66" i="2"/>
  <c r="F71" i="2"/>
  <c r="F62" i="2"/>
  <c r="F67" i="2"/>
  <c r="F68" i="2"/>
  <c r="F72" i="2"/>
  <c r="F69" i="2"/>
  <c r="F63" i="2"/>
  <c r="E65" i="6"/>
  <c r="E66" i="6"/>
  <c r="E69" i="6"/>
  <c r="E72" i="6"/>
  <c r="E62" i="6"/>
  <c r="E64" i="6"/>
  <c r="E70" i="6"/>
  <c r="E73" i="6"/>
  <c r="E68" i="6"/>
  <c r="D67" i="2"/>
  <c r="C67" i="2"/>
  <c r="D66" i="2"/>
  <c r="C66" i="2"/>
  <c r="C63" i="6"/>
  <c r="C70" i="6"/>
  <c r="K52" i="2"/>
  <c r="K53" i="2"/>
  <c r="C69" i="2"/>
  <c r="C62" i="2"/>
  <c r="C68" i="2"/>
  <c r="C70" i="2"/>
  <c r="C66" i="6"/>
  <c r="C64" i="6"/>
  <c r="C68" i="6"/>
  <c r="C72" i="6"/>
  <c r="D68" i="2"/>
  <c r="D63" i="2"/>
  <c r="C63" i="2"/>
  <c r="C71" i="2"/>
  <c r="C72" i="2"/>
  <c r="C67" i="6"/>
  <c r="C64" i="2"/>
  <c r="C65" i="6"/>
  <c r="C69" i="6"/>
  <c r="C73" i="6"/>
  <c r="K51" i="6"/>
  <c r="K50" i="2"/>
  <c r="K54" i="2"/>
  <c r="C65" i="2"/>
  <c r="C73" i="2"/>
  <c r="C71" i="6"/>
  <c r="E35" i="8" l="1"/>
  <c r="E26" i="8"/>
  <c r="G63" i="2"/>
  <c r="G69" i="2"/>
  <c r="G73" i="2"/>
  <c r="G64" i="2"/>
  <c r="G65" i="2"/>
  <c r="G70" i="2"/>
  <c r="G66" i="2"/>
  <c r="G71" i="2"/>
  <c r="G62" i="2"/>
  <c r="G67" i="2"/>
  <c r="G72" i="2"/>
  <c r="G68" i="2"/>
  <c r="F68" i="6"/>
  <c r="F63" i="6"/>
  <c r="F65" i="6"/>
  <c r="F71" i="6"/>
  <c r="F73" i="6"/>
  <c r="F64" i="6"/>
  <c r="F69" i="6"/>
  <c r="F66" i="6"/>
  <c r="F67" i="6"/>
  <c r="F72" i="6"/>
  <c r="F70" i="6"/>
  <c r="F62" i="6"/>
  <c r="G71" i="6" l="1"/>
  <c r="G66" i="6"/>
  <c r="G68" i="6"/>
  <c r="G72" i="6"/>
  <c r="G63" i="6"/>
  <c r="G64" i="6"/>
  <c r="G67" i="6"/>
  <c r="G70" i="6"/>
  <c r="G73" i="6"/>
  <c r="G65" i="6"/>
  <c r="G62" i="6"/>
  <c r="G69" i="6"/>
  <c r="H62" i="2"/>
  <c r="H67" i="2"/>
  <c r="H68" i="2"/>
  <c r="H72" i="2"/>
  <c r="H63" i="2"/>
  <c r="H69" i="2"/>
  <c r="H71" i="2"/>
  <c r="H73" i="2"/>
  <c r="H64" i="2"/>
  <c r="H65" i="2"/>
  <c r="H70" i="2"/>
  <c r="H66" i="2"/>
  <c r="I66" i="2" l="1"/>
  <c r="I71" i="2"/>
  <c r="I73" i="2"/>
  <c r="I62" i="2"/>
  <c r="I67" i="2"/>
  <c r="I68" i="2"/>
  <c r="I72" i="2"/>
  <c r="I63" i="2"/>
  <c r="I69" i="2"/>
  <c r="I65" i="2"/>
  <c r="I70" i="2"/>
  <c r="I64" i="2"/>
  <c r="H69" i="6"/>
  <c r="H71" i="6"/>
  <c r="H62" i="6"/>
  <c r="H66" i="6"/>
  <c r="H63" i="6"/>
  <c r="H68" i="6"/>
  <c r="H73" i="6"/>
  <c r="H72" i="6"/>
  <c r="H64" i="6"/>
  <c r="H67" i="6"/>
  <c r="H65" i="6"/>
  <c r="H70" i="6"/>
  <c r="I62" i="6" l="1"/>
  <c r="I64" i="6"/>
  <c r="I70" i="6"/>
  <c r="I73" i="6"/>
  <c r="I65" i="6"/>
  <c r="I68" i="6"/>
  <c r="I69" i="6"/>
  <c r="I72" i="6"/>
  <c r="I66" i="6"/>
  <c r="I63" i="6"/>
  <c r="I67" i="6"/>
  <c r="I71" i="6"/>
  <c r="J64" i="2"/>
  <c r="B78" i="2" s="1"/>
  <c r="J65" i="2"/>
  <c r="B79" i="2" s="1"/>
  <c r="J70" i="2"/>
  <c r="B84" i="2" s="1"/>
  <c r="J66" i="2"/>
  <c r="B80" i="2" s="1"/>
  <c r="J71" i="2"/>
  <c r="B85" i="2" s="1"/>
  <c r="J73" i="2"/>
  <c r="B87" i="2" s="1"/>
  <c r="J63" i="2"/>
  <c r="B77" i="2" s="1"/>
  <c r="J69" i="2"/>
  <c r="B83" i="2" s="1"/>
  <c r="J72" i="2"/>
  <c r="B86" i="2" s="1"/>
  <c r="J62" i="2"/>
  <c r="B76" i="2" s="1"/>
  <c r="J67" i="2"/>
  <c r="B81" i="2" s="1"/>
  <c r="J68" i="2"/>
  <c r="B82" i="2" s="1"/>
  <c r="B90" i="2" l="1"/>
  <c r="B93" i="2" s="1"/>
  <c r="E26" i="14" s="1"/>
  <c r="B88" i="2"/>
  <c r="J67" i="6"/>
  <c r="J64" i="6"/>
  <c r="J62" i="6"/>
  <c r="J69" i="6"/>
  <c r="J72" i="6"/>
  <c r="J66" i="6"/>
  <c r="J70" i="6"/>
  <c r="J63" i="6"/>
  <c r="J68" i="6"/>
  <c r="J65" i="6"/>
  <c r="J71" i="6"/>
  <c r="J73" i="6"/>
  <c r="E26" i="4" l="1"/>
  <c r="D48" i="6"/>
  <c r="D64" i="6" s="1"/>
  <c r="B78" i="6" s="1"/>
  <c r="D62" i="6" l="1"/>
  <c r="B76" i="6" s="1"/>
  <c r="D69" i="6"/>
  <c r="B83" i="6" s="1"/>
  <c r="D68" i="6"/>
  <c r="B82" i="6" s="1"/>
  <c r="D65" i="6"/>
  <c r="B79" i="6" s="1"/>
  <c r="D71" i="6"/>
  <c r="B85" i="6" s="1"/>
  <c r="D70" i="6"/>
  <c r="B84" i="6" s="1"/>
  <c r="D66" i="6"/>
  <c r="B80" i="6" s="1"/>
  <c r="K48" i="6"/>
  <c r="D67" i="6"/>
  <c r="B81" i="6" s="1"/>
  <c r="D72" i="6"/>
  <c r="B86" i="6" s="1"/>
  <c r="D73" i="6"/>
  <c r="B87" i="6" s="1"/>
  <c r="D63" i="6"/>
  <c r="B77" i="6" s="1"/>
  <c r="B88" i="6" l="1"/>
  <c r="B90" i="6"/>
  <c r="B93" i="6" s="1"/>
  <c r="E35" i="14" s="1"/>
  <c r="E3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BE6E6461-297B-4BAD-A167-75C25CE6E1CB}">
      <text>
        <r>
          <rPr>
            <sz val="11"/>
            <color indexed="81"/>
            <rFont val="Meiryo UI"/>
            <family val="3"/>
            <charset val="128"/>
          </rPr>
          <t>※変動電源と同じ値になる
ファイル名：
【2028メイン】3hケース揚水各月年間調整係数算定.ver3【春秋厳気象反映】.xlsm
※「●h」が異なっていても値は同じ。
データ引用箇所：
　「年間」ワークシート
　「必要供給力」に記載の値（V24～AD35）
ファイル保管場所：
\\hn2nasf01a\容量市場\19_ツール\需要曲線作成要領\01_需要曲線作成要領\2027\EUE見直しあり\調整係数\03 揚水kW価値\03 調整係数算出</t>
        </r>
      </text>
    </comment>
    <comment ref="A17" authorId="0" shapeId="0" xr:uid="{568A15C0-DE2A-4979-8D97-4F70F1306FC3}">
      <text>
        <r>
          <rPr>
            <sz val="11"/>
            <color indexed="81"/>
            <rFont val="Meiryo UI"/>
            <family val="3"/>
            <charset val="128"/>
          </rPr>
          <t>ファイル名：
【2027メイン】3hケース揚水各月年間調整係数算定.ver3【春秋厳気象反映】.xlsm
※「●h」が異なっていても値は同じ。
データ引用箇所：
　「年間」ワークシート
　「Cace_No 1」の年間設備量の値（T4）
または、</t>
        </r>
        <r>
          <rPr>
            <b/>
            <u/>
            <sz val="11"/>
            <color indexed="81"/>
            <rFont val="Meiryo UI"/>
            <family val="3"/>
            <charset val="128"/>
          </rPr>
          <t>再エネ各月年間調整係数算定年間シートのCace_No.2のAC5</t>
        </r>
        <r>
          <rPr>
            <b/>
            <sz val="11"/>
            <color indexed="81"/>
            <rFont val="Meiryo UI"/>
            <family val="3"/>
            <charset val="128"/>
          </rPr>
          <t xml:space="preserve">
</t>
        </r>
        <r>
          <rPr>
            <sz val="11"/>
            <color indexed="81"/>
            <rFont val="Meiryo UI"/>
            <family val="3"/>
            <charset val="128"/>
          </rPr>
          <t xml:space="preserve">
※考え方※
揚水の安定電源代替価値を、調整係数として表現している。
このため、揚水全なし（Cace_No 1）の年間設備量を基準に、揚水が入ることで減少する年間設備量（安定電源）と、入れた揚水量の比率から、調整係数を求める。
（減少する安定電源量と、入れた揚水量が１：１なら、調整係数は100%）
揚水は、再エネの余剰分をポンプ原資にするので、再エネは全入れとする。
（再エネ余剰がない場合、安定電源をポンプ原資にするので、揚水の調整係数は悪くなる）
ファイル保管場所：
\\hn2nasf01a\容量市場\19_ツール\需要曲線作成要領\01_需要曲線作成要領\2027\EUE見直しあり\調整係数\03 揚水kW価値\03 調整係数算出</t>
        </r>
      </text>
    </comment>
    <comment ref="A19" authorId="0" shapeId="0" xr:uid="{6E3CE2A2-4E59-444A-81CC-15406D0AE9DA}">
      <text>
        <r>
          <rPr>
            <sz val="11"/>
            <color indexed="81"/>
            <rFont val="Meiryo UI"/>
            <family val="3"/>
            <charset val="128"/>
          </rPr>
          <t>※変動電源と同じ値になる
ファイル名：
【2027メイン】3hケース揚水各月年間調整係数算定.ver3【春秋厳気象反映】.xlsm
※「●h」が異なっていても値は同じ。
データ引用箇所：
　「年間」ワークシート
　「再エネ供給力」に記載の値（V38～AD49）
または、</t>
        </r>
        <r>
          <rPr>
            <b/>
            <u/>
            <sz val="11"/>
            <color indexed="81"/>
            <rFont val="Meiryo UI"/>
            <family val="3"/>
            <charset val="128"/>
          </rPr>
          <t>再エネ各月年間調整係数算定「年間」シートのAC42において、Case２を入力し、
AE63～AM74に出力される値</t>
        </r>
        <r>
          <rPr>
            <sz val="11"/>
            <color indexed="81"/>
            <rFont val="Meiryo UI"/>
            <family val="3"/>
            <charset val="128"/>
          </rPr>
          <t xml:space="preserve">
ファイル保管場所：
\\hn2nasf01a\容量市場\19_ツール\需要曲線作成要領\01_需要曲線作成要領\2027\EUE見直しあり\調整係数\03 揚水kW価値\03 調整係数算出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BFEE47F4-F15B-4002-9C8B-AF11F63DDF49}">
      <text>
        <r>
          <rPr>
            <sz val="9"/>
            <color indexed="81"/>
            <rFont val="Meiryo UI"/>
            <family val="3"/>
            <charset val="128"/>
          </rPr>
          <t>ファイル名：
【2027メイン】揚水調整係数まとめ.xlsm
データ引用箇所：
　「北海道」～「九州」ワークシート
　「③年間調整係数の算出」に記載の値（C20～N39）
ファイル保管場所：
\\hn2nasf01a\容量市場\19_ツール\需要曲線作成要領\01_需要曲線作成要領\2027\EUE見直しあり\調整係数\03 揚水kW価値\03 調整係数算出</t>
        </r>
      </text>
    </comment>
  </commentList>
</comments>
</file>

<file path=xl/sharedStrings.xml><?xml version="1.0" encoding="utf-8"?>
<sst xmlns="http://schemas.openxmlformats.org/spreadsheetml/2006/main" count="885" uniqueCount="130">
  <si>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</si>
  <si>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</si>
  <si>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</si>
  <si>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</si>
  <si>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</si>
  <si>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</si>
  <si>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</si>
  <si>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</si>
  <si>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</si>
  <si>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</si>
  <si>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</si>
  <si>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</si>
  <si>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</si>
  <si>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</si>
  <si>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</si>
  <si>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</si>
  <si>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</si>
  <si>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</si>
  <si>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</si>
  <si>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</si>
  <si>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</si>
  <si>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</si>
  <si>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</si>
  <si>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</si>
  <si>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</si>
  <si>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</si>
  <si>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</si>
  <si>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</si>
  <si>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</si>
  <si>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</si>
  <si>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</si>
  <si>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</si>
  <si>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</si>
  <si>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</si>
  <si>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</si>
  <si>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</si>
  <si>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</si>
  <si>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</si>
  <si>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</si>
  <si>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</si>
  <si>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</si>
  <si>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安定電源</t>
    <rPh sb="0" eb="2">
      <t>アンテイ</t>
    </rPh>
    <rPh sb="2" eb="4">
      <t>デンゲン</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</si>
  <si>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</si>
  <si>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各月の管理容量</t>
    <rPh sb="0" eb="2">
      <t>カクツキ</t>
    </rPh>
    <rPh sb="3" eb="5">
      <t>カンリ</t>
    </rPh>
    <rPh sb="5" eb="7">
      <t>ヨウリョウ</t>
    </rPh>
    <phoneticPr fontId="2"/>
  </si>
  <si>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</si>
  <si>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</si>
  <si>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</si>
  <si>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</si>
  <si>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</si>
  <si>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</si>
  <si>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</si>
  <si>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</si>
  <si>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</si>
  <si>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</si>
  <si>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</si>
  <si>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</si>
  <si>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kWh</t>
    <phoneticPr fontId="2"/>
  </si>
  <si>
    <t>h</t>
    <phoneticPr fontId="2"/>
  </si>
  <si>
    <t>%</t>
    <phoneticPr fontId="2"/>
  </si>
  <si>
    <t>%</t>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</si>
  <si>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</si>
  <si>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</si>
  <si>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・各月の調整係数(期待容量算出用)については、自動計算されます。</t>
    <phoneticPr fontId="2"/>
  </si>
  <si>
    <t>・各月の調整係数(応札容量算出用)については、自動計算されます。</t>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</si>
  <si>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</si>
  <si>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</si>
  <si>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</si>
  <si>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</si>
  <si>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</si>
  <si>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&lt;会社名：広域エネルギー株式会社&gt;</t>
    <phoneticPr fontId="2"/>
  </si>
  <si>
    <t>東京</t>
  </si>
  <si>
    <t>：手記載例(他ファイルよりマクロ貼り付け可能)</t>
    <rPh sb="1" eb="2">
      <t>テ</t>
    </rPh>
    <rPh sb="6" eb="7">
      <t>ホカ</t>
    </rPh>
    <rPh sb="16" eb="17">
      <t>ハ</t>
    </rPh>
    <rPh sb="18" eb="19">
      <t>ツ</t>
    </rPh>
    <rPh sb="20" eb="22">
      <t>カノウ</t>
    </rPh>
    <phoneticPr fontId="2"/>
  </si>
  <si>
    <t>&lt;会社名&gt;</t>
    <rPh sb="1" eb="3">
      <t>カイシャ</t>
    </rPh>
    <rPh sb="3" eb="4">
      <t>メイ</t>
    </rPh>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</si>
  <si>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</si>
  <si>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</si>
  <si>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</si>
  <si>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</si>
  <si>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</si>
  <si>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</si>
  <si>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</si>
  <si>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</si>
  <si>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</si>
  <si>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</si>
  <si>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④必要供給力(再エネ除き)</t>
    <rPh sb="1" eb="3">
      <t>ヒツヨウ</t>
    </rPh>
    <rPh sb="3" eb="6">
      <t>キョウキュウリョク</t>
    </rPh>
    <rPh sb="7" eb="8">
      <t>サイ</t>
    </rPh>
    <rPh sb="10" eb="11">
      <t>ノゾ</t>
    </rPh>
    <phoneticPr fontId="2"/>
  </si>
  <si>
    <t>⑤揚水供給力</t>
    <rPh sb="1" eb="2">
      <t>ヨウ</t>
    </rPh>
    <rPh sb="2" eb="3">
      <t>スイ</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</si>
  <si>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</si>
  <si>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</si>
  <si>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</si>
  <si>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</si>
  <si>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年間調整係数を算定する仕組み。</t>
    <rPh sb="0" eb="2">
      <t>ネンカン</t>
    </rPh>
    <rPh sb="2" eb="4">
      <t>チョウセイ</t>
    </rPh>
    <rPh sb="4" eb="6">
      <t>ケイスウ</t>
    </rPh>
    <rPh sb="7" eb="9">
      <t>サンテイ</t>
    </rPh>
    <rPh sb="11" eb="13">
      <t>シク</t>
    </rPh>
    <phoneticPr fontId="2"/>
  </si>
  <si>
    <t>＜考え方＞</t>
    <rPh sb="1" eb="2">
      <t>カンガ</t>
    </rPh>
    <rPh sb="3" eb="4">
      <t>カタ</t>
    </rPh>
    <phoneticPr fontId="2"/>
  </si>
  <si>
    <t>＜入力手順＞</t>
    <rPh sb="1" eb="3">
      <t>ニュウリョク</t>
    </rPh>
    <rPh sb="3" eb="5">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</si>
  <si>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</si>
  <si>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2"/>
  </si>
  <si>
    <t>③再エネ各月kW</t>
    <rPh sb="1" eb="2">
      <t>サイ</t>
    </rPh>
    <rPh sb="4" eb="6">
      <t>カクツキ</t>
    </rPh>
    <phoneticPr fontId="2"/>
  </si>
  <si>
    <t>kW</t>
  </si>
  <si>
    <t>h</t>
    <phoneticPr fontId="2"/>
  </si>
  <si>
    <t>kW</t>
    <phoneticPr fontId="2"/>
  </si>
  <si>
    <r>
      <t>・期待容量については、自動計算されます。　※</t>
    </r>
    <r>
      <rPr>
        <u/>
        <sz val="11"/>
        <rFont val="Meiryo UI"/>
        <family val="3"/>
        <charset val="128"/>
      </rPr>
      <t>この値が容量オークションに応札する際の応札容量の上限値になります。</t>
    </r>
    <phoneticPr fontId="2"/>
  </si>
  <si>
    <t>・電源等識別番号については、電源等情報(基本情報)に登録した後に、容量市場システムで付番された番号を記載して下さい。</t>
    <rPh sb="20" eb="22">
      <t>キホン</t>
    </rPh>
    <rPh sb="22" eb="24">
      <t>ジョウホウ</t>
    </rPh>
    <phoneticPr fontId="2"/>
  </si>
  <si>
    <t>＜対象：水力（純揚水のみ）、蓄電池＞</t>
    <rPh sb="1" eb="3">
      <t>タイショウ</t>
    </rPh>
    <rPh sb="4" eb="6">
      <t>スイリョク</t>
    </rPh>
    <rPh sb="7" eb="8">
      <t>ジュン</t>
    </rPh>
    <rPh sb="8" eb="9">
      <t>ヨウ</t>
    </rPh>
    <rPh sb="9" eb="10">
      <t>スイ</t>
    </rPh>
    <rPh sb="14" eb="17">
      <t>チクデンチ</t>
    </rPh>
    <phoneticPr fontId="2"/>
  </si>
  <si>
    <t>各月の送電または
放電可能電力</t>
    <rPh sb="0" eb="2">
      <t>カクツキ</t>
    </rPh>
    <rPh sb="3" eb="5">
      <t>ソウデン</t>
    </rPh>
    <rPh sb="9" eb="11">
      <t>ホウデン</t>
    </rPh>
    <rPh sb="11" eb="13">
      <t>カノウ</t>
    </rPh>
    <rPh sb="13" eb="15">
      <t>デンリョク</t>
    </rPh>
    <phoneticPr fontId="2"/>
  </si>
  <si>
    <t>各月の運転または
放電継続時間
(期待容量算出用)</t>
    <rPh sb="0" eb="2">
      <t>カクツキ</t>
    </rPh>
    <rPh sb="3" eb="5">
      <t>ウンテン</t>
    </rPh>
    <rPh sb="9" eb="11">
      <t>ホウデン</t>
    </rPh>
    <rPh sb="11" eb="13">
      <t>ケイゾク</t>
    </rPh>
    <rPh sb="13" eb="15">
      <t>ジカン</t>
    </rPh>
    <rPh sb="17" eb="19">
      <t>キタイ</t>
    </rPh>
    <rPh sb="19" eb="21">
      <t>ヨウリョウ</t>
    </rPh>
    <rPh sb="21" eb="23">
      <t>サンシュツ</t>
    </rPh>
    <rPh sb="23" eb="24">
      <t>ヨウ</t>
    </rPh>
    <phoneticPr fontId="2"/>
  </si>
  <si>
    <t>各月の上池容量または
各月の蓄電池容量
(期待容量算出用)</t>
    <rPh sb="0" eb="2">
      <t>カクツキ</t>
    </rPh>
    <rPh sb="3" eb="4">
      <t>ウワ</t>
    </rPh>
    <rPh sb="4" eb="5">
      <t>イケ</t>
    </rPh>
    <rPh sb="5" eb="7">
      <t>ヨウリョウ</t>
    </rPh>
    <rPh sb="11" eb="13">
      <t>カクツキ</t>
    </rPh>
    <rPh sb="14" eb="17">
      <t>チクデンチ</t>
    </rPh>
    <rPh sb="17" eb="19">
      <t>ヨウリョウ</t>
    </rPh>
    <rPh sb="21" eb="23">
      <t>キタイ</t>
    </rPh>
    <rPh sb="23" eb="25">
      <t>ヨウリョウ</t>
    </rPh>
    <rPh sb="25" eb="27">
      <t>サンシュツ</t>
    </rPh>
    <rPh sb="27" eb="28">
      <t>ヨウ</t>
    </rPh>
    <phoneticPr fontId="2"/>
  </si>
  <si>
    <t>各月の運転または
放電継続時間
(応札容量算出用)</t>
    <rPh sb="0" eb="2">
      <t>カクツキ</t>
    </rPh>
    <rPh sb="3" eb="5">
      <t>ウンテン</t>
    </rPh>
    <rPh sb="9" eb="11">
      <t>ホウデン</t>
    </rPh>
    <rPh sb="11" eb="13">
      <t>ケイゾク</t>
    </rPh>
    <rPh sb="13" eb="15">
      <t>ジカン</t>
    </rPh>
    <rPh sb="17" eb="19">
      <t>オウサツ</t>
    </rPh>
    <rPh sb="19" eb="21">
      <t>ヨウリョウ</t>
    </rPh>
    <rPh sb="21" eb="23">
      <t>サンシュツ</t>
    </rPh>
    <rPh sb="23" eb="24">
      <t>ヨウ</t>
    </rPh>
    <phoneticPr fontId="2"/>
  </si>
  <si>
    <t>各月の上池容量または
各月の蓄電池容量
(応札容量算出用)</t>
    <rPh sb="0" eb="2">
      <t>カクツキ</t>
    </rPh>
    <rPh sb="3" eb="4">
      <t>ウワ</t>
    </rPh>
    <rPh sb="4" eb="5">
      <t>イケ</t>
    </rPh>
    <rPh sb="5" eb="7">
      <t>ヨウリョウ</t>
    </rPh>
    <rPh sb="11" eb="13">
      <t>カクツキ</t>
    </rPh>
    <rPh sb="14" eb="17">
      <t>チクデンチ</t>
    </rPh>
    <rPh sb="17" eb="19">
      <t>ヨウリョウ</t>
    </rPh>
    <rPh sb="21" eb="23">
      <t>オウサツ</t>
    </rPh>
    <rPh sb="23" eb="25">
      <t>ヨウリョウ</t>
    </rPh>
    <rPh sb="25" eb="27">
      <t>サンシュツ</t>
    </rPh>
    <rPh sb="27" eb="28">
      <t>ヨウ</t>
    </rPh>
    <phoneticPr fontId="2"/>
  </si>
  <si>
    <t>②容量市場調達量</t>
    <rPh sb="1" eb="3">
      <t>ヨウリョウ</t>
    </rPh>
    <rPh sb="3" eb="5">
      <t>シジョウ</t>
    </rPh>
    <rPh sb="5" eb="7">
      <t>チョウタツ</t>
    </rPh>
    <rPh sb="7" eb="8">
      <t>リョウ</t>
    </rPh>
    <phoneticPr fontId="2"/>
  </si>
  <si>
    <t>エリア別調整係数</t>
    <rPh sb="3" eb="4">
      <t>ベツ</t>
    </rPh>
    <rPh sb="4" eb="8">
      <t>チョウセイケイスウ</t>
    </rPh>
    <phoneticPr fontId="2"/>
  </si>
  <si>
    <t>各月の上池容量または
蓄電池容量
(期待容量算出用)</t>
    <rPh sb="0" eb="2">
      <t>カクツキ</t>
    </rPh>
    <rPh sb="3" eb="4">
      <t>ウワ</t>
    </rPh>
    <rPh sb="4" eb="5">
      <t>イケ</t>
    </rPh>
    <rPh sb="5" eb="7">
      <t>ヨウリョウ</t>
    </rPh>
    <rPh sb="11" eb="14">
      <t>チクデンチ</t>
    </rPh>
    <rPh sb="14" eb="16">
      <t>ヨウリョウ</t>
    </rPh>
    <rPh sb="18" eb="20">
      <t>キタイ</t>
    </rPh>
    <rPh sb="20" eb="22">
      <t>ヨウリョウ</t>
    </rPh>
    <rPh sb="22" eb="24">
      <t>サンシュツ</t>
    </rPh>
    <rPh sb="24" eb="25">
      <t>ヨウ</t>
    </rPh>
    <phoneticPr fontId="2"/>
  </si>
  <si>
    <t>・発電方式の区分については、「揚水(純揚水)」もしくは「蓄電池」を選択して下さい。</t>
    <rPh sb="15" eb="17">
      <t>ヨウスイ</t>
    </rPh>
    <rPh sb="18" eb="19">
      <t>ジュン</t>
    </rPh>
    <rPh sb="19" eb="21">
      <t>ヨウスイ</t>
    </rPh>
    <rPh sb="28" eb="31">
      <t>チクデンチ</t>
    </rPh>
    <rPh sb="33" eb="35">
      <t>センタク</t>
    </rPh>
    <rPh sb="37" eb="38">
      <t>クダ</t>
    </rPh>
    <phoneticPr fontId="2"/>
  </si>
  <si>
    <t>揚水（純揚水）</t>
  </si>
  <si>
    <t>・各月の送電または放電可能電力については、設備容量から各月の所内消費電力、大気温及びダム水位低下等の影響による能力減分を差し引いた値を記載して下さい。</t>
    <rPh sb="9" eb="11">
      <t>ホウデン</t>
    </rPh>
    <phoneticPr fontId="2"/>
  </si>
  <si>
    <t>各月の上池容量または
蓄電池容量
(応札容量算出用)</t>
    <rPh sb="0" eb="2">
      <t>カクツキ</t>
    </rPh>
    <rPh sb="3" eb="4">
      <t>ウワ</t>
    </rPh>
    <rPh sb="4" eb="5">
      <t>イケ</t>
    </rPh>
    <rPh sb="5" eb="7">
      <t>ヨウリョウ</t>
    </rPh>
    <rPh sb="11" eb="14">
      <t>チクデンチ</t>
    </rPh>
    <rPh sb="14" eb="16">
      <t>ヨウリョウ</t>
    </rPh>
    <rPh sb="18" eb="20">
      <t>オウサツ</t>
    </rPh>
    <rPh sb="20" eb="22">
      <t>ヨウリョウ</t>
    </rPh>
    <rPh sb="22" eb="24">
      <t>サンシュツ</t>
    </rPh>
    <rPh sb="24" eb="25">
      <t>ヨウ</t>
    </rPh>
    <phoneticPr fontId="2"/>
  </si>
  <si>
    <t>※この値がアセスメント対象容量になります。</t>
    <phoneticPr fontId="2"/>
  </si>
  <si>
    <t>・各月の上池容量または蓄電池容量(期待容量算出用)については、自動計算されます。</t>
    <rPh sb="11" eb="14">
      <t>チクデンチ</t>
    </rPh>
    <rPh sb="14" eb="16">
      <t>ヨウリョウ</t>
    </rPh>
    <phoneticPr fontId="2"/>
  </si>
  <si>
    <t>・各月の上池容量または蓄電池容量(応札容量算出用)については、自動計算されます。</t>
    <rPh sb="11" eb="14">
      <t>チクデンチ</t>
    </rPh>
    <rPh sb="14" eb="16">
      <t>ヨウリョウ</t>
    </rPh>
    <phoneticPr fontId="2"/>
  </si>
  <si>
    <r>
      <t>期待容量等算定諸元一覧（対象実需給年度：</t>
    </r>
    <r>
      <rPr>
        <b/>
        <sz val="12"/>
        <color theme="1"/>
        <rFont val="Meiryo UI"/>
        <family val="3"/>
        <charset val="128"/>
      </rPr>
      <t>2028</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</si>
  <si>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t>
    </r>
    <r>
      <rPr>
        <sz val="11"/>
        <color rgb="FFFF0000"/>
        <rFont val="Meiryo UI"/>
        <family val="3"/>
        <charset val="128"/>
      </rPr>
      <t>期待容量の登録期間中</t>
    </r>
    <r>
      <rPr>
        <b/>
        <sz val="11"/>
        <color rgb="FFFF0000"/>
        <rFont val="Meiryo UI"/>
        <family val="3"/>
        <charset val="128"/>
      </rPr>
      <t>(2024/9/9～9/20)</t>
    </r>
    <r>
      <rPr>
        <sz val="11"/>
        <color theme="1"/>
        <rFont val="Meiryo UI"/>
        <family val="3"/>
        <charset val="128"/>
      </rPr>
      <t>に容量市場システムに登録して下さい。</t>
    </r>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</si>
  <si>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</si>
  <si>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2．以下の項目については、</t>
    </r>
    <r>
      <rPr>
        <sz val="11"/>
        <color rgb="FFFF0000"/>
        <rFont val="Meiryo UI"/>
        <family val="3"/>
        <charset val="128"/>
      </rPr>
      <t>応札容量算定に用いた期待容量等算定諸元一覧の登録期間中（</t>
    </r>
    <r>
      <rPr>
        <b/>
        <sz val="11"/>
        <color rgb="FFFF0000"/>
        <rFont val="Meiryo UI"/>
        <family val="3"/>
        <charset val="128"/>
      </rPr>
      <t>2024/10/28～11/1）</t>
    </r>
    <r>
      <rPr>
        <sz val="11"/>
        <color theme="1"/>
        <rFont val="Meiryo UI"/>
        <family val="3"/>
        <charset val="128"/>
      </rPr>
      <t>に容量市場システムに登録して下さい。</t>
    </r>
    <rPh sb="13" eb="19">
      <t>オウサツヨウリョウサンテイ</t>
    </rPh>
    <rPh sb="20" eb="21">
      <t>モチ</t>
    </rPh>
    <rPh sb="23" eb="25">
      <t>キタイ</t>
    </rPh>
    <rPh sb="25" eb="27">
      <t>ヨウリョウ</t>
    </rPh>
    <rPh sb="27" eb="28">
      <t>トウ</t>
    </rPh>
    <rPh sb="28" eb="30">
      <t>サンテイ</t>
    </rPh>
    <rPh sb="30" eb="32">
      <t>ショゲン</t>
    </rPh>
    <rPh sb="32" eb="34">
      <t>イチラン</t>
    </rPh>
    <rPh sb="35" eb="37">
      <t>トウロク</t>
    </rPh>
    <rPh sb="37" eb="39">
      <t>キカン</t>
    </rPh>
    <rPh sb="39" eb="40">
      <t>ナカ</t>
    </rPh>
    <phoneticPr fontId="2"/>
  </si>
  <si>
    <t>※ブラックスタートの必要容量は、各月の送電または放電可能電力および各月の運転または放電継続時間(期待容量算出用)から差し引いてください。</t>
    <rPh sb="10" eb="14">
      <t>ヒツヨウヨウリョウ</t>
    </rPh>
    <rPh sb="58" eb="59">
      <t>サ</t>
    </rPh>
    <rPh sb="60" eb="61">
      <t>ヒ</t>
    </rPh>
    <phoneticPr fontId="2"/>
  </si>
  <si>
    <t>・各月の運転または放電継続時間(期待容量算出用)については、各月の上池容量または蓄電池容量(期待容量算出用)の範囲内で最大出力で発電した場合に</t>
    <rPh sb="9" eb="11">
      <t>ホウデン</t>
    </rPh>
    <rPh sb="40" eb="43">
      <t>チクデンチ</t>
    </rPh>
    <rPh sb="43" eb="45">
      <t>ヨウリョウ</t>
    </rPh>
    <phoneticPr fontId="2"/>
  </si>
  <si>
    <t>　運転または放電可能な継続時間(整数)を記載して下さい。</t>
    <phoneticPr fontId="2"/>
  </si>
  <si>
    <t>・各月の管理容量については、ダムもしくは蓄電池運用のリスク（運用による劣化に伴う蓄電池の容量減を含む）を踏まえ、同月の各月の送電または放電可能電力を</t>
    <rPh sb="67" eb="69">
      <t>ホウデン</t>
    </rPh>
    <phoneticPr fontId="2"/>
  </si>
  <si>
    <t>　上限に任意に記載して下さい。</t>
    <phoneticPr fontId="2"/>
  </si>
  <si>
    <t>・各月の運転または放電継続時間(応札容量算出用)については、ダムもしくは蓄電池運用のリスク（運用による劣化に伴う蓄電池の容量減を含む）を踏まえ、</t>
    <rPh sb="9" eb="11">
      <t>ホウデン</t>
    </rPh>
    <phoneticPr fontId="2"/>
  </si>
  <si>
    <t>　任意の継続時間(整数)を記載して下さい。</t>
    <phoneticPr fontId="2"/>
  </si>
  <si>
    <r>
      <t>※ただし、その際には</t>
    </r>
    <r>
      <rPr>
        <u/>
        <sz val="11"/>
        <color theme="1"/>
        <rFont val="Meiryo UI"/>
        <family val="3"/>
        <charset val="128"/>
      </rPr>
      <t>各月の上池容量または蓄電池容量(応札容量算出用)が、同月の各月の上池容量(期待容量算出用)以下</t>
    </r>
    <r>
      <rPr>
        <sz val="11"/>
        <color theme="1"/>
        <rFont val="Meiryo UI"/>
        <family val="3"/>
        <charset val="128"/>
      </rPr>
      <t>となるようにする必要があります。</t>
    </r>
    <rPh sb="7" eb="8">
      <t>サイ</t>
    </rPh>
    <rPh sb="15" eb="17">
      <t>ヨウリョウ</t>
    </rPh>
    <rPh sb="20" eb="23">
      <t>チクデンチ</t>
    </rPh>
    <rPh sb="23" eb="25">
      <t>ヨウリョウ</t>
    </rPh>
    <rPh sb="65" eb="67">
      <t>ヒツヨウ</t>
    </rPh>
    <phoneticPr fontId="2"/>
  </si>
  <si>
    <t>Rev.2</t>
    <phoneticPr fontId="2"/>
  </si>
  <si>
    <t>Rev.4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</si>
</sst>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s>
  <fonts count="25"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sz val="11"/>
      <color theme="1"/>
      <name val="ＭＳ Ｐゴシック"/>
      <family val="2"/>
      <charset val="128"/>
    </font>
    <font>
      <u/>
      <sz val="11"/>
      <color theme="10"/>
      <name val="ＭＳ Ｐゴシック"/>
      <family val="2"/>
      <charset val="128"/>
    </font>
    <font>
      <b/>
      <sz val="12"/>
      <color theme="1"/>
      <name val="Meiryo UI"/>
      <family val="3"/>
      <charset val="128"/>
    </font>
    <font>
      <u/>
      <sz val="11"/>
      <color theme="10"/>
      <name val="ＭＳ Ｐゴシック"/>
      <family val="2"/>
      <scheme val="minor"/>
    </font>
    <font>
      <sz val="11"/>
      <color indexed="81"/>
      <name val="Meiryo UI"/>
      <family val="3"/>
      <charset val="128"/>
    </font>
    <font>
      <sz val="9"/>
      <color indexed="81"/>
      <name val="Meiryo UI"/>
      <family val="3"/>
      <charset val="128"/>
    </font>
    <font>
      <u/>
      <sz val="11"/>
      <color theme="1"/>
      <name val="Meiryo UI"/>
      <family val="3"/>
      <charset val="128"/>
    </font>
    <font>
      <sz val="11"/>
      <color rgb="FF0000CC"/>
      <name val="Meiryo UI"/>
      <family val="3"/>
      <charset val="128"/>
    </font>
    <font>
      <b/>
      <sz val="11"/>
      <color indexed="81"/>
      <name val="Meiryo UI"/>
      <family val="3"/>
      <charset val="128"/>
    </font>
    <font>
      <b/>
      <u/>
      <sz val="11"/>
      <color indexed="81"/>
      <name val="Meiryo UI"/>
      <family val="3"/>
      <charset val="128"/>
    </font>
    <font>
      <sz val="11"/>
      <color rgb="FF0000FF"/>
      <name val="Meiryo UI"/>
      <family val="3"/>
      <charset val="128"/>
    </font>
    <font>
      <b/>
      <sz val="12"/>
      <color rgb="FFFF0000"/>
      <name val="Meiryo UI"/>
      <family val="3"/>
      <charset val="128"/>
    </font>
    <font>
      <b/>
      <sz val="12"/>
      <color theme="0"/>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theme="8" tint="0.59999389629810485"/>
        <bgColor indexed="64"/>
      </patternFill>
    </fill>
    <fill>
      <patternFill patternType="solid">
        <fgColor rgb="FF66FFFF"/>
        <bgColor indexed="64"/>
      </patternFill>
    </fill>
    <fill>
      <patternFill patternType="solid">
        <fgColor rgb="FFCC00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thin">
        <color indexed="64"/>
      </left>
      <right style="thin">
        <color indexed="64"/>
      </right>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bottom/>
      <diagonal/>
    </border>
  </borders>
  <cellStyleXfs count="4">
    <xf numFmtId="0" fontId="0" fillId="0" borderId="0"/>
    <xf numFmtId="0" fontId="12" fillId="0" borderId="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cellStyleXfs>
  <cellXfs count="146">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77" fontId="1" fillId="0" borderId="0" xfId="0" applyNumberFormat="1" applyFont="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6" fontId="4" fillId="0" borderId="1" xfId="0" applyNumberFormat="1" applyFont="1" applyFill="1" applyBorder="1" applyAlignment="1">
      <alignment horizontal="center" vertical="center" shrinkToFit="1"/>
    </xf>
    <xf numFmtId="176" fontId="3" fillId="0" borderId="0" xfId="0" applyNumberFormat="1" applyFont="1"/>
    <xf numFmtId="182" fontId="3" fillId="0" borderId="0" xfId="0" applyNumberFormat="1" applyFont="1"/>
    <xf numFmtId="183" fontId="1" fillId="0" borderId="0" xfId="0" applyNumberFormat="1" applyFont="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176" fontId="4" fillId="5" borderId="1" xfId="0" applyNumberFormat="1" applyFont="1" applyFill="1" applyBorder="1" applyAlignment="1" applyProtection="1">
      <alignment horizontal="center" vertical="center" shrinkToFit="1"/>
      <protection locked="0"/>
    </xf>
    <xf numFmtId="181" fontId="4" fillId="5" borderId="1"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178"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9" xfId="0" applyNumberFormat="1" applyFont="1" applyFill="1" applyBorder="1" applyAlignment="1">
      <alignment horizontal="center" vertical="center"/>
    </xf>
    <xf numFmtId="0" fontId="1" fillId="0" borderId="1" xfId="0" applyFont="1" applyFill="1" applyBorder="1" applyAlignment="1">
      <alignment horizontal="center" vertical="center"/>
    </xf>
    <xf numFmtId="184" fontId="1" fillId="0" borderId="9"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0" xfId="0" applyNumberFormat="1" applyFont="1" applyFill="1" applyBorder="1"/>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8" xfId="0" applyNumberFormat="1" applyFont="1" applyFill="1" applyBorder="1"/>
    <xf numFmtId="178" fontId="7" fillId="0" borderId="14"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3" fillId="0" borderId="0" xfId="0" applyNumberFormat="1" applyFont="1" applyAlignment="1" applyProtection="1">
      <alignment vertical="center"/>
      <protection locked="0"/>
    </xf>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8" fillId="4" borderId="0" xfId="0" applyFont="1" applyFill="1" applyAlignment="1">
      <alignment horizontal="center"/>
    </xf>
    <xf numFmtId="176" fontId="4" fillId="6" borderId="1" xfId="0" applyNumberFormat="1" applyFont="1" applyFill="1" applyBorder="1" applyAlignment="1" applyProtection="1">
      <alignment horizontal="center" vertical="center" shrinkToFit="1"/>
      <protection locked="0"/>
    </xf>
    <xf numFmtId="181" fontId="4" fillId="6" borderId="1" xfId="0" applyNumberFormat="1" applyFont="1" applyFill="1" applyBorder="1" applyAlignment="1" applyProtection="1">
      <alignment horizontal="center" vertical="center" shrinkToFit="1"/>
      <protection locked="0"/>
    </xf>
    <xf numFmtId="0" fontId="1" fillId="0" borderId="0" xfId="0" applyFont="1" applyFill="1"/>
    <xf numFmtId="0" fontId="11" fillId="0" borderId="0" xfId="0" applyFont="1"/>
    <xf numFmtId="0" fontId="3" fillId="0" borderId="0" xfId="0" applyFont="1" applyAlignment="1">
      <alignment horizontal="center" vertical="center"/>
    </xf>
    <xf numFmtId="0" fontId="3" fillId="0" borderId="0" xfId="0" applyFont="1" applyAlignment="1">
      <alignment horizontal="left" vertical="center"/>
    </xf>
    <xf numFmtId="176" fontId="1" fillId="0" borderId="5" xfId="0" applyNumberFormat="1" applyFont="1" applyBorder="1" applyAlignment="1">
      <alignment horizontal="center" vertical="center"/>
    </xf>
    <xf numFmtId="185" fontId="1" fillId="0" borderId="5" xfId="0" applyNumberFormat="1" applyFont="1" applyBorder="1" applyAlignment="1">
      <alignment horizontal="center" vertical="center"/>
    </xf>
    <xf numFmtId="180"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6" fontId="7" fillId="0" borderId="5" xfId="0" applyNumberFormat="1" applyFont="1" applyFill="1" applyBorder="1" applyAlignment="1">
      <alignment horizontal="center" vertical="center"/>
    </xf>
    <xf numFmtId="185" fontId="1" fillId="0" borderId="0" xfId="0" applyNumberFormat="1" applyFont="1" applyAlignment="1">
      <alignment horizontal="center" vertical="center"/>
    </xf>
    <xf numFmtId="179" fontId="7" fillId="0" borderId="0" xfId="0" applyNumberFormat="1" applyFont="1" applyFill="1" applyAlignment="1">
      <alignment horizontal="center" vertical="center"/>
    </xf>
    <xf numFmtId="0" fontId="3" fillId="0" borderId="0" xfId="0" applyFont="1" applyAlignment="1">
      <alignment horizontal="left" vertical="top"/>
    </xf>
    <xf numFmtId="0" fontId="1" fillId="0" borderId="1" xfId="0" applyFont="1" applyFill="1" applyBorder="1"/>
    <xf numFmtId="0" fontId="3" fillId="0" borderId="0" xfId="0" applyFont="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0" borderId="18" xfId="0" applyFont="1" applyBorder="1" applyAlignment="1">
      <alignment horizontal="center" vertical="center"/>
    </xf>
    <xf numFmtId="0" fontId="1" fillId="0" borderId="9" xfId="0" applyFont="1" applyFill="1" applyBorder="1" applyAlignment="1">
      <alignment horizontal="center" vertical="center"/>
    </xf>
    <xf numFmtId="0" fontId="1" fillId="0" borderId="18" xfId="0" applyFont="1" applyFill="1" applyBorder="1" applyAlignment="1">
      <alignment horizontal="center" vertical="center"/>
    </xf>
    <xf numFmtId="176" fontId="4" fillId="7" borderId="1" xfId="0" applyNumberFormat="1" applyFont="1" applyFill="1" applyBorder="1" applyAlignment="1" applyProtection="1">
      <alignment horizontal="center" vertical="center" shrinkToFit="1"/>
      <protection locked="0"/>
    </xf>
    <xf numFmtId="181" fontId="4" fillId="7" borderId="1" xfId="0" applyNumberFormat="1" applyFont="1" applyFill="1" applyBorder="1" applyAlignment="1" applyProtection="1">
      <alignment horizontal="center" vertical="center" shrinkToFit="1"/>
      <protection locked="0"/>
    </xf>
    <xf numFmtId="176" fontId="4" fillId="8" borderId="1" xfId="0" applyNumberFormat="1" applyFont="1" applyFill="1" applyBorder="1" applyAlignment="1" applyProtection="1">
      <alignment horizontal="center" vertical="center" shrinkToFit="1"/>
      <protection locked="0"/>
    </xf>
    <xf numFmtId="178" fontId="4" fillId="8" borderId="1" xfId="0" applyNumberFormat="1" applyFont="1" applyFill="1" applyBorder="1" applyAlignment="1" applyProtection="1">
      <alignment horizontal="center" vertical="center" shrinkToFit="1"/>
      <protection hidden="1"/>
    </xf>
    <xf numFmtId="181" fontId="4" fillId="0" borderId="1" xfId="0" applyNumberFormat="1" applyFont="1" applyFill="1" applyBorder="1" applyAlignment="1" applyProtection="1">
      <alignment horizontal="center" vertical="center" shrinkToFit="1"/>
      <protection locked="0"/>
    </xf>
    <xf numFmtId="0" fontId="1" fillId="2" borderId="1" xfId="0" applyFont="1" applyFill="1" applyBorder="1" applyAlignment="1">
      <alignment horizontal="center" vertical="center"/>
    </xf>
    <xf numFmtId="0" fontId="15" fillId="0" borderId="0" xfId="3"/>
    <xf numFmtId="0" fontId="1" fillId="0" borderId="0" xfId="0" applyFont="1"/>
    <xf numFmtId="178" fontId="1" fillId="0" borderId="19" xfId="0" applyNumberFormat="1" applyFont="1" applyBorder="1" applyAlignment="1">
      <alignment horizontal="center" vertical="center"/>
    </xf>
    <xf numFmtId="176" fontId="4" fillId="0" borderId="1" xfId="0" applyNumberFormat="1" applyFont="1" applyFill="1" applyBorder="1" applyAlignment="1" applyProtection="1">
      <alignment horizontal="center" vertical="center" shrinkToFit="1"/>
      <protection hidden="1"/>
    </xf>
    <xf numFmtId="176" fontId="19" fillId="3" borderId="5" xfId="0" applyNumberFormat="1" applyFont="1" applyFill="1" applyBorder="1" applyAlignment="1">
      <alignment horizontal="center" vertical="center"/>
    </xf>
    <xf numFmtId="177" fontId="22" fillId="3" borderId="5" xfId="0" applyNumberFormat="1" applyFont="1" applyFill="1" applyBorder="1"/>
    <xf numFmtId="176" fontId="22" fillId="3" borderId="5" xfId="0" applyNumberFormat="1" applyFont="1" applyFill="1" applyBorder="1" applyAlignment="1">
      <alignment horizontal="center" vertical="center"/>
    </xf>
    <xf numFmtId="179" fontId="22" fillId="3" borderId="0" xfId="0" applyNumberFormat="1" applyFont="1" applyFill="1" applyAlignment="1">
      <alignment horizontal="center" vertical="center"/>
    </xf>
    <xf numFmtId="178" fontId="22" fillId="3" borderId="10" xfId="0" applyNumberFormat="1" applyFont="1" applyFill="1" applyBorder="1" applyAlignment="1">
      <alignment horizontal="center" vertical="center"/>
    </xf>
    <xf numFmtId="178" fontId="22" fillId="3" borderId="11" xfId="0" applyNumberFormat="1" applyFont="1" applyFill="1" applyBorder="1" applyAlignment="1">
      <alignment horizontal="center" vertical="center"/>
    </xf>
    <xf numFmtId="178" fontId="22" fillId="3" borderId="12" xfId="0" applyNumberFormat="1" applyFont="1" applyFill="1" applyBorder="1" applyAlignment="1">
      <alignment horizontal="center" vertical="center"/>
    </xf>
    <xf numFmtId="178" fontId="22" fillId="3" borderId="13" xfId="0" applyNumberFormat="1" applyFont="1" applyFill="1" applyBorder="1" applyAlignment="1">
      <alignment horizontal="center" vertical="center"/>
    </xf>
    <xf numFmtId="178" fontId="22" fillId="3" borderId="8" xfId="0" applyNumberFormat="1" applyFont="1" applyFill="1" applyBorder="1" applyAlignment="1">
      <alignment horizontal="center" vertical="center"/>
    </xf>
    <xf numFmtId="178" fontId="22" fillId="3" borderId="14" xfId="0" applyNumberFormat="1" applyFont="1" applyFill="1" applyBorder="1" applyAlignment="1">
      <alignment horizontal="center" vertical="center"/>
    </xf>
    <xf numFmtId="178" fontId="22" fillId="3" borderId="15" xfId="0" applyNumberFormat="1" applyFont="1" applyFill="1" applyBorder="1" applyAlignment="1">
      <alignment horizontal="center" vertical="center"/>
    </xf>
    <xf numFmtId="178" fontId="22" fillId="3" borderId="16" xfId="0" applyNumberFormat="1" applyFont="1" applyFill="1" applyBorder="1" applyAlignment="1">
      <alignment horizontal="center" vertical="center"/>
    </xf>
    <xf numFmtId="178" fontId="22" fillId="3" borderId="17" xfId="0" applyNumberFormat="1" applyFont="1" applyFill="1" applyBorder="1" applyAlignment="1">
      <alignment horizontal="center" vertical="center"/>
    </xf>
    <xf numFmtId="0" fontId="6" fillId="0" borderId="0" xfId="0" applyFont="1" applyProtection="1">
      <protection hidden="1"/>
    </xf>
    <xf numFmtId="0" fontId="8" fillId="0" borderId="0" xfId="0" applyFont="1" applyProtection="1">
      <protection hidden="1"/>
    </xf>
    <xf numFmtId="178" fontId="23" fillId="0" borderId="0" xfId="0" applyNumberFormat="1" applyFont="1" applyAlignment="1" applyProtection="1">
      <alignment vertical="center"/>
      <protection locked="0" hidden="1"/>
    </xf>
    <xf numFmtId="0" fontId="23" fillId="0" borderId="0" xfId="0" applyFont="1" applyProtection="1">
      <protection hidden="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5" borderId="7"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23" fillId="9" borderId="20" xfId="0" applyFont="1" applyFill="1" applyBorder="1" applyAlignment="1">
      <alignment horizontal="center"/>
    </xf>
    <xf numFmtId="0" fontId="23" fillId="9" borderId="0" xfId="0" applyFont="1" applyFill="1" applyAlignment="1">
      <alignment horizontal="center"/>
    </xf>
    <xf numFmtId="0" fontId="1" fillId="2" borderId="1" xfId="0" applyFont="1" applyFill="1" applyBorder="1" applyAlignment="1">
      <alignment horizontal="center" vertical="center" wrapText="1"/>
    </xf>
    <xf numFmtId="186" fontId="1" fillId="5" borderId="2" xfId="0" quotePrefix="1" applyNumberFormat="1" applyFont="1" applyFill="1" applyBorder="1" applyAlignment="1" applyProtection="1">
      <alignment horizontal="center" vertical="center"/>
      <protection locked="0"/>
    </xf>
    <xf numFmtId="186" fontId="1" fillId="5" borderId="4" xfId="0" applyNumberFormat="1" applyFont="1" applyFill="1" applyBorder="1" applyAlignment="1" applyProtection="1">
      <alignment horizontal="center" vertical="center"/>
      <protection locked="0"/>
    </xf>
    <xf numFmtId="186" fontId="1" fillId="5" borderId="3" xfId="0" applyNumberFormat="1"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5" borderId="2" xfId="0" applyFont="1" applyFill="1" applyBorder="1" applyAlignment="1" applyProtection="1">
      <alignment horizontal="center" vertical="center"/>
      <protection locked="0" hidden="1"/>
    </xf>
    <xf numFmtId="0" fontId="1" fillId="5" borderId="4" xfId="0" applyFont="1" applyFill="1" applyBorder="1" applyAlignment="1" applyProtection="1">
      <alignment horizontal="center" vertical="center"/>
      <protection locked="0" hidden="1"/>
    </xf>
    <xf numFmtId="0" fontId="1" fillId="5" borderId="3" xfId="0" applyFont="1" applyFill="1" applyBorder="1" applyAlignment="1" applyProtection="1">
      <alignment horizontal="center" vertical="center"/>
      <protection locked="0" hidden="1"/>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76" fontId="1" fillId="5" borderId="2" xfId="0" applyNumberFormat="1" applyFont="1" applyFill="1" applyBorder="1" applyAlignment="1" applyProtection="1">
      <alignment horizontal="center" vertical="center"/>
      <protection locked="0"/>
    </xf>
    <xf numFmtId="176" fontId="1" fillId="5" borderId="4" xfId="0" applyNumberFormat="1" applyFont="1" applyFill="1" applyBorder="1" applyAlignment="1" applyProtection="1">
      <alignment horizontal="center" vertical="center"/>
      <protection locked="0"/>
    </xf>
    <xf numFmtId="176" fontId="1" fillId="5" borderId="3" xfId="0" applyNumberFormat="1" applyFont="1" applyFill="1" applyBorder="1" applyAlignment="1" applyProtection="1">
      <alignment horizontal="center" vertical="center"/>
      <protection locked="0"/>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0" fontId="24" fillId="10" borderId="20" xfId="0" applyFont="1" applyFill="1" applyBorder="1" applyAlignment="1">
      <alignment horizontal="center"/>
    </xf>
    <xf numFmtId="0" fontId="24" fillId="10" borderId="0" xfId="0" applyFont="1" applyFill="1" applyAlignment="1">
      <alignment horizontal="center"/>
    </xf>
    <xf numFmtId="186" fontId="1" fillId="7" borderId="2" xfId="0" quotePrefix="1" applyNumberFormat="1" applyFont="1" applyFill="1" applyBorder="1" applyAlignment="1" applyProtection="1">
      <alignment horizontal="center" vertical="center"/>
      <protection locked="0"/>
    </xf>
    <xf numFmtId="186" fontId="1" fillId="7" borderId="4" xfId="0" applyNumberFormat="1" applyFont="1" applyFill="1" applyBorder="1" applyAlignment="1" applyProtection="1">
      <alignment horizontal="center" vertical="center"/>
      <protection locked="0"/>
    </xf>
    <xf numFmtId="186" fontId="1" fillId="7" borderId="3" xfId="0" applyNumberFormat="1"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3" fillId="2" borderId="7" xfId="0" applyFont="1" applyFill="1" applyBorder="1" applyAlignment="1" applyProtection="1">
      <alignment horizontal="right" vertical="center"/>
      <protection locked="0"/>
    </xf>
    <xf numFmtId="0" fontId="1" fillId="8" borderId="2" xfId="0" applyFont="1" applyFill="1" applyBorder="1" applyAlignment="1" applyProtection="1">
      <alignment horizontal="center" vertical="center"/>
      <protection locked="0"/>
    </xf>
    <xf numFmtId="0" fontId="1" fillId="8" borderId="4" xfId="0" applyFont="1" applyFill="1" applyBorder="1" applyAlignment="1" applyProtection="1">
      <alignment horizontal="center" vertical="center"/>
      <protection locked="0"/>
    </xf>
    <xf numFmtId="0" fontId="1" fillId="8" borderId="3" xfId="0"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locked="0"/>
    </xf>
    <xf numFmtId="176" fontId="1" fillId="0" borderId="4"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0" fontId="6" fillId="0" borderId="0" xfId="0" applyFont="1" applyAlignment="1" applyProtection="1">
      <alignment vertical="center"/>
      <protection hidden="1"/>
    </xf>
  </cellXfs>
  <cellStyles count="4">
    <cellStyle name="ハイパーリンク" xfId="3" builtinId="8"/>
    <cellStyle name="ハイパーリンク 2" xfId="2" xr:uid="{00000000-0005-0000-0000-000000000000}"/>
    <cellStyle name="標準" xfId="0" builtinId="0"/>
    <cellStyle name="標準 2" xfId="1" xr:uid="{00000000-0005-0000-0000-000002000000}"/>
  </cellStyles>
  <dxfs count="13">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fgColor rgb="FFFF0000"/>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CC00CC"/>
      <color rgb="FF0000FF"/>
      <color rgb="FFFFFF66"/>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15</xdr:col>
      <xdr:colOff>762000</xdr:colOff>
      <xdr:row>12</xdr:row>
      <xdr:rowOff>33618</xdr:rowOff>
    </xdr:from>
    <xdr:to>
      <xdr:col>21</xdr:col>
      <xdr:colOff>0</xdr:colOff>
      <xdr:row>13</xdr:row>
      <xdr:rowOff>123265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11093824" y="2039471"/>
          <a:ext cx="2588558" cy="39220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10</xdr:col>
      <xdr:colOff>665756</xdr:colOff>
      <xdr:row>15</xdr:row>
      <xdr:rowOff>180894</xdr:rowOff>
    </xdr:from>
    <xdr:to>
      <xdr:col>12</xdr:col>
      <xdr:colOff>354905</xdr:colOff>
      <xdr:row>16</xdr:row>
      <xdr:rowOff>268637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6489613" y="3705144"/>
          <a:ext cx="1104292" cy="387100"/>
        </a:xfrm>
        <a:prstGeom prst="wedgeRoundRectCallout">
          <a:avLst>
            <a:gd name="adj1" fmla="val -82819"/>
            <a:gd name="adj2" fmla="val -53687"/>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340657</xdr:colOff>
      <xdr:row>34</xdr:row>
      <xdr:rowOff>286870</xdr:rowOff>
    </xdr:from>
    <xdr:to>
      <xdr:col>23</xdr:col>
      <xdr:colOff>0</xdr:colOff>
      <xdr:row>40</xdr:row>
      <xdr:rowOff>33618</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273551" y="9646023"/>
          <a:ext cx="3209367" cy="992842"/>
        </a:xfrm>
        <a:prstGeom prst="wedgeRoundRectCallout">
          <a:avLst>
            <a:gd name="adj1" fmla="val -62534"/>
            <a:gd name="adj2" fmla="val -14452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a:t>
          </a:r>
          <a:r>
            <a:rPr kumimoji="1" lang="en-US" altLang="ja-JP" sz="1100">
              <a:solidFill>
                <a:sysClr val="windowText" lastClr="000000"/>
              </a:solidFill>
              <a:latin typeface="Meiryo UI" panose="020B0604030504040204" pitchFamily="50" charset="-128"/>
              <a:ea typeface="Meiryo UI" panose="020B0604030504040204" pitchFamily="50" charset="-128"/>
            </a:rPr>
            <a:t>(20</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rPr>
            <a:t>(27</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twoCellAnchor>
    <xdr:from>
      <xdr:col>17</xdr:col>
      <xdr:colOff>67233</xdr:colOff>
      <xdr:row>18</xdr:row>
      <xdr:rowOff>100847</xdr:rowOff>
    </xdr:from>
    <xdr:to>
      <xdr:col>22</xdr:col>
      <xdr:colOff>584946</xdr:colOff>
      <xdr:row>21</xdr:row>
      <xdr:rowOff>168084</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0385609" y="4583200"/>
          <a:ext cx="3063690" cy="981637"/>
        </a:xfrm>
        <a:prstGeom prst="wedgeRoundRectCallout">
          <a:avLst>
            <a:gd name="adj1" fmla="val -73241"/>
            <a:gd name="adj2" fmla="val 19497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twoCellAnchor>
    <xdr:from>
      <xdr:col>10</xdr:col>
      <xdr:colOff>671009</xdr:colOff>
      <xdr:row>35</xdr:row>
      <xdr:rowOff>80682</xdr:rowOff>
    </xdr:from>
    <xdr:to>
      <xdr:col>16</xdr:col>
      <xdr:colOff>163608</xdr:colOff>
      <xdr:row>40</xdr:row>
      <xdr:rowOff>91888</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6408421" y="9744635"/>
          <a:ext cx="3688081" cy="952500"/>
        </a:xfrm>
        <a:prstGeom prst="wedgeRoundRectCallout">
          <a:avLst>
            <a:gd name="adj1" fmla="val -33501"/>
            <a:gd name="adj2" fmla="val -7187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以上になるよう、各月の管理容量、</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各月の運転継続時間</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を入力してください</a:t>
          </a:r>
        </a:p>
      </xdr:txBody>
    </xdr:sp>
    <xdr:clientData/>
  </xdr:twoCellAnchor>
  <xdr:twoCellAnchor>
    <xdr:from>
      <xdr:col>17</xdr:col>
      <xdr:colOff>112057</xdr:colOff>
      <xdr:row>14</xdr:row>
      <xdr:rowOff>201706</xdr:rowOff>
    </xdr:from>
    <xdr:to>
      <xdr:col>23</xdr:col>
      <xdr:colOff>44824</xdr:colOff>
      <xdr:row>17</xdr:row>
      <xdr:rowOff>257736</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1654116" y="3529853"/>
          <a:ext cx="3440208" cy="963707"/>
        </a:xfrm>
        <a:prstGeom prst="wedgeRoundRectCallout">
          <a:avLst>
            <a:gd name="adj1" fmla="val -70470"/>
            <a:gd name="adj2" fmla="val 6964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期待容量を</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331692</xdr:colOff>
      <xdr:row>22</xdr:row>
      <xdr:rowOff>149679</xdr:rowOff>
    </xdr:from>
    <xdr:to>
      <xdr:col>25</xdr:col>
      <xdr:colOff>71718</xdr:colOff>
      <xdr:row>29</xdr:row>
      <xdr:rowOff>8966</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12251549" y="5769429"/>
          <a:ext cx="4175955" cy="1954787"/>
        </a:xfrm>
        <a:prstGeom prst="wedgeRoundRectCallout">
          <a:avLst>
            <a:gd name="adj1" fmla="val -81489"/>
            <a:gd name="adj2" fmla="val 27720"/>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各月の送電または放電可能電力の最大値以下の整数値を入力してください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応札容量</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313761</xdr:colOff>
      <xdr:row>29</xdr:row>
      <xdr:rowOff>89647</xdr:rowOff>
    </xdr:from>
    <xdr:to>
      <xdr:col>25</xdr:col>
      <xdr:colOff>53787</xdr:colOff>
      <xdr:row>33</xdr:row>
      <xdr:rowOff>277906</xdr:rowOff>
    </xdr:to>
    <xdr:sp macro="" textlink="">
      <xdr:nvSpPr>
        <xdr:cNvPr id="11" name="角丸四角形吹き出し 6">
          <a:extLst>
            <a:ext uri="{FF2B5EF4-FFF2-40B4-BE49-F238E27FC236}">
              <a16:creationId xmlns:a16="http://schemas.microsoft.com/office/drawing/2014/main" id="{00000000-0008-0000-0000-00000B000000}"/>
            </a:ext>
          </a:extLst>
        </xdr:cNvPr>
        <xdr:cNvSpPr/>
      </xdr:nvSpPr>
      <xdr:spPr>
        <a:xfrm>
          <a:off x="11017620" y="7924800"/>
          <a:ext cx="3756214" cy="1407459"/>
        </a:xfrm>
        <a:prstGeom prst="wedgeRoundRectCallout">
          <a:avLst>
            <a:gd name="adj1" fmla="val -82904"/>
            <a:gd name="adj2" fmla="val -4461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整数値を入力してください</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11</xdr:col>
      <xdr:colOff>132901</xdr:colOff>
      <xdr:row>13</xdr:row>
      <xdr:rowOff>346085</xdr:rowOff>
    </xdr:from>
    <xdr:to>
      <xdr:col>12</xdr:col>
      <xdr:colOff>602011</xdr:colOff>
      <xdr:row>15</xdr:row>
      <xdr:rowOff>45208</xdr:rowOff>
    </xdr:to>
    <xdr:sp macro="" textlink="">
      <xdr:nvSpPr>
        <xdr:cNvPr id="12" name="角丸四角形吹き出し 3">
          <a:extLst>
            <a:ext uri="{FF2B5EF4-FFF2-40B4-BE49-F238E27FC236}">
              <a16:creationId xmlns:a16="http://schemas.microsoft.com/office/drawing/2014/main" id="{00000000-0008-0000-0000-00000C000000}"/>
            </a:ext>
          </a:extLst>
        </xdr:cNvPr>
        <xdr:cNvSpPr/>
      </xdr:nvSpPr>
      <xdr:spPr>
        <a:xfrm>
          <a:off x="7317472" y="3350542"/>
          <a:ext cx="1252882" cy="384923"/>
        </a:xfrm>
        <a:prstGeom prst="wedgeRoundRectCallout">
          <a:avLst>
            <a:gd name="adj1" fmla="val -82819"/>
            <a:gd name="adj2" fmla="val 4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71391"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2028</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8</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639535</xdr:colOff>
      <xdr:row>2</xdr:row>
      <xdr:rowOff>68037</xdr:rowOff>
    </xdr:from>
    <xdr:to>
      <xdr:col>27</xdr:col>
      <xdr:colOff>161017</xdr:colOff>
      <xdr:row>6</xdr:row>
      <xdr:rowOff>106322</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0912928" y="476251"/>
          <a:ext cx="6964589" cy="854714"/>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206374</xdr:colOff>
      <xdr:row>11</xdr:row>
      <xdr:rowOff>81644</xdr:rowOff>
    </xdr:from>
    <xdr:to>
      <xdr:col>23</xdr:col>
      <xdr:colOff>555624</xdr:colOff>
      <xdr:row>13</xdr:row>
      <xdr:rowOff>272144</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2724945" y="2326823"/>
          <a:ext cx="2825750" cy="78921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28</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30</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571500</xdr:colOff>
      <xdr:row>12</xdr:row>
      <xdr:rowOff>145144</xdr:rowOff>
    </xdr:from>
    <xdr:to>
      <xdr:col>19</xdr:col>
      <xdr:colOff>206374</xdr:colOff>
      <xdr:row>12</xdr:row>
      <xdr:rowOff>176894</xdr:rowOff>
    </xdr:to>
    <xdr:cxnSp macro="">
      <xdr:nvCxnSpPr>
        <xdr:cNvPr id="11" name="直線矢印コネクタ 10">
          <a:extLst>
            <a:ext uri="{FF2B5EF4-FFF2-40B4-BE49-F238E27FC236}">
              <a16:creationId xmlns:a16="http://schemas.microsoft.com/office/drawing/2014/main" id="{00000000-0008-0000-0300-00000B000000}"/>
            </a:ext>
          </a:extLst>
        </xdr:cNvPr>
        <xdr:cNvCxnSpPr>
          <a:stCxn id="10" idx="1"/>
        </xdr:cNvCxnSpPr>
      </xdr:nvCxnSpPr>
      <xdr:spPr>
        <a:xfrm flipH="1" flipV="1">
          <a:off x="10844893" y="2689680"/>
          <a:ext cx="1880052"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707572</xdr:colOff>
      <xdr:row>12</xdr:row>
      <xdr:rowOff>176894</xdr:rowOff>
    </xdr:from>
    <xdr:to>
      <xdr:col>19</xdr:col>
      <xdr:colOff>206374</xdr:colOff>
      <xdr:row>27</xdr:row>
      <xdr:rowOff>149678</xdr:rowOff>
    </xdr:to>
    <xdr:cxnSp macro="">
      <xdr:nvCxnSpPr>
        <xdr:cNvPr id="12" name="直線矢印コネクタ 11">
          <a:extLst>
            <a:ext uri="{FF2B5EF4-FFF2-40B4-BE49-F238E27FC236}">
              <a16:creationId xmlns:a16="http://schemas.microsoft.com/office/drawing/2014/main" id="{00000000-0008-0000-0300-00000C000000}"/>
            </a:ext>
          </a:extLst>
        </xdr:cNvPr>
        <xdr:cNvCxnSpPr>
          <a:stCxn id="10" idx="1"/>
        </xdr:cNvCxnSpPr>
      </xdr:nvCxnSpPr>
      <xdr:spPr>
        <a:xfrm flipH="1">
          <a:off x="10980965" y="2721430"/>
          <a:ext cx="1743980" cy="454478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693965</xdr:colOff>
      <xdr:row>12</xdr:row>
      <xdr:rowOff>176894</xdr:rowOff>
    </xdr:from>
    <xdr:to>
      <xdr:col>19</xdr:col>
      <xdr:colOff>206374</xdr:colOff>
      <xdr:row>29</xdr:row>
      <xdr:rowOff>244928</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0" idx="1"/>
        </xdr:cNvCxnSpPr>
      </xdr:nvCxnSpPr>
      <xdr:spPr>
        <a:xfrm flipH="1">
          <a:off x="10967358" y="2721430"/>
          <a:ext cx="1757587" cy="5238748"/>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142875</xdr:colOff>
      <xdr:row>24</xdr:row>
      <xdr:rowOff>265339</xdr:rowOff>
    </xdr:from>
    <xdr:to>
      <xdr:col>23</xdr:col>
      <xdr:colOff>492125</xdr:colOff>
      <xdr:row>28</xdr:row>
      <xdr:rowOff>81643</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2661446" y="6483803"/>
          <a:ext cx="2825750" cy="1013733"/>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16</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19</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28</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34</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24</xdr:row>
      <xdr:rowOff>149679</xdr:rowOff>
    </xdr:from>
    <xdr:to>
      <xdr:col>19</xdr:col>
      <xdr:colOff>142875</xdr:colOff>
      <xdr:row>26</xdr:row>
      <xdr:rowOff>173491</xdr:rowOff>
    </xdr:to>
    <xdr:cxnSp macro="">
      <xdr:nvCxnSpPr>
        <xdr:cNvPr id="17" name="直線矢印コネクタ 16">
          <a:extLst>
            <a:ext uri="{FF2B5EF4-FFF2-40B4-BE49-F238E27FC236}">
              <a16:creationId xmlns:a16="http://schemas.microsoft.com/office/drawing/2014/main" id="{00000000-0008-0000-0300-000011000000}"/>
            </a:ext>
          </a:extLst>
        </xdr:cNvPr>
        <xdr:cNvCxnSpPr>
          <a:stCxn id="16" idx="1"/>
        </xdr:cNvCxnSpPr>
      </xdr:nvCxnSpPr>
      <xdr:spPr>
        <a:xfrm flipH="1" flipV="1">
          <a:off x="10885714" y="6368143"/>
          <a:ext cx="1775732" cy="62252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625928</xdr:colOff>
      <xdr:row>18</xdr:row>
      <xdr:rowOff>95250</xdr:rowOff>
    </xdr:from>
    <xdr:to>
      <xdr:col>19</xdr:col>
      <xdr:colOff>142875</xdr:colOff>
      <xdr:row>26</xdr:row>
      <xdr:rowOff>173491</xdr:rowOff>
    </xdr:to>
    <xdr:cxnSp macro="">
      <xdr:nvCxnSpPr>
        <xdr:cNvPr id="18" name="直線矢印コネクタ 17">
          <a:extLst>
            <a:ext uri="{FF2B5EF4-FFF2-40B4-BE49-F238E27FC236}">
              <a16:creationId xmlns:a16="http://schemas.microsoft.com/office/drawing/2014/main" id="{00000000-0008-0000-0300-000012000000}"/>
            </a:ext>
          </a:extLst>
        </xdr:cNvPr>
        <xdr:cNvCxnSpPr>
          <a:stCxn id="16" idx="1"/>
        </xdr:cNvCxnSpPr>
      </xdr:nvCxnSpPr>
      <xdr:spPr>
        <a:xfrm flipH="1" flipV="1">
          <a:off x="10899321" y="4517571"/>
          <a:ext cx="1762125" cy="2473099"/>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517071</xdr:colOff>
      <xdr:row>15</xdr:row>
      <xdr:rowOff>122464</xdr:rowOff>
    </xdr:from>
    <xdr:to>
      <xdr:col>19</xdr:col>
      <xdr:colOff>142875</xdr:colOff>
      <xdr:row>26</xdr:row>
      <xdr:rowOff>173491</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16" idx="1"/>
        </xdr:cNvCxnSpPr>
      </xdr:nvCxnSpPr>
      <xdr:spPr>
        <a:xfrm flipH="1" flipV="1">
          <a:off x="10790464" y="3646714"/>
          <a:ext cx="1870982" cy="3343956"/>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693964</xdr:colOff>
      <xdr:row>26</xdr:row>
      <xdr:rowOff>173491</xdr:rowOff>
    </xdr:from>
    <xdr:to>
      <xdr:col>19</xdr:col>
      <xdr:colOff>142875</xdr:colOff>
      <xdr:row>27</xdr:row>
      <xdr:rowOff>204108</xdr:rowOff>
    </xdr:to>
    <xdr:cxnSp macro="">
      <xdr:nvCxnSpPr>
        <xdr:cNvPr id="32" name="直線矢印コネクタ 31">
          <a:extLst>
            <a:ext uri="{FF2B5EF4-FFF2-40B4-BE49-F238E27FC236}">
              <a16:creationId xmlns:a16="http://schemas.microsoft.com/office/drawing/2014/main" id="{00000000-0008-0000-0300-000020000000}"/>
            </a:ext>
          </a:extLst>
        </xdr:cNvPr>
        <xdr:cNvCxnSpPr>
          <a:stCxn id="16" idx="1"/>
        </xdr:cNvCxnSpPr>
      </xdr:nvCxnSpPr>
      <xdr:spPr>
        <a:xfrm flipH="1">
          <a:off x="10967357" y="6990670"/>
          <a:ext cx="1694089" cy="329974"/>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653143</xdr:colOff>
      <xdr:row>26</xdr:row>
      <xdr:rowOff>173491</xdr:rowOff>
    </xdr:from>
    <xdr:to>
      <xdr:col>19</xdr:col>
      <xdr:colOff>142875</xdr:colOff>
      <xdr:row>33</xdr:row>
      <xdr:rowOff>122465</xdr:rowOff>
    </xdr:to>
    <xdr:cxnSp macro="">
      <xdr:nvCxnSpPr>
        <xdr:cNvPr id="34" name="直線矢印コネクタ 33">
          <a:extLst>
            <a:ext uri="{FF2B5EF4-FFF2-40B4-BE49-F238E27FC236}">
              <a16:creationId xmlns:a16="http://schemas.microsoft.com/office/drawing/2014/main" id="{00000000-0008-0000-0300-000022000000}"/>
            </a:ext>
          </a:extLst>
        </xdr:cNvPr>
        <xdr:cNvCxnSpPr>
          <a:stCxn id="16" idx="1"/>
        </xdr:cNvCxnSpPr>
      </xdr:nvCxnSpPr>
      <xdr:spPr>
        <a:xfrm flipH="1">
          <a:off x="10926536" y="6990670"/>
          <a:ext cx="1734910" cy="2044474"/>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176894</xdr:colOff>
      <xdr:row>16</xdr:row>
      <xdr:rowOff>285750</xdr:rowOff>
    </xdr:from>
    <xdr:to>
      <xdr:col>25</xdr:col>
      <xdr:colOff>621502</xdr:colOff>
      <xdr:row>18</xdr:row>
      <xdr:rowOff>145143</xdr:rowOff>
    </xdr:to>
    <xdr:sp macro="" textlink="">
      <xdr:nvSpPr>
        <xdr:cNvPr id="36" name="角丸四角形吹き出し 12">
          <a:extLst>
            <a:ext uri="{FF2B5EF4-FFF2-40B4-BE49-F238E27FC236}">
              <a16:creationId xmlns:a16="http://schemas.microsoft.com/office/drawing/2014/main" id="{00000000-0008-0000-0300-000024000000}"/>
            </a:ext>
          </a:extLst>
        </xdr:cNvPr>
        <xdr:cNvSpPr/>
      </xdr:nvSpPr>
      <xdr:spPr>
        <a:xfrm>
          <a:off x="12695465" y="4109357"/>
          <a:ext cx="4281823" cy="458107"/>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190500</xdr:colOff>
      <xdr:row>16</xdr:row>
      <xdr:rowOff>285750</xdr:rowOff>
    </xdr:from>
    <xdr:to>
      <xdr:col>25</xdr:col>
      <xdr:colOff>635108</xdr:colOff>
      <xdr:row>18</xdr:row>
      <xdr:rowOff>145143</xdr:rowOff>
    </xdr:to>
    <xdr:sp macro="" textlink="">
      <xdr:nvSpPr>
        <xdr:cNvPr id="37" name="角丸四角形吹き出し 12">
          <a:extLst>
            <a:ext uri="{FF2B5EF4-FFF2-40B4-BE49-F238E27FC236}">
              <a16:creationId xmlns:a16="http://schemas.microsoft.com/office/drawing/2014/main" id="{00000000-0008-0000-0300-000025000000}"/>
            </a:ext>
          </a:extLst>
        </xdr:cNvPr>
        <xdr:cNvSpPr/>
      </xdr:nvSpPr>
      <xdr:spPr>
        <a:xfrm>
          <a:off x="12709071" y="4109357"/>
          <a:ext cx="4281823" cy="458107"/>
        </a:xfrm>
        <a:prstGeom prst="wedgeRoundRectCallout">
          <a:avLst>
            <a:gd name="adj1" fmla="val -95731"/>
            <a:gd name="adj2" fmla="val 183872"/>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27214</xdr:colOff>
      <xdr:row>28</xdr:row>
      <xdr:rowOff>258535</xdr:rowOff>
    </xdr:from>
    <xdr:to>
      <xdr:col>25</xdr:col>
      <xdr:colOff>471822</xdr:colOff>
      <xdr:row>30</xdr:row>
      <xdr:rowOff>117928</xdr:rowOff>
    </xdr:to>
    <xdr:sp macro="" textlink="">
      <xdr:nvSpPr>
        <xdr:cNvPr id="38" name="角丸四角形吹き出し 12">
          <a:extLst>
            <a:ext uri="{FF2B5EF4-FFF2-40B4-BE49-F238E27FC236}">
              <a16:creationId xmlns:a16="http://schemas.microsoft.com/office/drawing/2014/main" id="{00000000-0008-0000-0300-000026000000}"/>
            </a:ext>
          </a:extLst>
        </xdr:cNvPr>
        <xdr:cNvSpPr/>
      </xdr:nvSpPr>
      <xdr:spPr>
        <a:xfrm>
          <a:off x="12545785" y="7674428"/>
          <a:ext cx="4281823" cy="458107"/>
        </a:xfrm>
        <a:prstGeom prst="wedgeRoundRectCallout">
          <a:avLst>
            <a:gd name="adj1" fmla="val -88422"/>
            <a:gd name="adj2" fmla="val -130980"/>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27214</xdr:colOff>
      <xdr:row>28</xdr:row>
      <xdr:rowOff>258535</xdr:rowOff>
    </xdr:from>
    <xdr:to>
      <xdr:col>25</xdr:col>
      <xdr:colOff>471822</xdr:colOff>
      <xdr:row>30</xdr:row>
      <xdr:rowOff>117928</xdr:rowOff>
    </xdr:to>
    <xdr:sp macro="" textlink="">
      <xdr:nvSpPr>
        <xdr:cNvPr id="39" name="角丸四角形吹き出し 12">
          <a:extLst>
            <a:ext uri="{FF2B5EF4-FFF2-40B4-BE49-F238E27FC236}">
              <a16:creationId xmlns:a16="http://schemas.microsoft.com/office/drawing/2014/main" id="{00000000-0008-0000-0300-000027000000}"/>
            </a:ext>
          </a:extLst>
        </xdr:cNvPr>
        <xdr:cNvSpPr/>
      </xdr:nvSpPr>
      <xdr:spPr>
        <a:xfrm>
          <a:off x="12545785" y="7674428"/>
          <a:ext cx="4281823" cy="458107"/>
        </a:xfrm>
        <a:prstGeom prst="wedgeRoundRectCallout">
          <a:avLst>
            <a:gd name="adj1" fmla="val -86833"/>
            <a:gd name="adj2" fmla="val -3257"/>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15</xdr:col>
      <xdr:colOff>527958</xdr:colOff>
      <xdr:row>12</xdr:row>
      <xdr:rowOff>242208</xdr:rowOff>
    </xdr:from>
    <xdr:to>
      <xdr:col>19</xdr:col>
      <xdr:colOff>142875</xdr:colOff>
      <xdr:row>26</xdr:row>
      <xdr:rowOff>173491</xdr:rowOff>
    </xdr:to>
    <xdr:cxnSp macro="">
      <xdr:nvCxnSpPr>
        <xdr:cNvPr id="20" name="直線矢印コネクタ 19">
          <a:extLst>
            <a:ext uri="{FF2B5EF4-FFF2-40B4-BE49-F238E27FC236}">
              <a16:creationId xmlns:a16="http://schemas.microsoft.com/office/drawing/2014/main" id="{00000000-0008-0000-0300-000014000000}"/>
            </a:ext>
          </a:extLst>
        </xdr:cNvPr>
        <xdr:cNvCxnSpPr>
          <a:stCxn id="16" idx="1"/>
        </xdr:cNvCxnSpPr>
      </xdr:nvCxnSpPr>
      <xdr:spPr>
        <a:xfrm flipH="1" flipV="1">
          <a:off x="9759044" y="2822122"/>
          <a:ext cx="1639660" cy="4274683"/>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95249</xdr:colOff>
      <xdr:row>3</xdr:row>
      <xdr:rowOff>0</xdr:rowOff>
    </xdr:from>
    <xdr:ext cx="2646922" cy="600421"/>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109856" y="571500"/>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44630</xdr:colOff>
      <xdr:row>19</xdr:row>
      <xdr:rowOff>122465</xdr:rowOff>
    </xdr:from>
    <xdr:ext cx="2646922" cy="600421"/>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059237" y="374196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108857</xdr:colOff>
      <xdr:row>6</xdr:row>
      <xdr:rowOff>108857</xdr:rowOff>
    </xdr:from>
    <xdr:ext cx="2925536" cy="1108509"/>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123464" y="1251857"/>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68036</xdr:colOff>
      <xdr:row>23</xdr:row>
      <xdr:rowOff>54429</xdr:rowOff>
    </xdr:from>
    <xdr:ext cx="2925536" cy="1108509"/>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082643" y="4435929"/>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100963</xdr:colOff>
      <xdr:row>15</xdr:row>
      <xdr:rowOff>69942</xdr:rowOff>
    </xdr:from>
    <xdr:ext cx="2646922" cy="600421"/>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2536642" y="2927442"/>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18</xdr:col>
      <xdr:colOff>44631</xdr:colOff>
      <xdr:row>7</xdr:row>
      <xdr:rowOff>94161</xdr:rowOff>
    </xdr:from>
    <xdr:ext cx="3925755" cy="1560468"/>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4087202" y="1465761"/>
          <a:ext cx="3925755" cy="1560468"/>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a:p>
          <a:r>
            <a:rPr kumimoji="1" lang="en-US" altLang="ja-JP" sz="2000"/>
            <a:t>8/5</a:t>
          </a:r>
          <a:r>
            <a:rPr kumimoji="1" lang="ja-JP" altLang="en-US" sz="2000"/>
            <a:t>：数値更新　礒崎</a:t>
          </a:r>
          <a:endParaRPr kumimoji="1" lang="en-US" altLang="ja-JP" sz="20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178594</xdr:colOff>
      <xdr:row>4</xdr:row>
      <xdr:rowOff>166687</xdr:rowOff>
    </xdr:from>
    <xdr:ext cx="3925755" cy="759310"/>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858250" y="928687"/>
          <a:ext cx="3925755" cy="75931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89647</xdr:colOff>
      <xdr:row>2</xdr:row>
      <xdr:rowOff>33618</xdr:rowOff>
    </xdr:from>
    <xdr:ext cx="2646922" cy="600421"/>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415618" y="414618"/>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14</xdr:col>
      <xdr:colOff>35719</xdr:colOff>
      <xdr:row>8</xdr:row>
      <xdr:rowOff>59532</xdr:rowOff>
    </xdr:from>
    <xdr:ext cx="3925755" cy="759310"/>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8989219" y="1583532"/>
          <a:ext cx="3925755" cy="75931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t>本シートはまだ何も更新していない</a:t>
          </a:r>
          <a:endParaRPr kumimoji="1" lang="en-US" altLang="ja-JP" sz="2000"/>
        </a:p>
        <a:p>
          <a:r>
            <a:rPr kumimoji="1" lang="ja-JP" altLang="en-US" sz="2000"/>
            <a:t>（</a:t>
          </a:r>
          <a:r>
            <a:rPr kumimoji="1" lang="en-US" altLang="ja-JP" sz="2000"/>
            <a:t>6/11 </a:t>
          </a:r>
          <a:r>
            <a:rPr kumimoji="1" lang="ja-JP" altLang="en-US" sz="2000"/>
            <a:t>市野）</a:t>
          </a:r>
          <a:endParaRPr kumimoji="1" lang="en-US" altLang="ja-JP" sz="2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7" Type="http://schemas.openxmlformats.org/officeDocument/2006/relationships/comments" Target="../comments1.xml"/><Relationship Id="rId2"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1"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file:///\\hn2nasf01a\&#23481;&#37327;&#24066;&#22580;\19_&#12484;&#12540;&#12523;\&#38656;&#35201;&#26354;&#32218;&#20316;&#25104;&#35201;&#38936;\01_&#38656;&#35201;&#26354;&#32218;&#20316;&#25104;&#35201;&#38936;\2027\EUE&#35211;&#30452;&#12375;&#12354;&#12426;\&#35519;&#25972;&#20418;&#25968;\03%20&#25562;&#27700;kW&#20385;&#20516;\03%20&#35519;&#25972;&#20418;&#25968;&#31639;&#20986;"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1" tint="0.499984740745262"/>
    <pageSetUpPr fitToPage="1"/>
  </sheetPr>
  <dimension ref="A1:S60"/>
  <sheetViews>
    <sheetView showGridLines="0" zoomScale="70" zoomScaleNormal="70" workbookViewId="0"/>
  </sheetViews>
  <sheetFormatPr defaultColWidth="9" defaultRowHeight="15" x14ac:dyDescent="0.3"/>
  <cols>
    <col min="1" max="4" width="5.6640625" style="1" customWidth="1"/>
    <col min="5" max="5" width="10.21875" style="1" customWidth="1"/>
    <col min="6" max="7" width="10.21875" style="1" bestFit="1" customWidth="1"/>
    <col min="8" max="8" width="10.21875" style="1" customWidth="1"/>
    <col min="9"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47" t="s">
        <v>66</v>
      </c>
      <c r="B1" s="47"/>
      <c r="C1" s="47"/>
      <c r="D1" s="47"/>
      <c r="E1" s="47"/>
      <c r="F1" s="48" t="s">
        <v>67</v>
      </c>
      <c r="G1" s="48"/>
      <c r="H1" s="48"/>
      <c r="I1" s="49" t="s">
        <v>68</v>
      </c>
    </row>
    <row r="2" spans="1:17" ht="16.2" x14ac:dyDescent="0.3">
      <c r="A2" s="98" t="s">
        <v>0</v>
      </c>
      <c r="B2" s="99"/>
      <c r="C2" s="106" t="s">
        <v>128</v>
      </c>
      <c r="D2" s="107"/>
      <c r="E2" s="4"/>
      <c r="F2" s="4"/>
      <c r="G2" s="4"/>
      <c r="H2" s="4"/>
      <c r="I2" s="4"/>
      <c r="J2" s="4"/>
      <c r="K2" s="4"/>
      <c r="L2" s="4"/>
      <c r="M2" s="4"/>
      <c r="N2" s="4"/>
      <c r="O2" s="4"/>
      <c r="P2" s="4"/>
      <c r="Q2" s="4"/>
    </row>
    <row r="3" spans="1:17" ht="16.2" x14ac:dyDescent="0.3">
      <c r="A3" s="20"/>
      <c r="B3" s="20"/>
      <c r="C3" s="4"/>
      <c r="D3" s="4"/>
      <c r="E3" s="4"/>
      <c r="F3" s="4"/>
      <c r="G3" s="4"/>
      <c r="H3" s="4"/>
      <c r="I3" s="4"/>
      <c r="J3" s="4"/>
      <c r="K3" s="4"/>
      <c r="L3" s="4"/>
      <c r="M3" s="4"/>
      <c r="N3" s="4"/>
      <c r="O3" s="4"/>
      <c r="P3" s="4"/>
      <c r="Q3" s="4"/>
    </row>
    <row r="4" spans="1:17" ht="16.2" x14ac:dyDescent="0.3">
      <c r="A4" s="100" t="s">
        <v>116</v>
      </c>
      <c r="B4" s="100"/>
      <c r="C4" s="100"/>
      <c r="D4" s="100"/>
      <c r="E4" s="100"/>
      <c r="F4" s="100"/>
      <c r="G4" s="100"/>
      <c r="H4" s="100"/>
      <c r="I4" s="100"/>
      <c r="J4" s="100"/>
      <c r="K4" s="100"/>
      <c r="L4" s="100"/>
      <c r="M4" s="100"/>
      <c r="N4" s="100"/>
      <c r="O4" s="100"/>
      <c r="P4" s="100"/>
      <c r="Q4" s="100"/>
    </row>
    <row r="5" spans="1:17" ht="16.2" x14ac:dyDescent="0.3">
      <c r="A5" s="4"/>
      <c r="B5" s="4"/>
      <c r="C5" s="4"/>
      <c r="D5" s="4"/>
      <c r="E5" s="4"/>
      <c r="F5" s="4"/>
      <c r="G5" s="4"/>
      <c r="H5" s="4"/>
      <c r="I5" s="4"/>
      <c r="J5" s="4"/>
      <c r="K5" s="4"/>
      <c r="L5" s="4"/>
      <c r="M5" s="4"/>
      <c r="N5" s="16"/>
      <c r="O5" s="4"/>
      <c r="P5" s="4"/>
      <c r="Q5" s="4"/>
    </row>
    <row r="6" spans="1:17" ht="16.2" x14ac:dyDescent="0.3">
      <c r="A6" s="100" t="s">
        <v>100</v>
      </c>
      <c r="B6" s="100"/>
      <c r="C6" s="100"/>
      <c r="D6" s="100"/>
      <c r="E6" s="100"/>
      <c r="F6" s="100"/>
      <c r="G6" s="100"/>
      <c r="H6" s="100"/>
      <c r="I6" s="100"/>
      <c r="J6" s="100"/>
      <c r="K6" s="100"/>
      <c r="L6" s="100"/>
      <c r="M6" s="100"/>
      <c r="N6" s="100"/>
      <c r="O6" s="100"/>
      <c r="P6" s="100"/>
      <c r="Q6" s="100"/>
    </row>
    <row r="7" spans="1:17" ht="16.2" x14ac:dyDescent="0.3">
      <c r="A7" s="54"/>
      <c r="B7" s="54"/>
      <c r="C7" s="54"/>
      <c r="D7" s="54"/>
      <c r="E7" s="54"/>
      <c r="F7" s="54"/>
      <c r="G7" s="54"/>
      <c r="H7" s="54"/>
      <c r="I7" s="54"/>
      <c r="J7" s="54"/>
      <c r="K7" s="54"/>
      <c r="L7" s="54"/>
      <c r="M7" s="54"/>
      <c r="N7" s="54"/>
      <c r="O7" s="54"/>
      <c r="P7" s="54"/>
      <c r="Q7" s="54"/>
    </row>
    <row r="8" spans="1:17" ht="16.2" x14ac:dyDescent="0.3">
      <c r="A8" s="55" t="s">
        <v>80</v>
      </c>
      <c r="B8" s="54"/>
      <c r="C8" s="54"/>
      <c r="D8" s="54"/>
      <c r="E8" s="54"/>
      <c r="F8" s="54"/>
      <c r="G8" s="54"/>
      <c r="H8" s="54"/>
      <c r="I8" s="54"/>
      <c r="J8" s="54"/>
      <c r="K8" s="54"/>
      <c r="L8" s="54"/>
      <c r="M8" s="54"/>
      <c r="N8" s="54"/>
      <c r="O8" s="54"/>
      <c r="P8" s="54"/>
      <c r="Q8" s="54"/>
    </row>
    <row r="9" spans="1:17" ht="16.2" x14ac:dyDescent="0.3">
      <c r="A9" s="54"/>
      <c r="B9" s="55" t="s">
        <v>81</v>
      </c>
      <c r="C9" s="54"/>
      <c r="D9" s="54"/>
      <c r="E9" s="54"/>
      <c r="F9" s="54"/>
      <c r="G9" s="54"/>
      <c r="H9" s="54"/>
      <c r="I9" s="54"/>
      <c r="J9" s="54"/>
      <c r="K9" s="54"/>
      <c r="L9" s="54"/>
      <c r="M9" s="54"/>
      <c r="N9" s="54"/>
      <c r="O9" s="54"/>
      <c r="P9" s="54"/>
      <c r="Q9" s="54"/>
    </row>
    <row r="10" spans="1:17" ht="16.2" x14ac:dyDescent="0.3">
      <c r="C10" s="4"/>
      <c r="D10" s="4"/>
      <c r="E10" s="17"/>
      <c r="F10" s="17"/>
      <c r="G10" s="17"/>
      <c r="H10" s="17"/>
      <c r="I10" s="17"/>
      <c r="J10" s="17"/>
      <c r="K10" s="17"/>
      <c r="L10" s="17"/>
      <c r="M10" s="17"/>
      <c r="N10" s="17"/>
      <c r="O10" s="17"/>
      <c r="P10" s="17"/>
      <c r="Q10" s="4"/>
    </row>
    <row r="11" spans="1:17" ht="16.2" x14ac:dyDescent="0.3">
      <c r="A11" s="24"/>
      <c r="B11" s="24"/>
      <c r="C11" s="24"/>
      <c r="D11" s="24"/>
      <c r="E11" s="43"/>
      <c r="F11" s="43"/>
      <c r="G11" s="43"/>
      <c r="H11" s="43"/>
      <c r="I11" s="43"/>
      <c r="J11" s="43"/>
      <c r="K11" s="43"/>
      <c r="L11" s="24"/>
      <c r="M11" s="101" t="s">
        <v>69</v>
      </c>
      <c r="N11" s="101"/>
      <c r="O11" s="101"/>
      <c r="P11" s="101"/>
      <c r="Q11" s="101"/>
    </row>
    <row r="12" spans="1:17" ht="24" customHeight="1" x14ac:dyDescent="0.3">
      <c r="A12" s="102" t="s">
        <v>1</v>
      </c>
      <c r="B12" s="102"/>
      <c r="C12" s="102"/>
      <c r="D12" s="102"/>
      <c r="E12" s="103" t="s">
        <v>23</v>
      </c>
      <c r="F12" s="104"/>
      <c r="G12" s="104"/>
      <c r="H12" s="104"/>
      <c r="I12" s="104"/>
      <c r="J12" s="104"/>
      <c r="K12" s="104"/>
      <c r="L12" s="104"/>
      <c r="M12" s="104"/>
      <c r="N12" s="104"/>
      <c r="O12" s="104"/>
      <c r="P12" s="105"/>
      <c r="Q12" s="46" t="s">
        <v>2</v>
      </c>
    </row>
    <row r="13" spans="1:17" ht="24" customHeight="1" x14ac:dyDescent="0.3">
      <c r="A13" s="102" t="s">
        <v>3</v>
      </c>
      <c r="B13" s="102"/>
      <c r="C13" s="102"/>
      <c r="D13" s="102"/>
      <c r="E13" s="109">
        <v>9601</v>
      </c>
      <c r="F13" s="110"/>
      <c r="G13" s="110"/>
      <c r="H13" s="110"/>
      <c r="I13" s="110"/>
      <c r="J13" s="110"/>
      <c r="K13" s="110"/>
      <c r="L13" s="110"/>
      <c r="M13" s="110"/>
      <c r="N13" s="110"/>
      <c r="O13" s="110"/>
      <c r="P13" s="111"/>
      <c r="Q13" s="3"/>
    </row>
    <row r="14" spans="1:17" ht="30" customHeight="1" x14ac:dyDescent="0.3">
      <c r="A14" s="108" t="s">
        <v>4</v>
      </c>
      <c r="B14" s="108"/>
      <c r="C14" s="108"/>
      <c r="D14" s="108"/>
      <c r="E14" s="112" t="s">
        <v>41</v>
      </c>
      <c r="F14" s="113"/>
      <c r="G14" s="113"/>
      <c r="H14" s="113"/>
      <c r="I14" s="113"/>
      <c r="J14" s="113"/>
      <c r="K14" s="113"/>
      <c r="L14" s="113"/>
      <c r="M14" s="113"/>
      <c r="N14" s="113"/>
      <c r="O14" s="113"/>
      <c r="P14" s="114"/>
      <c r="Q14" s="3"/>
    </row>
    <row r="15" spans="1:17" ht="24" customHeight="1" x14ac:dyDescent="0.3">
      <c r="A15" s="102" t="s">
        <v>5</v>
      </c>
      <c r="B15" s="102"/>
      <c r="C15" s="102"/>
      <c r="D15" s="102"/>
      <c r="E15" s="115" t="s">
        <v>110</v>
      </c>
      <c r="F15" s="116"/>
      <c r="G15" s="116"/>
      <c r="H15" s="116"/>
      <c r="I15" s="116"/>
      <c r="J15" s="116"/>
      <c r="K15" s="116"/>
      <c r="L15" s="116"/>
      <c r="M15" s="116"/>
      <c r="N15" s="116"/>
      <c r="O15" s="116"/>
      <c r="P15" s="117"/>
      <c r="Q15" s="3"/>
    </row>
    <row r="16" spans="1:17" ht="24" customHeight="1" x14ac:dyDescent="0.3">
      <c r="A16" s="102" t="s">
        <v>6</v>
      </c>
      <c r="B16" s="102"/>
      <c r="C16" s="102"/>
      <c r="D16" s="102"/>
      <c r="E16" s="118" t="s">
        <v>70</v>
      </c>
      <c r="F16" s="119"/>
      <c r="G16" s="119"/>
      <c r="H16" s="119"/>
      <c r="I16" s="119"/>
      <c r="J16" s="119"/>
      <c r="K16" s="119"/>
      <c r="L16" s="119"/>
      <c r="M16" s="119"/>
      <c r="N16" s="119"/>
      <c r="O16" s="119"/>
      <c r="P16" s="120"/>
      <c r="Q16" s="3"/>
    </row>
    <row r="17" spans="1:19" ht="24" customHeight="1" x14ac:dyDescent="0.3">
      <c r="A17" s="102" t="s">
        <v>7</v>
      </c>
      <c r="B17" s="102"/>
      <c r="C17" s="102"/>
      <c r="D17" s="102"/>
      <c r="E17" s="121">
        <v>10000</v>
      </c>
      <c r="F17" s="122"/>
      <c r="G17" s="122"/>
      <c r="H17" s="122"/>
      <c r="I17" s="122"/>
      <c r="J17" s="122"/>
      <c r="K17" s="122"/>
      <c r="L17" s="122"/>
      <c r="M17" s="122"/>
      <c r="N17" s="122"/>
      <c r="O17" s="122"/>
      <c r="P17" s="123"/>
      <c r="Q17" s="13" t="s">
        <v>22</v>
      </c>
    </row>
    <row r="18" spans="1:19" ht="24" customHeight="1" x14ac:dyDescent="0.3">
      <c r="A18" s="108" t="s">
        <v>101</v>
      </c>
      <c r="B18" s="102"/>
      <c r="C18" s="102"/>
      <c r="D18" s="102"/>
      <c r="E18" s="46" t="s">
        <v>10</v>
      </c>
      <c r="F18" s="46" t="s">
        <v>11</v>
      </c>
      <c r="G18" s="46" t="s">
        <v>12</v>
      </c>
      <c r="H18" s="46" t="s">
        <v>13</v>
      </c>
      <c r="I18" s="46" t="s">
        <v>14</v>
      </c>
      <c r="J18" s="46" t="s">
        <v>15</v>
      </c>
      <c r="K18" s="46" t="s">
        <v>16</v>
      </c>
      <c r="L18" s="46" t="s">
        <v>17</v>
      </c>
      <c r="M18" s="46" t="s">
        <v>18</v>
      </c>
      <c r="N18" s="46" t="s">
        <v>19</v>
      </c>
      <c r="O18" s="46" t="s">
        <v>20</v>
      </c>
      <c r="P18" s="46" t="s">
        <v>21</v>
      </c>
      <c r="Q18" s="3"/>
    </row>
    <row r="19" spans="1:19" ht="24" customHeight="1" x14ac:dyDescent="0.3">
      <c r="A19" s="102"/>
      <c r="B19" s="102"/>
      <c r="C19" s="102"/>
      <c r="D19" s="102"/>
      <c r="E19" s="22">
        <v>2000</v>
      </c>
      <c r="F19" s="22">
        <v>2000</v>
      </c>
      <c r="G19" s="22">
        <v>2000</v>
      </c>
      <c r="H19" s="22">
        <v>2000</v>
      </c>
      <c r="I19" s="22">
        <v>2000</v>
      </c>
      <c r="J19" s="22">
        <v>2000</v>
      </c>
      <c r="K19" s="22">
        <v>2000</v>
      </c>
      <c r="L19" s="22">
        <v>2000</v>
      </c>
      <c r="M19" s="22">
        <v>2000</v>
      </c>
      <c r="N19" s="22">
        <v>2000</v>
      </c>
      <c r="O19" s="22">
        <v>2000</v>
      </c>
      <c r="P19" s="22">
        <v>2000</v>
      </c>
      <c r="Q19" s="13" t="s">
        <v>22</v>
      </c>
    </row>
    <row r="20" spans="1:19" ht="24" customHeight="1" x14ac:dyDescent="0.3">
      <c r="A20" s="108" t="s">
        <v>102</v>
      </c>
      <c r="B20" s="102"/>
      <c r="C20" s="102"/>
      <c r="D20" s="102"/>
      <c r="E20" s="46" t="s">
        <v>10</v>
      </c>
      <c r="F20" s="46" t="s">
        <v>11</v>
      </c>
      <c r="G20" s="46" t="s">
        <v>12</v>
      </c>
      <c r="H20" s="46" t="s">
        <v>13</v>
      </c>
      <c r="I20" s="46" t="s">
        <v>14</v>
      </c>
      <c r="J20" s="46" t="s">
        <v>15</v>
      </c>
      <c r="K20" s="46" t="s">
        <v>16</v>
      </c>
      <c r="L20" s="46" t="s">
        <v>17</v>
      </c>
      <c r="M20" s="46" t="s">
        <v>18</v>
      </c>
      <c r="N20" s="46" t="s">
        <v>19</v>
      </c>
      <c r="O20" s="46" t="s">
        <v>20</v>
      </c>
      <c r="P20" s="46" t="s">
        <v>21</v>
      </c>
      <c r="Q20" s="3"/>
    </row>
    <row r="21" spans="1:19" ht="24" customHeight="1" x14ac:dyDescent="0.3">
      <c r="A21" s="102"/>
      <c r="B21" s="102"/>
      <c r="C21" s="102"/>
      <c r="D21" s="102"/>
      <c r="E21" s="23">
        <v>8</v>
      </c>
      <c r="F21" s="23">
        <v>8</v>
      </c>
      <c r="G21" s="23">
        <v>8</v>
      </c>
      <c r="H21" s="23">
        <v>8</v>
      </c>
      <c r="I21" s="23">
        <v>8</v>
      </c>
      <c r="J21" s="23">
        <v>8</v>
      </c>
      <c r="K21" s="23">
        <v>8</v>
      </c>
      <c r="L21" s="23">
        <v>8</v>
      </c>
      <c r="M21" s="23">
        <v>8</v>
      </c>
      <c r="N21" s="23">
        <v>8</v>
      </c>
      <c r="O21" s="23">
        <v>8</v>
      </c>
      <c r="P21" s="23">
        <v>8</v>
      </c>
      <c r="Q21" s="13" t="s">
        <v>57</v>
      </c>
      <c r="R21" s="21"/>
      <c r="S21" s="45"/>
    </row>
    <row r="22" spans="1:19" ht="24" customHeight="1" x14ac:dyDescent="0.3">
      <c r="A22" s="108" t="s">
        <v>103</v>
      </c>
      <c r="B22" s="102"/>
      <c r="C22" s="102"/>
      <c r="D22" s="102"/>
      <c r="E22" s="46" t="s">
        <v>10</v>
      </c>
      <c r="F22" s="46" t="s">
        <v>11</v>
      </c>
      <c r="G22" s="46" t="s">
        <v>12</v>
      </c>
      <c r="H22" s="46" t="s">
        <v>13</v>
      </c>
      <c r="I22" s="46" t="s">
        <v>14</v>
      </c>
      <c r="J22" s="46" t="s">
        <v>15</v>
      </c>
      <c r="K22" s="46" t="s">
        <v>16</v>
      </c>
      <c r="L22" s="46" t="s">
        <v>17</v>
      </c>
      <c r="M22" s="46" t="s">
        <v>18</v>
      </c>
      <c r="N22" s="46" t="s">
        <v>19</v>
      </c>
      <c r="O22" s="46" t="s">
        <v>20</v>
      </c>
      <c r="P22" s="46" t="s">
        <v>21</v>
      </c>
      <c r="Q22" s="3"/>
    </row>
    <row r="23" spans="1:19" ht="24" customHeight="1" x14ac:dyDescent="0.3">
      <c r="A23" s="102"/>
      <c r="B23" s="102"/>
      <c r="C23" s="102"/>
      <c r="D23" s="102"/>
      <c r="E23" s="80">
        <f>E21*E19</f>
        <v>16000</v>
      </c>
      <c r="F23" s="80">
        <f t="shared" ref="F23:P23" si="0">F21*F19</f>
        <v>16000</v>
      </c>
      <c r="G23" s="80">
        <f t="shared" si="0"/>
        <v>16000</v>
      </c>
      <c r="H23" s="80">
        <f t="shared" si="0"/>
        <v>16000</v>
      </c>
      <c r="I23" s="80">
        <f t="shared" si="0"/>
        <v>16000</v>
      </c>
      <c r="J23" s="80">
        <f t="shared" si="0"/>
        <v>16000</v>
      </c>
      <c r="K23" s="80">
        <f t="shared" si="0"/>
        <v>16000</v>
      </c>
      <c r="L23" s="80">
        <f t="shared" si="0"/>
        <v>16000</v>
      </c>
      <c r="M23" s="80">
        <f t="shared" si="0"/>
        <v>16000</v>
      </c>
      <c r="N23" s="80">
        <f t="shared" si="0"/>
        <v>16000</v>
      </c>
      <c r="O23" s="80">
        <f t="shared" si="0"/>
        <v>16000</v>
      </c>
      <c r="P23" s="80">
        <f t="shared" si="0"/>
        <v>16000</v>
      </c>
      <c r="Q23" s="13" t="s">
        <v>56</v>
      </c>
      <c r="S23" s="44"/>
    </row>
    <row r="24" spans="1:19" ht="24" customHeight="1" x14ac:dyDescent="0.3">
      <c r="A24" s="108" t="s">
        <v>42</v>
      </c>
      <c r="B24" s="102"/>
      <c r="C24" s="102"/>
      <c r="D24" s="102"/>
      <c r="E24" s="46" t="s">
        <v>10</v>
      </c>
      <c r="F24" s="46" t="s">
        <v>11</v>
      </c>
      <c r="G24" s="46" t="s">
        <v>12</v>
      </c>
      <c r="H24" s="46" t="s">
        <v>13</v>
      </c>
      <c r="I24" s="46" t="s">
        <v>14</v>
      </c>
      <c r="J24" s="46" t="s">
        <v>15</v>
      </c>
      <c r="K24" s="46" t="s">
        <v>16</v>
      </c>
      <c r="L24" s="46" t="s">
        <v>17</v>
      </c>
      <c r="M24" s="46" t="s">
        <v>18</v>
      </c>
      <c r="N24" s="46" t="s">
        <v>19</v>
      </c>
      <c r="O24" s="46" t="s">
        <v>20</v>
      </c>
      <c r="P24" s="46" t="s">
        <v>21</v>
      </c>
      <c r="Q24" s="3"/>
    </row>
    <row r="25" spans="1:19" ht="24" customHeight="1" x14ac:dyDescent="0.3">
      <c r="A25" s="102"/>
      <c r="B25" s="102"/>
      <c r="C25" s="102"/>
      <c r="D25" s="102"/>
      <c r="E25" s="25">
        <f>IF(E$21&gt;=MAX('調整係数一覧(記載例用)'!$A$202:$A$221),VLOOKUP(MAX('調整係数一覧(記載例用)'!$A$202:$A$221),'調整係数一覧(記載例用)'!$A$202:$M$221,COLUMN(E$25)-3,0),VLOOKUP(E$21,'調整係数一覧(記載例用)'!$A$202:$M$221,COLUMN(E$25)-3,0))</f>
        <v>1</v>
      </c>
      <c r="F25" s="25">
        <f>IF(F$21&gt;=MAX('調整係数一覧(記載例用)'!$A$202:$A$221),VLOOKUP(MAX('調整係数一覧(記載例用)'!$A$202:$A$221),'調整係数一覧(記載例用)'!$A$202:$M$221,COLUMN(F$25)-3,0),VLOOKUP(F$21,'調整係数一覧(記載例用)'!$A$202:$M$221,COLUMN(F$25)-3,0))</f>
        <v>0.97120233807530987</v>
      </c>
      <c r="G25" s="25">
        <f>IF(G$21&gt;=MAX('調整係数一覧(記載例用)'!$A$202:$A$221),VLOOKUP(MAX('調整係数一覧(記載例用)'!$A$202:$A$221),'調整係数一覧(記載例用)'!$A$202:$M$221,COLUMN(G$25)-3,0),VLOOKUP(G$21,'調整係数一覧(記載例用)'!$A$202:$M$221,COLUMN(G$25)-3,0))</f>
        <v>0.97154134578022933</v>
      </c>
      <c r="H25" s="25">
        <f>IF(H$21&gt;=MAX('調整係数一覧(記載例用)'!$A$202:$A$221),VLOOKUP(MAX('調整係数一覧(記載例用)'!$A$202:$A$221),'調整係数一覧(記載例用)'!$A$202:$M$221,COLUMN(H$25)-3,0),VLOOKUP(H$21,'調整係数一覧(記載例用)'!$A$202:$M$221,COLUMN(H$25)-3,0))</f>
        <v>1</v>
      </c>
      <c r="I25" s="25">
        <f>IF(I$21&gt;=MAX('調整係数一覧(記載例用)'!$A$202:$A$221),VLOOKUP(MAX('調整係数一覧(記載例用)'!$A$202:$A$221),'調整係数一覧(記載例用)'!$A$202:$M$221,COLUMN(I$25)-3,0),VLOOKUP(I$21,'調整係数一覧(記載例用)'!$A$202:$M$221,COLUMN(I$25)-3,0))</f>
        <v>1</v>
      </c>
      <c r="J25" s="25">
        <f>IF(J$21&gt;=MAX('調整係数一覧(記載例用)'!$A$202:$A$221),VLOOKUP(MAX('調整係数一覧(記載例用)'!$A$202:$A$221),'調整係数一覧(記載例用)'!$A$202:$M$221,COLUMN(J$25)-3,0),VLOOKUP(J$21,'調整係数一覧(記載例用)'!$A$202:$M$221,COLUMN(J$25)-3,0))</f>
        <v>1</v>
      </c>
      <c r="K25" s="25">
        <f>IF(K$21&gt;=MAX('調整係数一覧(記載例用)'!$A$202:$A$221),VLOOKUP(MAX('調整係数一覧(記載例用)'!$A$202:$A$221),'調整係数一覧(記載例用)'!$A$202:$M$221,COLUMN(K$25)-3,0),VLOOKUP(K$21,'調整係数一覧(記載例用)'!$A$202:$M$221,COLUMN(K$25)-3,0))</f>
        <v>1</v>
      </c>
      <c r="L25" s="25">
        <f>IF(L$21&gt;=MAX('調整係数一覧(記載例用)'!$A$202:$A$221),VLOOKUP(MAX('調整係数一覧(記載例用)'!$A$202:$A$221),'調整係数一覧(記載例用)'!$A$202:$M$221,COLUMN(L$25)-3,0),VLOOKUP(L$21,'調整係数一覧(記載例用)'!$A$202:$M$221,COLUMN(L$25)-3,0))</f>
        <v>0.88122350453334586</v>
      </c>
      <c r="M25" s="25">
        <f>IF(M$21&gt;=MAX('調整係数一覧(記載例用)'!$A$202:$A$221),VLOOKUP(MAX('調整係数一覧(記載例用)'!$A$202:$A$221),'調整係数一覧(記載例用)'!$A$202:$M$221,COLUMN(M$25)-3,0),VLOOKUP(M$21,'調整係数一覧(記載例用)'!$A$202:$M$221,COLUMN(M$25)-3,0))</f>
        <v>0.93593555490061298</v>
      </c>
      <c r="N25" s="25">
        <f>IF(N$21&gt;=MAX('調整係数一覧(記載例用)'!$A$202:$A$221),VLOOKUP(MAX('調整係数一覧(記載例用)'!$A$202:$A$221),'調整係数一覧(記載例用)'!$A$202:$M$221,COLUMN(N$25)-3,0),VLOOKUP(N$21,'調整係数一覧(記載例用)'!$A$202:$M$221,COLUMN(N$25)-3,0))</f>
        <v>0.91357720434794099</v>
      </c>
      <c r="O25" s="25">
        <f>IF(O$21&gt;=MAX('調整係数一覧(記載例用)'!$A$202:$A$221),VLOOKUP(MAX('調整係数一覧(記載例用)'!$A$202:$A$221),'調整係数一覧(記載例用)'!$A$202:$M$221,COLUMN(O$25)-3,0),VLOOKUP(O$21,'調整係数一覧(記載例用)'!$A$202:$M$221,COLUMN(O$25)-3,0))</f>
        <v>0.94177044000188226</v>
      </c>
      <c r="P25" s="25">
        <f>IF(P$21&gt;=MAX('調整係数一覧(記載例用)'!$A$202:$A$221),VLOOKUP(MAX('調整係数一覧(記載例用)'!$A$202:$A$221),'調整係数一覧(記載例用)'!$A$202:$M$221,COLUMN(P$25)-3,0),VLOOKUP(P$21,'調整係数一覧(記載例用)'!$A$202:$M$221,COLUMN(P$25)-3,0))</f>
        <v>0.97004454833501619</v>
      </c>
      <c r="Q25" s="13" t="s">
        <v>58</v>
      </c>
    </row>
    <row r="26" spans="1:19" ht="24" customHeight="1" x14ac:dyDescent="0.3">
      <c r="A26" s="102" t="s">
        <v>8</v>
      </c>
      <c r="B26" s="102"/>
      <c r="C26" s="102"/>
      <c r="D26" s="102"/>
      <c r="E26" s="124">
        <f>ROUND('計算用(記載例期待容量)'!B93,0)</f>
        <v>1931</v>
      </c>
      <c r="F26" s="125"/>
      <c r="G26" s="125"/>
      <c r="H26" s="125"/>
      <c r="I26" s="125"/>
      <c r="J26" s="125"/>
      <c r="K26" s="125"/>
      <c r="L26" s="125"/>
      <c r="M26" s="125"/>
      <c r="N26" s="125"/>
      <c r="O26" s="125"/>
      <c r="P26" s="126"/>
      <c r="Q26" s="13" t="s">
        <v>22</v>
      </c>
    </row>
    <row r="27" spans="1:19" ht="24" customHeight="1" x14ac:dyDescent="0.3">
      <c r="A27" s="102" t="s">
        <v>43</v>
      </c>
      <c r="B27" s="102"/>
      <c r="C27" s="102"/>
      <c r="D27" s="102"/>
      <c r="E27" s="46" t="s">
        <v>10</v>
      </c>
      <c r="F27" s="46" t="s">
        <v>11</v>
      </c>
      <c r="G27" s="46" t="s">
        <v>12</v>
      </c>
      <c r="H27" s="46" t="s">
        <v>13</v>
      </c>
      <c r="I27" s="46" t="s">
        <v>14</v>
      </c>
      <c r="J27" s="46" t="s">
        <v>15</v>
      </c>
      <c r="K27" s="46" t="s">
        <v>16</v>
      </c>
      <c r="L27" s="46" t="s">
        <v>17</v>
      </c>
      <c r="M27" s="46" t="s">
        <v>18</v>
      </c>
      <c r="N27" s="46" t="s">
        <v>19</v>
      </c>
      <c r="O27" s="46" t="s">
        <v>20</v>
      </c>
      <c r="P27" s="46" t="s">
        <v>21</v>
      </c>
      <c r="Q27" s="3"/>
    </row>
    <row r="28" spans="1:19" ht="24" customHeight="1" x14ac:dyDescent="0.3">
      <c r="A28" s="102"/>
      <c r="B28" s="102"/>
      <c r="C28" s="102"/>
      <c r="D28" s="102"/>
      <c r="E28" s="50">
        <v>2000</v>
      </c>
      <c r="F28" s="50">
        <v>2000</v>
      </c>
      <c r="G28" s="50">
        <v>2000</v>
      </c>
      <c r="H28" s="50">
        <v>2000</v>
      </c>
      <c r="I28" s="50">
        <v>2000</v>
      </c>
      <c r="J28" s="50">
        <v>2000</v>
      </c>
      <c r="K28" s="50">
        <v>2000</v>
      </c>
      <c r="L28" s="50">
        <v>2000</v>
      </c>
      <c r="M28" s="50">
        <v>2000</v>
      </c>
      <c r="N28" s="50">
        <v>2000</v>
      </c>
      <c r="O28" s="50">
        <v>2000</v>
      </c>
      <c r="P28" s="50">
        <v>2000</v>
      </c>
      <c r="Q28" s="13" t="s">
        <v>22</v>
      </c>
    </row>
    <row r="29" spans="1:19" ht="24" customHeight="1" x14ac:dyDescent="0.3">
      <c r="A29" s="108" t="s">
        <v>104</v>
      </c>
      <c r="B29" s="102"/>
      <c r="C29" s="102"/>
      <c r="D29" s="102"/>
      <c r="E29" s="46" t="s">
        <v>10</v>
      </c>
      <c r="F29" s="46" t="s">
        <v>11</v>
      </c>
      <c r="G29" s="46" t="s">
        <v>12</v>
      </c>
      <c r="H29" s="46" t="s">
        <v>13</v>
      </c>
      <c r="I29" s="46" t="s">
        <v>14</v>
      </c>
      <c r="J29" s="46" t="s">
        <v>15</v>
      </c>
      <c r="K29" s="46" t="s">
        <v>16</v>
      </c>
      <c r="L29" s="46" t="s">
        <v>17</v>
      </c>
      <c r="M29" s="46" t="s">
        <v>18</v>
      </c>
      <c r="N29" s="46" t="s">
        <v>19</v>
      </c>
      <c r="O29" s="46" t="s">
        <v>20</v>
      </c>
      <c r="P29" s="46" t="s">
        <v>21</v>
      </c>
      <c r="Q29" s="3"/>
    </row>
    <row r="30" spans="1:19" ht="24" customHeight="1" x14ac:dyDescent="0.3">
      <c r="A30" s="108"/>
      <c r="B30" s="102"/>
      <c r="C30" s="102"/>
      <c r="D30" s="102"/>
      <c r="E30" s="51">
        <v>8</v>
      </c>
      <c r="F30" s="51">
        <v>8</v>
      </c>
      <c r="G30" s="51">
        <v>8</v>
      </c>
      <c r="H30" s="51">
        <v>8</v>
      </c>
      <c r="I30" s="51">
        <v>8</v>
      </c>
      <c r="J30" s="51">
        <v>8</v>
      </c>
      <c r="K30" s="51">
        <v>8</v>
      </c>
      <c r="L30" s="51">
        <v>8</v>
      </c>
      <c r="M30" s="51">
        <v>8</v>
      </c>
      <c r="N30" s="51">
        <v>8</v>
      </c>
      <c r="O30" s="51">
        <v>8</v>
      </c>
      <c r="P30" s="51">
        <v>8</v>
      </c>
      <c r="Q30" s="13" t="s">
        <v>57</v>
      </c>
      <c r="R30" s="21"/>
    </row>
    <row r="31" spans="1:19" ht="24" customHeight="1" x14ac:dyDescent="0.3">
      <c r="A31" s="108" t="s">
        <v>105</v>
      </c>
      <c r="B31" s="102"/>
      <c r="C31" s="102"/>
      <c r="D31" s="102"/>
      <c r="E31" s="46" t="s">
        <v>10</v>
      </c>
      <c r="F31" s="46" t="s">
        <v>11</v>
      </c>
      <c r="G31" s="46" t="s">
        <v>12</v>
      </c>
      <c r="H31" s="46" t="s">
        <v>13</v>
      </c>
      <c r="I31" s="46" t="s">
        <v>14</v>
      </c>
      <c r="J31" s="46" t="s">
        <v>15</v>
      </c>
      <c r="K31" s="46" t="s">
        <v>16</v>
      </c>
      <c r="L31" s="46" t="s">
        <v>17</v>
      </c>
      <c r="M31" s="46" t="s">
        <v>18</v>
      </c>
      <c r="N31" s="46" t="s">
        <v>19</v>
      </c>
      <c r="O31" s="46" t="s">
        <v>20</v>
      </c>
      <c r="P31" s="46" t="s">
        <v>21</v>
      </c>
      <c r="Q31" s="3"/>
    </row>
    <row r="32" spans="1:19" ht="24" customHeight="1" x14ac:dyDescent="0.3">
      <c r="A32" s="102"/>
      <c r="B32" s="102"/>
      <c r="C32" s="102"/>
      <c r="D32" s="102"/>
      <c r="E32" s="80">
        <f>E30*E28</f>
        <v>16000</v>
      </c>
      <c r="F32" s="80">
        <f t="shared" ref="F32:P32" si="1">F30*F28</f>
        <v>16000</v>
      </c>
      <c r="G32" s="80">
        <f>G30*G28</f>
        <v>16000</v>
      </c>
      <c r="H32" s="80">
        <f t="shared" si="1"/>
        <v>16000</v>
      </c>
      <c r="I32" s="80">
        <f t="shared" si="1"/>
        <v>16000</v>
      </c>
      <c r="J32" s="80">
        <f t="shared" si="1"/>
        <v>16000</v>
      </c>
      <c r="K32" s="80">
        <f t="shared" si="1"/>
        <v>16000</v>
      </c>
      <c r="L32" s="80">
        <f t="shared" si="1"/>
        <v>16000</v>
      </c>
      <c r="M32" s="80">
        <f t="shared" si="1"/>
        <v>16000</v>
      </c>
      <c r="N32" s="80">
        <f t="shared" si="1"/>
        <v>16000</v>
      </c>
      <c r="O32" s="80">
        <f t="shared" si="1"/>
        <v>16000</v>
      </c>
      <c r="P32" s="80">
        <f t="shared" si="1"/>
        <v>16000</v>
      </c>
      <c r="Q32" s="13" t="s">
        <v>56</v>
      </c>
      <c r="R32" s="21"/>
    </row>
    <row r="33" spans="1:17" ht="24" customHeight="1" x14ac:dyDescent="0.3">
      <c r="A33" s="108" t="s">
        <v>44</v>
      </c>
      <c r="B33" s="102"/>
      <c r="C33" s="102"/>
      <c r="D33" s="102"/>
      <c r="E33" s="46" t="s">
        <v>10</v>
      </c>
      <c r="F33" s="46" t="s">
        <v>11</v>
      </c>
      <c r="G33" s="46" t="s">
        <v>12</v>
      </c>
      <c r="H33" s="46" t="s">
        <v>13</v>
      </c>
      <c r="I33" s="46" t="s">
        <v>14</v>
      </c>
      <c r="J33" s="46" t="s">
        <v>15</v>
      </c>
      <c r="K33" s="46" t="s">
        <v>16</v>
      </c>
      <c r="L33" s="46" t="s">
        <v>17</v>
      </c>
      <c r="M33" s="46" t="s">
        <v>18</v>
      </c>
      <c r="N33" s="46" t="s">
        <v>19</v>
      </c>
      <c r="O33" s="46" t="s">
        <v>20</v>
      </c>
      <c r="P33" s="46" t="s">
        <v>21</v>
      </c>
      <c r="Q33" s="3"/>
    </row>
    <row r="34" spans="1:17" ht="24" customHeight="1" x14ac:dyDescent="0.3">
      <c r="A34" s="102"/>
      <c r="B34" s="102"/>
      <c r="C34" s="102"/>
      <c r="D34" s="102"/>
      <c r="E34" s="25">
        <f>IF(E$30&gt;=MAX('調整係数一覧(記載例用)'!$A$202:$A$221),VLOOKUP(MAX('調整係数一覧(記載例用)'!$A$202:$A$221),'調整係数一覧(記載例用)'!$A$202:$M$221,COLUMN(E$34)-3,0),VLOOKUP(E$30,'調整係数一覧(記載例用)'!$A$202:$M$221,COLUMN(E$34)-3,0))</f>
        <v>1</v>
      </c>
      <c r="F34" s="25">
        <f>IF(F$30&gt;=MAX('調整係数一覧(記載例用)'!$A$202:$A$221),VLOOKUP(MAX('調整係数一覧(記載例用)'!$A$202:$A$221),'調整係数一覧(記載例用)'!$A$202:$M$221,COLUMN(F$34)-3,0),VLOOKUP(F$30,'調整係数一覧(記載例用)'!$A$202:$M$221,COLUMN(F$34)-3,0))</f>
        <v>0.97120233807530987</v>
      </c>
      <c r="G34" s="25">
        <f>IF(G$30&gt;=MAX('調整係数一覧(記載例用)'!$A$202:$A$221),VLOOKUP(MAX('調整係数一覧(記載例用)'!$A$202:$A$221),'調整係数一覧(記載例用)'!$A$202:$M$221,COLUMN(G$34)-3,0),VLOOKUP(G$30,'調整係数一覧(記載例用)'!$A$202:$M$221,COLUMN(G$34)-3,0))</f>
        <v>0.97154134578022933</v>
      </c>
      <c r="H34" s="25">
        <f>IF(H$30&gt;=MAX('調整係数一覧(記載例用)'!$A$202:$A$221),VLOOKUP(MAX('調整係数一覧(記載例用)'!$A$202:$A$221),'調整係数一覧(記載例用)'!$A$202:$M$221,COLUMN(H$34)-3,0),VLOOKUP(H$30,'調整係数一覧(記載例用)'!$A$202:$M$221,COLUMN(H$34)-3,0))</f>
        <v>1</v>
      </c>
      <c r="I34" s="25">
        <f>IF(I$30&gt;=MAX('調整係数一覧(記載例用)'!$A$202:$A$221),VLOOKUP(MAX('調整係数一覧(記載例用)'!$A$202:$A$221),'調整係数一覧(記載例用)'!$A$202:$M$221,COLUMN(I$34)-3,0),VLOOKUP(I$30,'調整係数一覧(記載例用)'!$A$202:$M$221,COLUMN(I$34)-3,0))</f>
        <v>1</v>
      </c>
      <c r="J34" s="25">
        <f>IF(J$30&gt;=MAX('調整係数一覧(記載例用)'!$A$202:$A$221),VLOOKUP(MAX('調整係数一覧(記載例用)'!$A$202:$A$221),'調整係数一覧(記載例用)'!$A$202:$M$221,COLUMN(J$34)-3,0),VLOOKUP(J$30,'調整係数一覧(記載例用)'!$A$202:$M$221,COLUMN(J$34)-3,0))</f>
        <v>1</v>
      </c>
      <c r="K34" s="25">
        <f>IF(K$30&gt;=MAX('調整係数一覧(記載例用)'!$A$202:$A$221),VLOOKUP(MAX('調整係数一覧(記載例用)'!$A$202:$A$221),'調整係数一覧(記載例用)'!$A$202:$M$221,COLUMN(K$34)-3,0),VLOOKUP(K$30,'調整係数一覧(記載例用)'!$A$202:$M$221,COLUMN(K$34)-3,0))</f>
        <v>1</v>
      </c>
      <c r="L34" s="25">
        <f>IF(L$30&gt;=MAX('調整係数一覧(記載例用)'!$A$202:$A$221),VLOOKUP(MAX('調整係数一覧(記載例用)'!$A$202:$A$221),'調整係数一覧(記載例用)'!$A$202:$M$221,COLUMN(L$34)-3,0),VLOOKUP(L$30,'調整係数一覧(記載例用)'!$A$202:$M$221,COLUMN(L$34)-3,0))</f>
        <v>0.88122350453334586</v>
      </c>
      <c r="M34" s="25">
        <f>IF(M$30&gt;=MAX('調整係数一覧(記載例用)'!$A$202:$A$221),VLOOKUP(MAX('調整係数一覧(記載例用)'!$A$202:$A$221),'調整係数一覧(記載例用)'!$A$202:$M$221,COLUMN(M$34)-3,0),VLOOKUP(M$30,'調整係数一覧(記載例用)'!$A$202:$M$221,COLUMN(M$34)-3,0))</f>
        <v>0.93593555490061298</v>
      </c>
      <c r="N34" s="25">
        <f>IF(N$30&gt;=MAX('調整係数一覧(記載例用)'!$A$202:$A$221),VLOOKUP(MAX('調整係数一覧(記載例用)'!$A$202:$A$221),'調整係数一覧(記載例用)'!$A$202:$M$221,COLUMN(N$34)-3,0),VLOOKUP(N$30,'調整係数一覧(記載例用)'!$A$202:$M$221,COLUMN(N$34)-3,0))</f>
        <v>0.91357720434794099</v>
      </c>
      <c r="O34" s="25">
        <f>IF(O$30&gt;=MAX('調整係数一覧(記載例用)'!$A$202:$A$221),VLOOKUP(MAX('調整係数一覧(記載例用)'!$A$202:$A$221),'調整係数一覧(記載例用)'!$A$202:$M$221,COLUMN(O$34)-3,0),VLOOKUP(O$30,'調整係数一覧(記載例用)'!$A$202:$M$221,COLUMN(O$34)-3,0))</f>
        <v>0.94177044000188226</v>
      </c>
      <c r="P34" s="25">
        <f>IF(P$30&gt;=MAX('調整係数一覧(記載例用)'!$A$202:$A$221),VLOOKUP(MAX('調整係数一覧(記載例用)'!$A$202:$A$221),'調整係数一覧(記載例用)'!$A$202:$M$221,COLUMN(P$34)-3,0),VLOOKUP(P$30,'調整係数一覧(記載例用)'!$A$202:$M$221,COLUMN(P$34)-3,0))</f>
        <v>0.97004454833501619</v>
      </c>
      <c r="Q34" s="13" t="s">
        <v>59</v>
      </c>
    </row>
    <row r="35" spans="1:17" ht="24" customHeight="1" x14ac:dyDescent="0.3">
      <c r="A35" s="102" t="s">
        <v>9</v>
      </c>
      <c r="B35" s="102"/>
      <c r="C35" s="102"/>
      <c r="D35" s="102"/>
      <c r="E35" s="124">
        <f>ROUND('計算用(記載例応札容量)'!B93,0)</f>
        <v>1931</v>
      </c>
      <c r="F35" s="125"/>
      <c r="G35" s="125"/>
      <c r="H35" s="125"/>
      <c r="I35" s="125"/>
      <c r="J35" s="125"/>
      <c r="K35" s="125"/>
      <c r="L35" s="125"/>
      <c r="M35" s="125"/>
      <c r="N35" s="125"/>
      <c r="O35" s="125"/>
      <c r="P35" s="126"/>
      <c r="Q35" s="13" t="s">
        <v>22</v>
      </c>
    </row>
    <row r="36" spans="1:17" x14ac:dyDescent="0.3">
      <c r="A36" s="26" t="s">
        <v>24</v>
      </c>
      <c r="B36" s="26"/>
      <c r="C36" s="26"/>
    </row>
    <row r="37" spans="1:17" x14ac:dyDescent="0.3">
      <c r="A37" s="78" t="s">
        <v>117</v>
      </c>
      <c r="B37" s="26"/>
      <c r="C37" s="26"/>
      <c r="D37" s="26"/>
      <c r="E37" s="26"/>
      <c r="F37" s="26"/>
    </row>
    <row r="38" spans="1:17" x14ac:dyDescent="0.3">
      <c r="A38" s="26"/>
      <c r="B38" s="26" t="s">
        <v>99</v>
      </c>
      <c r="C38" s="26"/>
      <c r="D38" s="26"/>
      <c r="E38" s="26"/>
      <c r="F38" s="26"/>
    </row>
    <row r="39" spans="1:17" x14ac:dyDescent="0.3">
      <c r="A39" s="26"/>
      <c r="B39" s="26" t="s">
        <v>64</v>
      </c>
      <c r="C39" s="26"/>
      <c r="D39" s="26"/>
      <c r="E39" s="26"/>
      <c r="F39" s="26"/>
    </row>
    <row r="40" spans="1:17" x14ac:dyDescent="0.3">
      <c r="A40" s="26"/>
      <c r="B40" s="78" t="s">
        <v>109</v>
      </c>
      <c r="C40" s="26"/>
      <c r="D40" s="26"/>
      <c r="E40" s="26"/>
      <c r="F40" s="26"/>
    </row>
    <row r="41" spans="1:17" x14ac:dyDescent="0.3">
      <c r="A41" s="26"/>
      <c r="B41" s="26" t="s">
        <v>60</v>
      </c>
      <c r="C41" s="26"/>
      <c r="D41" s="26"/>
      <c r="E41" s="26"/>
      <c r="F41" s="26"/>
    </row>
    <row r="42" spans="1:17" x14ac:dyDescent="0.3">
      <c r="A42" s="26"/>
      <c r="B42" s="26" t="s">
        <v>61</v>
      </c>
      <c r="C42" s="26"/>
      <c r="D42" s="26"/>
      <c r="E42" s="26"/>
      <c r="F42" s="26"/>
    </row>
    <row r="43" spans="1:17" x14ac:dyDescent="0.3">
      <c r="A43" s="26"/>
      <c r="B43" s="78" t="s">
        <v>111</v>
      </c>
      <c r="C43" s="26"/>
      <c r="D43" s="26"/>
      <c r="E43" s="26"/>
      <c r="F43" s="26"/>
    </row>
    <row r="44" spans="1:17" x14ac:dyDescent="0.3">
      <c r="A44" s="26"/>
      <c r="B44" s="78" t="s">
        <v>121</v>
      </c>
      <c r="C44" s="26"/>
      <c r="D44" s="26"/>
      <c r="E44" s="26"/>
      <c r="F44" s="26"/>
    </row>
    <row r="45" spans="1:17" s="78" customFormat="1" x14ac:dyDescent="0.3">
      <c r="A45" s="26"/>
      <c r="B45" s="78" t="s">
        <v>122</v>
      </c>
      <c r="C45" s="26"/>
      <c r="D45" s="26"/>
      <c r="E45" s="26"/>
      <c r="F45" s="26"/>
    </row>
    <row r="46" spans="1:17" s="78" customFormat="1" x14ac:dyDescent="0.3">
      <c r="A46" s="26"/>
      <c r="B46" s="52" t="s">
        <v>120</v>
      </c>
      <c r="C46" s="26"/>
    </row>
    <row r="47" spans="1:17" x14ac:dyDescent="0.3">
      <c r="A47" s="26"/>
      <c r="B47" s="78" t="s">
        <v>114</v>
      </c>
      <c r="C47" s="26"/>
      <c r="D47" s="26"/>
      <c r="E47" s="26"/>
      <c r="F47" s="26"/>
    </row>
    <row r="48" spans="1:17" x14ac:dyDescent="0.3">
      <c r="A48" s="26"/>
      <c r="B48" s="26" t="s">
        <v>62</v>
      </c>
      <c r="C48" s="26"/>
      <c r="D48" s="26"/>
      <c r="E48" s="26"/>
      <c r="F48" s="26"/>
    </row>
    <row r="49" spans="1:6" x14ac:dyDescent="0.3">
      <c r="A49" s="26"/>
      <c r="B49" s="26" t="s">
        <v>98</v>
      </c>
      <c r="C49" s="26"/>
      <c r="D49" s="26"/>
      <c r="E49" s="26"/>
      <c r="F49" s="26"/>
    </row>
    <row r="50" spans="1:6" x14ac:dyDescent="0.3">
      <c r="A50" s="26"/>
      <c r="B50" s="26"/>
      <c r="C50" s="26"/>
      <c r="D50" s="26"/>
      <c r="E50" s="26"/>
      <c r="F50" s="26"/>
    </row>
    <row r="51" spans="1:6" x14ac:dyDescent="0.3">
      <c r="A51" s="78" t="s">
        <v>119</v>
      </c>
      <c r="B51" s="26"/>
      <c r="C51" s="26"/>
      <c r="D51" s="26"/>
      <c r="E51" s="26"/>
      <c r="F51" s="26"/>
    </row>
    <row r="52" spans="1:6" x14ac:dyDescent="0.3">
      <c r="A52" s="26"/>
      <c r="B52" s="78" t="s">
        <v>123</v>
      </c>
      <c r="C52" s="26"/>
      <c r="D52" s="26"/>
      <c r="E52" s="26"/>
      <c r="F52" s="26"/>
    </row>
    <row r="53" spans="1:6" s="78" customFormat="1" x14ac:dyDescent="0.3">
      <c r="A53" s="26"/>
      <c r="B53" s="78" t="s">
        <v>124</v>
      </c>
      <c r="C53" s="26"/>
      <c r="D53" s="26"/>
      <c r="E53" s="26"/>
      <c r="F53" s="26"/>
    </row>
    <row r="54" spans="1:6" x14ac:dyDescent="0.3">
      <c r="A54" s="26"/>
      <c r="B54" s="78" t="s">
        <v>113</v>
      </c>
      <c r="C54" s="26"/>
      <c r="D54" s="26"/>
      <c r="E54" s="26"/>
      <c r="F54" s="26"/>
    </row>
    <row r="55" spans="1:6" x14ac:dyDescent="0.3">
      <c r="A55" s="26"/>
      <c r="B55" s="78" t="s">
        <v>125</v>
      </c>
      <c r="C55" s="26"/>
      <c r="D55" s="26"/>
      <c r="E55" s="26"/>
      <c r="F55" s="26"/>
    </row>
    <row r="56" spans="1:6" s="78" customFormat="1" x14ac:dyDescent="0.3">
      <c r="A56" s="26"/>
      <c r="B56" s="78" t="s">
        <v>126</v>
      </c>
      <c r="C56" s="26"/>
      <c r="D56" s="26"/>
      <c r="E56" s="26"/>
      <c r="F56" s="26"/>
    </row>
    <row r="57" spans="1:6" x14ac:dyDescent="0.3">
      <c r="A57" s="26"/>
      <c r="B57" s="78" t="s">
        <v>127</v>
      </c>
      <c r="C57" s="26"/>
    </row>
    <row r="58" spans="1:6" x14ac:dyDescent="0.3">
      <c r="A58" s="26"/>
      <c r="B58" s="78" t="s">
        <v>115</v>
      </c>
      <c r="C58" s="26"/>
    </row>
    <row r="59" spans="1:6" x14ac:dyDescent="0.3">
      <c r="A59" s="26"/>
      <c r="B59" s="78" t="s">
        <v>63</v>
      </c>
      <c r="C59" s="26"/>
    </row>
    <row r="60" spans="1:6" x14ac:dyDescent="0.3">
      <c r="A60" s="26"/>
      <c r="B60" s="78" t="s">
        <v>118</v>
      </c>
      <c r="C60" s="26"/>
    </row>
  </sheetData>
  <mergeCells count="29">
    <mergeCell ref="A31:D32"/>
    <mergeCell ref="A33:D34"/>
    <mergeCell ref="A35:D35"/>
    <mergeCell ref="E35:P35"/>
    <mergeCell ref="A22:D23"/>
    <mergeCell ref="A24:D25"/>
    <mergeCell ref="A26:D26"/>
    <mergeCell ref="E26:P26"/>
    <mergeCell ref="A27:D28"/>
    <mergeCell ref="A29:D30"/>
    <mergeCell ref="A20:D21"/>
    <mergeCell ref="A13:D13"/>
    <mergeCell ref="E13:P13"/>
    <mergeCell ref="A14:D14"/>
    <mergeCell ref="E14:P14"/>
    <mergeCell ref="A15:D15"/>
    <mergeCell ref="E15:P15"/>
    <mergeCell ref="A16:D16"/>
    <mergeCell ref="E16:P16"/>
    <mergeCell ref="A17:D17"/>
    <mergeCell ref="E17:P17"/>
    <mergeCell ref="A18:D19"/>
    <mergeCell ref="A2:B2"/>
    <mergeCell ref="A6:Q6"/>
    <mergeCell ref="M11:Q11"/>
    <mergeCell ref="A12:D12"/>
    <mergeCell ref="E12:P12"/>
    <mergeCell ref="A4:Q4"/>
    <mergeCell ref="C2:D2"/>
  </mergeCells>
  <phoneticPr fontId="2"/>
  <conditionalFormatting sqref="E19:P19">
    <cfRule type="cellIs" dxfId="12" priority="7" operator="greaterThan">
      <formula>$E$17</formula>
    </cfRule>
  </conditionalFormatting>
  <conditionalFormatting sqref="E30:P30">
    <cfRule type="expression" dxfId="11" priority="5">
      <formula>E23&lt;E32</formula>
    </cfRule>
  </conditionalFormatting>
  <conditionalFormatting sqref="E32:P32">
    <cfRule type="cellIs" dxfId="10" priority="4" operator="greaterThan">
      <formula>E23</formula>
    </cfRule>
  </conditionalFormatting>
  <conditionalFormatting sqref="E28:P28">
    <cfRule type="cellIs" dxfId="9" priority="3" operator="greaterThan">
      <formula>E19</formula>
    </cfRule>
  </conditionalFormatting>
  <conditionalFormatting sqref="E26:P26">
    <cfRule type="cellIs" dxfId="8" priority="2" operator="lessThan">
      <formula>1000</formula>
    </cfRule>
  </conditionalFormatting>
  <conditionalFormatting sqref="E35:P35">
    <cfRule type="cellIs" dxfId="7" priority="1" operator="lessThan">
      <formula>1000</formula>
    </cfRule>
  </conditionalFormatting>
  <dataValidations disablePrompts="1" count="7">
    <dataValidation type="whole" operator="greaterThanOrEqual" allowBlank="1" showInputMessage="1" showErrorMessage="1" sqref="E30:P30" xr:uid="{00000000-0002-0000-0000-000000000000}">
      <formula1>3</formula1>
    </dataValidation>
    <dataValidation type="whole" operator="lessThanOrEqual" allowBlank="1" showInputMessage="1" showErrorMessage="1" error="設備容量以下の整数値で入力してください" sqref="E19:P19" xr:uid="{00000000-0002-0000-0000-000001000000}">
      <formula1>$E$17</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整数値で入力してください" sqref="E17:P17" xr:uid="{00000000-0002-0000-0000-000003000000}">
      <formula1>1000</formula1>
    </dataValidation>
    <dataValidation type="whole" operator="greaterThanOrEqual" allowBlank="1" showInputMessage="1" showErrorMessage="1" error="3以上の整数値で入力してください" sqref="E21:P21" xr:uid="{00000000-0002-0000-0000-000004000000}">
      <formula1>3</formula1>
    </dataValidation>
    <dataValidation type="whole" operator="lessThanOrEqual" allowBlank="1" showInputMessage="1" showErrorMessage="1" error="各月の送電可能電力以下の整数値で入力してください" sqref="E28:P28" xr:uid="{00000000-0002-0000-0000-000005000000}">
      <formula1>E19</formula1>
    </dataValidation>
    <dataValidation type="list" allowBlank="1" showInputMessage="1" showErrorMessage="1" sqref="E15:P15" xr:uid="{8A3A523C-922E-4B0E-82C8-E95F5D96DD32}">
      <formula1>"揚水（純揚水）,蓄電池"</formula1>
    </dataValidation>
  </dataValidations>
  <pageMargins left="0.11811023622047245" right="0.11811023622047245" top="0.35433070866141736" bottom="0.35433070866141736" header="0.31496062992125984" footer="0.31496062992125984"/>
  <pageSetup paperSize="9" scale="5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8" tint="0.59999389629810485"/>
  </sheetPr>
  <dimension ref="A1:P221"/>
  <sheetViews>
    <sheetView zoomScale="55" zoomScaleNormal="55" workbookViewId="0">
      <selection activeCell="I29" sqref="I29"/>
    </sheetView>
  </sheetViews>
  <sheetFormatPr defaultColWidth="9" defaultRowHeight="15" x14ac:dyDescent="0.3"/>
  <cols>
    <col min="1" max="13" width="9" style="52"/>
    <col min="14" max="16384" width="9" style="1"/>
  </cols>
  <sheetData>
    <row r="1" spans="1:16" x14ac:dyDescent="0.3">
      <c r="O1" s="5"/>
      <c r="P1" s="6" t="s">
        <v>65</v>
      </c>
    </row>
    <row r="3" spans="1:16" x14ac:dyDescent="0.3">
      <c r="A3" s="31" t="s">
        <v>45</v>
      </c>
      <c r="B3" s="32">
        <v>4</v>
      </c>
      <c r="C3" s="32">
        <v>5</v>
      </c>
      <c r="D3" s="32">
        <v>6</v>
      </c>
      <c r="E3" s="32">
        <v>7</v>
      </c>
      <c r="F3" s="32">
        <v>8</v>
      </c>
      <c r="G3" s="32">
        <v>9</v>
      </c>
      <c r="H3" s="32">
        <v>10</v>
      </c>
      <c r="I3" s="32">
        <v>11</v>
      </c>
      <c r="J3" s="32">
        <v>12</v>
      </c>
      <c r="K3" s="32">
        <v>1</v>
      </c>
      <c r="L3" s="32">
        <v>2</v>
      </c>
      <c r="M3" s="32">
        <v>3</v>
      </c>
    </row>
    <row r="4" spans="1:16" x14ac:dyDescent="0.3">
      <c r="A4" s="33">
        <v>20</v>
      </c>
      <c r="B4" s="34">
        <f>調整係数一覧!B4</f>
        <v>1</v>
      </c>
      <c r="C4" s="34">
        <f>調整係数一覧!C4</f>
        <v>1</v>
      </c>
      <c r="D4" s="34">
        <f>調整係数一覧!D4</f>
        <v>0.99796658010139905</v>
      </c>
      <c r="E4" s="34">
        <f>調整係数一覧!E4</f>
        <v>1</v>
      </c>
      <c r="F4" s="34">
        <f>調整係数一覧!F4</f>
        <v>1</v>
      </c>
      <c r="G4" s="34">
        <f>調整係数一覧!G4</f>
        <v>1</v>
      </c>
      <c r="H4" s="34">
        <f>調整係数一覧!H4</f>
        <v>1</v>
      </c>
      <c r="I4" s="34">
        <f>調整係数一覧!I4</f>
        <v>0.99591334637482865</v>
      </c>
      <c r="J4" s="34">
        <f>調整係数一覧!J4</f>
        <v>1</v>
      </c>
      <c r="K4" s="34">
        <f>調整係数一覧!K4</f>
        <v>0.99915574595217127</v>
      </c>
      <c r="L4" s="34">
        <f>調整係数一覧!L4</f>
        <v>0.99535026124961523</v>
      </c>
      <c r="M4" s="34">
        <f>調整係数一覧!M4</f>
        <v>0.99147055961920683</v>
      </c>
    </row>
    <row r="5" spans="1:16" x14ac:dyDescent="0.3">
      <c r="A5" s="33">
        <v>19</v>
      </c>
      <c r="B5" s="34">
        <f>調整係数一覧!B5</f>
        <v>1</v>
      </c>
      <c r="C5" s="34">
        <f>調整係数一覧!C5</f>
        <v>1</v>
      </c>
      <c r="D5" s="34">
        <f>調整係数一覧!D5</f>
        <v>0.99796658010139905</v>
      </c>
      <c r="E5" s="34">
        <f>調整係数一覧!E5</f>
        <v>1</v>
      </c>
      <c r="F5" s="34">
        <f>調整係数一覧!F5</f>
        <v>1</v>
      </c>
      <c r="G5" s="34">
        <f>調整係数一覧!G5</f>
        <v>1</v>
      </c>
      <c r="H5" s="34">
        <f>調整係数一覧!H5</f>
        <v>1</v>
      </c>
      <c r="I5" s="34">
        <f>調整係数一覧!I5</f>
        <v>0.99591334637482865</v>
      </c>
      <c r="J5" s="34">
        <f>調整係数一覧!J5</f>
        <v>1</v>
      </c>
      <c r="K5" s="34">
        <f>調整係数一覧!K5</f>
        <v>0.99915574595217127</v>
      </c>
      <c r="L5" s="34">
        <f>調整係数一覧!L5</f>
        <v>0.99535026124961523</v>
      </c>
      <c r="M5" s="34">
        <f>調整係数一覧!M5</f>
        <v>0.99147055961920683</v>
      </c>
    </row>
    <row r="6" spans="1:16" x14ac:dyDescent="0.3">
      <c r="A6" s="33">
        <v>18</v>
      </c>
      <c r="B6" s="34">
        <f>調整係数一覧!B6</f>
        <v>1</v>
      </c>
      <c r="C6" s="34">
        <f>調整係数一覧!C6</f>
        <v>1</v>
      </c>
      <c r="D6" s="34">
        <f>調整係数一覧!D6</f>
        <v>0.99796658010139905</v>
      </c>
      <c r="E6" s="34">
        <f>調整係数一覧!E6</f>
        <v>1</v>
      </c>
      <c r="F6" s="34">
        <f>調整係数一覧!F6</f>
        <v>1</v>
      </c>
      <c r="G6" s="34">
        <f>調整係数一覧!G6</f>
        <v>1</v>
      </c>
      <c r="H6" s="34">
        <f>調整係数一覧!H6</f>
        <v>1</v>
      </c>
      <c r="I6" s="34">
        <f>調整係数一覧!I6</f>
        <v>0.99591334637482865</v>
      </c>
      <c r="J6" s="34">
        <f>調整係数一覧!J6</f>
        <v>1</v>
      </c>
      <c r="K6" s="34">
        <f>調整係数一覧!K6</f>
        <v>0.99915574595217127</v>
      </c>
      <c r="L6" s="34">
        <f>調整係数一覧!L6</f>
        <v>0.99535026124961523</v>
      </c>
      <c r="M6" s="34">
        <f>調整係数一覧!M6</f>
        <v>0.99147055961920683</v>
      </c>
    </row>
    <row r="7" spans="1:16" x14ac:dyDescent="0.3">
      <c r="A7" s="33">
        <v>17</v>
      </c>
      <c r="B7" s="34">
        <f>調整係数一覧!B7</f>
        <v>1</v>
      </c>
      <c r="C7" s="34">
        <f>調整係数一覧!C7</f>
        <v>1</v>
      </c>
      <c r="D7" s="34">
        <f>調整係数一覧!D7</f>
        <v>0.99796658010139905</v>
      </c>
      <c r="E7" s="34">
        <f>調整係数一覧!E7</f>
        <v>1</v>
      </c>
      <c r="F7" s="34">
        <f>調整係数一覧!F7</f>
        <v>1</v>
      </c>
      <c r="G7" s="34">
        <f>調整係数一覧!G7</f>
        <v>1</v>
      </c>
      <c r="H7" s="34">
        <f>調整係数一覧!H7</f>
        <v>1</v>
      </c>
      <c r="I7" s="34">
        <f>調整係数一覧!I7</f>
        <v>0.99591334637482865</v>
      </c>
      <c r="J7" s="34">
        <f>調整係数一覧!J7</f>
        <v>1</v>
      </c>
      <c r="K7" s="34">
        <f>調整係数一覧!K7</f>
        <v>0.99915574595217127</v>
      </c>
      <c r="L7" s="34">
        <f>調整係数一覧!L7</f>
        <v>0.99535026124961523</v>
      </c>
      <c r="M7" s="34">
        <f>調整係数一覧!M7</f>
        <v>0.99147055961920683</v>
      </c>
    </row>
    <row r="8" spans="1:16" x14ac:dyDescent="0.3">
      <c r="A8" s="33">
        <v>16</v>
      </c>
      <c r="B8" s="34">
        <f>調整係数一覧!B8</f>
        <v>1</v>
      </c>
      <c r="C8" s="34">
        <f>調整係数一覧!C8</f>
        <v>1</v>
      </c>
      <c r="D8" s="34">
        <f>調整係数一覧!D8</f>
        <v>0.99796658010139905</v>
      </c>
      <c r="E8" s="34">
        <f>調整係数一覧!E8</f>
        <v>1</v>
      </c>
      <c r="F8" s="34">
        <f>調整係数一覧!F8</f>
        <v>1</v>
      </c>
      <c r="G8" s="34">
        <f>調整係数一覧!G8</f>
        <v>1</v>
      </c>
      <c r="H8" s="34">
        <f>調整係数一覧!H8</f>
        <v>1</v>
      </c>
      <c r="I8" s="34">
        <f>調整係数一覧!I8</f>
        <v>0.99591334637482865</v>
      </c>
      <c r="J8" s="34">
        <f>調整係数一覧!J8</f>
        <v>1</v>
      </c>
      <c r="K8" s="34">
        <f>調整係数一覧!K8</f>
        <v>0.99915574595217127</v>
      </c>
      <c r="L8" s="34">
        <f>調整係数一覧!L8</f>
        <v>0.99535026124961523</v>
      </c>
      <c r="M8" s="34">
        <f>調整係数一覧!M8</f>
        <v>0.99147055961920683</v>
      </c>
    </row>
    <row r="9" spans="1:16" x14ac:dyDescent="0.3">
      <c r="A9" s="33">
        <v>15</v>
      </c>
      <c r="B9" s="34">
        <f>調整係数一覧!B9</f>
        <v>1</v>
      </c>
      <c r="C9" s="34">
        <f>調整係数一覧!C9</f>
        <v>1</v>
      </c>
      <c r="D9" s="34">
        <f>調整係数一覧!D9</f>
        <v>0.99796658010139905</v>
      </c>
      <c r="E9" s="34">
        <f>調整係数一覧!E9</f>
        <v>1</v>
      </c>
      <c r="F9" s="34">
        <f>調整係数一覧!F9</f>
        <v>1</v>
      </c>
      <c r="G9" s="34">
        <f>調整係数一覧!G9</f>
        <v>1</v>
      </c>
      <c r="H9" s="34">
        <f>調整係数一覧!H9</f>
        <v>1</v>
      </c>
      <c r="I9" s="34">
        <f>調整係数一覧!I9</f>
        <v>0.99591334637482865</v>
      </c>
      <c r="J9" s="34">
        <f>調整係数一覧!J9</f>
        <v>1</v>
      </c>
      <c r="K9" s="34">
        <f>調整係数一覧!K9</f>
        <v>0.99915574595217127</v>
      </c>
      <c r="L9" s="34">
        <f>調整係数一覧!L9</f>
        <v>0.99535026124961523</v>
      </c>
      <c r="M9" s="34">
        <f>調整係数一覧!M9</f>
        <v>0.99147055961920683</v>
      </c>
    </row>
    <row r="10" spans="1:16" x14ac:dyDescent="0.3">
      <c r="A10" s="33">
        <v>14</v>
      </c>
      <c r="B10" s="34">
        <f>調整係数一覧!B10</f>
        <v>1</v>
      </c>
      <c r="C10" s="34">
        <f>調整係数一覧!C10</f>
        <v>1</v>
      </c>
      <c r="D10" s="34">
        <f>調整係数一覧!D10</f>
        <v>0.99796658010139905</v>
      </c>
      <c r="E10" s="34">
        <f>調整係数一覧!E10</f>
        <v>1</v>
      </c>
      <c r="F10" s="34">
        <f>調整係数一覧!F10</f>
        <v>1</v>
      </c>
      <c r="G10" s="34">
        <f>調整係数一覧!G10</f>
        <v>1</v>
      </c>
      <c r="H10" s="34">
        <f>調整係数一覧!H10</f>
        <v>1</v>
      </c>
      <c r="I10" s="34">
        <f>調整係数一覧!I10</f>
        <v>0.99591334637482865</v>
      </c>
      <c r="J10" s="34">
        <f>調整係数一覧!J10</f>
        <v>1</v>
      </c>
      <c r="K10" s="34">
        <f>調整係数一覧!K10</f>
        <v>0.99915574595217127</v>
      </c>
      <c r="L10" s="34">
        <f>調整係数一覧!L10</f>
        <v>0.99535026124961523</v>
      </c>
      <c r="M10" s="34">
        <f>調整係数一覧!M10</f>
        <v>0.99147055961920683</v>
      </c>
    </row>
    <row r="11" spans="1:16" x14ac:dyDescent="0.3">
      <c r="A11" s="33">
        <v>13</v>
      </c>
      <c r="B11" s="34">
        <f>調整係数一覧!B11</f>
        <v>1</v>
      </c>
      <c r="C11" s="34">
        <f>調整係数一覧!C11</f>
        <v>1</v>
      </c>
      <c r="D11" s="34">
        <f>調整係数一覧!D11</f>
        <v>0.99796658010139905</v>
      </c>
      <c r="E11" s="34">
        <f>調整係数一覧!E11</f>
        <v>1</v>
      </c>
      <c r="F11" s="34">
        <f>調整係数一覧!F11</f>
        <v>1</v>
      </c>
      <c r="G11" s="34">
        <f>調整係数一覧!G11</f>
        <v>1</v>
      </c>
      <c r="H11" s="34">
        <f>調整係数一覧!H11</f>
        <v>1</v>
      </c>
      <c r="I11" s="34">
        <f>調整係数一覧!I11</f>
        <v>0.99591334637482865</v>
      </c>
      <c r="J11" s="34">
        <f>調整係数一覧!J11</f>
        <v>1</v>
      </c>
      <c r="K11" s="34">
        <f>調整係数一覧!K11</f>
        <v>0.99915574595217127</v>
      </c>
      <c r="L11" s="34">
        <f>調整係数一覧!L11</f>
        <v>0.99535026124961523</v>
      </c>
      <c r="M11" s="34">
        <f>調整係数一覧!M11</f>
        <v>0.99147055961920683</v>
      </c>
    </row>
    <row r="12" spans="1:16" x14ac:dyDescent="0.3">
      <c r="A12" s="33">
        <v>12</v>
      </c>
      <c r="B12" s="34">
        <f>調整係数一覧!B12</f>
        <v>1</v>
      </c>
      <c r="C12" s="34">
        <f>調整係数一覧!C12</f>
        <v>1</v>
      </c>
      <c r="D12" s="34">
        <f>調整係数一覧!D12</f>
        <v>0.99796658010139905</v>
      </c>
      <c r="E12" s="34">
        <f>調整係数一覧!E12</f>
        <v>1</v>
      </c>
      <c r="F12" s="34">
        <f>調整係数一覧!F12</f>
        <v>1</v>
      </c>
      <c r="G12" s="34">
        <f>調整係数一覧!G12</f>
        <v>1</v>
      </c>
      <c r="H12" s="34">
        <f>調整係数一覧!H12</f>
        <v>1</v>
      </c>
      <c r="I12" s="34">
        <f>調整係数一覧!I12</f>
        <v>0.99591334637482865</v>
      </c>
      <c r="J12" s="34">
        <f>調整係数一覧!J12</f>
        <v>1</v>
      </c>
      <c r="K12" s="34">
        <f>調整係数一覧!K12</f>
        <v>0.99915574595217127</v>
      </c>
      <c r="L12" s="34">
        <f>調整係数一覧!L12</f>
        <v>0.99535026124961523</v>
      </c>
      <c r="M12" s="34">
        <f>調整係数一覧!M12</f>
        <v>0.99147055961920683</v>
      </c>
    </row>
    <row r="13" spans="1:16" x14ac:dyDescent="0.3">
      <c r="A13" s="33">
        <v>11</v>
      </c>
      <c r="B13" s="34">
        <f>調整係数一覧!B13</f>
        <v>1</v>
      </c>
      <c r="C13" s="34">
        <f>調整係数一覧!C13</f>
        <v>1</v>
      </c>
      <c r="D13" s="34">
        <f>調整係数一覧!D13</f>
        <v>0.99796658010139905</v>
      </c>
      <c r="E13" s="34">
        <f>調整係数一覧!E13</f>
        <v>1</v>
      </c>
      <c r="F13" s="34">
        <f>調整係数一覧!F13</f>
        <v>1</v>
      </c>
      <c r="G13" s="34">
        <f>調整係数一覧!G13</f>
        <v>1</v>
      </c>
      <c r="H13" s="34">
        <f>調整係数一覧!H13</f>
        <v>1</v>
      </c>
      <c r="I13" s="34">
        <f>調整係数一覧!I13</f>
        <v>0.99591334637482865</v>
      </c>
      <c r="J13" s="34">
        <f>調整係数一覧!J13</f>
        <v>0.9950709071118673</v>
      </c>
      <c r="K13" s="34">
        <f>調整係数一覧!K13</f>
        <v>0.99655730704167855</v>
      </c>
      <c r="L13" s="34">
        <f>調整係数一覧!L13</f>
        <v>0.99535026124961523</v>
      </c>
      <c r="M13" s="34">
        <f>調整係数一覧!M13</f>
        <v>0.99147055961920683</v>
      </c>
    </row>
    <row r="14" spans="1:16" x14ac:dyDescent="0.3">
      <c r="A14" s="33">
        <v>10</v>
      </c>
      <c r="B14" s="34">
        <f>調整係数一覧!B14</f>
        <v>1</v>
      </c>
      <c r="C14" s="34">
        <f>調整係数一覧!C14</f>
        <v>1</v>
      </c>
      <c r="D14" s="34">
        <f>調整係数一覧!D14</f>
        <v>0.99796658010139905</v>
      </c>
      <c r="E14" s="34">
        <f>調整係数一覧!E14</f>
        <v>1</v>
      </c>
      <c r="F14" s="34">
        <f>調整係数一覧!F14</f>
        <v>1</v>
      </c>
      <c r="G14" s="34">
        <f>調整係数一覧!G14</f>
        <v>1</v>
      </c>
      <c r="H14" s="34">
        <f>調整係数一覧!H14</f>
        <v>1</v>
      </c>
      <c r="I14" s="34">
        <f>調整係数一覧!I14</f>
        <v>0.99256447909573187</v>
      </c>
      <c r="J14" s="34">
        <f>調整係数一覧!J14</f>
        <v>0.98137989656538038</v>
      </c>
      <c r="K14" s="34">
        <f>調整係数一覧!K14</f>
        <v>0.9887425715385364</v>
      </c>
      <c r="L14" s="34">
        <f>調整係数一覧!L14</f>
        <v>0.98695715832218656</v>
      </c>
      <c r="M14" s="34">
        <f>調整係数一覧!M14</f>
        <v>0.99092559214484965</v>
      </c>
    </row>
    <row r="15" spans="1:16" x14ac:dyDescent="0.3">
      <c r="A15" s="33">
        <v>9</v>
      </c>
      <c r="B15" s="34">
        <f>調整係数一覧!B15</f>
        <v>1</v>
      </c>
      <c r="C15" s="34">
        <f>調整係数一覧!C15</f>
        <v>0.99392808505631547</v>
      </c>
      <c r="D15" s="34">
        <f>調整係数一覧!D15</f>
        <v>0.9875777907413188</v>
      </c>
      <c r="E15" s="34">
        <f>調整係数一覧!E15</f>
        <v>1</v>
      </c>
      <c r="F15" s="34">
        <f>調整係数一覧!F15</f>
        <v>1</v>
      </c>
      <c r="G15" s="34">
        <f>調整係数一覧!G15</f>
        <v>1</v>
      </c>
      <c r="H15" s="34">
        <f>調整係数一覧!H15</f>
        <v>1</v>
      </c>
      <c r="I15" s="34">
        <f>調整係数一覧!I15</f>
        <v>0.9832659809377533</v>
      </c>
      <c r="J15" s="34">
        <f>調整係数一覧!J15</f>
        <v>0.9614135706852327</v>
      </c>
      <c r="K15" s="34">
        <f>調整係数一覧!K15</f>
        <v>0.9757115394427448</v>
      </c>
      <c r="L15" s="34">
        <f>調整係数一覧!L15</f>
        <v>0.96989085878053549</v>
      </c>
      <c r="M15" s="34">
        <f>調整係数一覧!M15</f>
        <v>0.98227038650521348</v>
      </c>
    </row>
    <row r="16" spans="1:16" x14ac:dyDescent="0.3">
      <c r="A16" s="33">
        <v>8</v>
      </c>
      <c r="B16" s="34">
        <f>調整係数一覧!B16</f>
        <v>1</v>
      </c>
      <c r="C16" s="34">
        <f>調整係数一覧!C16</f>
        <v>0.97660237400934469</v>
      </c>
      <c r="D16" s="34">
        <f>調整係数一覧!D16</f>
        <v>0.96651715586427056</v>
      </c>
      <c r="E16" s="34">
        <f>調整係数一覧!E16</f>
        <v>1</v>
      </c>
      <c r="F16" s="34">
        <f>調整係数一覧!F16</f>
        <v>1</v>
      </c>
      <c r="G16" s="34">
        <f>調整係数一覧!G16</f>
        <v>1</v>
      </c>
      <c r="H16" s="34">
        <f>調整係数一覧!H16</f>
        <v>0.99730398570647982</v>
      </c>
      <c r="I16" s="34">
        <f>調整係数一覧!I16</f>
        <v>0.96801785190089285</v>
      </c>
      <c r="J16" s="34">
        <f>調整係数一覧!J16</f>
        <v>0.9351719294714238</v>
      </c>
      <c r="K16" s="34">
        <f>調整係数一覧!K16</f>
        <v>0.95746421075430355</v>
      </c>
      <c r="L16" s="34">
        <f>調整係数一覧!L16</f>
        <v>0.94415136262466182</v>
      </c>
      <c r="M16" s="34">
        <f>調整係数一覧!M16</f>
        <v>0.96550494270029841</v>
      </c>
    </row>
    <row r="17" spans="1:13" x14ac:dyDescent="0.3">
      <c r="A17" s="33">
        <v>7</v>
      </c>
      <c r="B17" s="34">
        <f>調整係数一覧!B17</f>
        <v>0.98584202971477919</v>
      </c>
      <c r="C17" s="34">
        <f>調整係数一覧!C17</f>
        <v>0.95054273863392624</v>
      </c>
      <c r="D17" s="34">
        <f>調整係数一覧!D17</f>
        <v>0.93478467547025412</v>
      </c>
      <c r="E17" s="34">
        <f>調整係数一覧!E17</f>
        <v>0.99724033166545234</v>
      </c>
      <c r="F17" s="34">
        <f>調整係数一覧!F17</f>
        <v>0.99211360103377155</v>
      </c>
      <c r="G17" s="34">
        <f>調整係数一覧!G17</f>
        <v>0.97917159534134068</v>
      </c>
      <c r="H17" s="34">
        <f>調整係数一覧!H17</f>
        <v>0.97571118950924551</v>
      </c>
      <c r="I17" s="34">
        <f>調整係数一覧!I17</f>
        <v>0.94682009198515082</v>
      </c>
      <c r="J17" s="34">
        <f>調整係数一覧!J17</f>
        <v>0.90265497292395391</v>
      </c>
      <c r="K17" s="34">
        <f>調整係数一覧!K17</f>
        <v>0.93400058547321285</v>
      </c>
      <c r="L17" s="34">
        <f>調整係数一覧!L17</f>
        <v>0.90973866985456575</v>
      </c>
      <c r="M17" s="34">
        <f>調整係数一覧!M17</f>
        <v>0.94062926073010455</v>
      </c>
    </row>
    <row r="18" spans="1:13" x14ac:dyDescent="0.3">
      <c r="A18" s="33">
        <v>6</v>
      </c>
      <c r="B18" s="34">
        <f>調整係数一覧!B18</f>
        <v>0.95395946264904441</v>
      </c>
      <c r="C18" s="34">
        <f>調整係数一覧!C18</f>
        <v>0.91574917893006014</v>
      </c>
      <c r="D18" s="34">
        <f>調整係数一覧!D18</f>
        <v>0.89238034955926959</v>
      </c>
      <c r="E18" s="34">
        <f>調整係数一覧!E18</f>
        <v>0.95951356036383151</v>
      </c>
      <c r="F18" s="34">
        <f>調整係数一覧!F18</f>
        <v>0.96118828440705961</v>
      </c>
      <c r="G18" s="34">
        <f>調整係数一覧!G18</f>
        <v>0.94596698634643683</v>
      </c>
      <c r="H18" s="34">
        <f>調整係数一覧!H18</f>
        <v>0.94455608801148239</v>
      </c>
      <c r="I18" s="34">
        <f>調整係数一覧!I18</f>
        <v>0.9196727011905268</v>
      </c>
      <c r="J18" s="34">
        <f>調整係数一覧!J18</f>
        <v>0.86386270104282326</v>
      </c>
      <c r="K18" s="34">
        <f>調整係数一覧!K18</f>
        <v>0.90532066359947272</v>
      </c>
      <c r="L18" s="34">
        <f>調整係数一覧!L18</f>
        <v>0.8666527804702473</v>
      </c>
      <c r="M18" s="34">
        <f>調整係数一覧!M18</f>
        <v>0.90764334059463181</v>
      </c>
    </row>
    <row r="19" spans="1:13" x14ac:dyDescent="0.3">
      <c r="A19" s="33">
        <v>5</v>
      </c>
      <c r="B19" s="34">
        <f>調整係数一覧!B19</f>
        <v>0.91158628797481867</v>
      </c>
      <c r="C19" s="34">
        <f>調整係数一覧!C19</f>
        <v>0.87222169489774659</v>
      </c>
      <c r="D19" s="34">
        <f>調整係数一覧!D19</f>
        <v>0.83930417813131697</v>
      </c>
      <c r="E19" s="34">
        <f>調整係数一覧!E19</f>
        <v>0.90811398370630547</v>
      </c>
      <c r="F19" s="34">
        <f>調整係数一覧!F19</f>
        <v>0.91959232321601059</v>
      </c>
      <c r="G19" s="34">
        <f>調整係数一覧!G19</f>
        <v>0.90233677333808748</v>
      </c>
      <c r="H19" s="34">
        <f>調整係数一覧!H19</f>
        <v>0.90383868121319044</v>
      </c>
      <c r="I19" s="34">
        <f>調整係数一覧!I19</f>
        <v>0.88657567951702121</v>
      </c>
      <c r="J19" s="34">
        <f>調整係数一覧!J19</f>
        <v>0.81879511382803138</v>
      </c>
      <c r="K19" s="34">
        <f>調整係数一覧!K19</f>
        <v>0.87142444513308304</v>
      </c>
      <c r="L19" s="34">
        <f>調整係数一覧!L19</f>
        <v>0.81489369447170645</v>
      </c>
      <c r="M19" s="34">
        <f>調整係数一覧!M19</f>
        <v>0.86654718229388006</v>
      </c>
    </row>
    <row r="20" spans="1:13" x14ac:dyDescent="0.3">
      <c r="A20" s="33">
        <v>4</v>
      </c>
      <c r="B20" s="34">
        <f>調整係数一覧!B20</f>
        <v>0.85872250569210196</v>
      </c>
      <c r="C20" s="34">
        <f>調整係数一覧!C20</f>
        <v>0.81996028653698527</v>
      </c>
      <c r="D20" s="34">
        <f>調整係数一覧!D20</f>
        <v>0.77555616118639614</v>
      </c>
      <c r="E20" s="34">
        <f>調整係数一覧!E20</f>
        <v>0.84304160169287368</v>
      </c>
      <c r="F20" s="34">
        <f>調整係数一覧!F20</f>
        <v>0.86732571746062426</v>
      </c>
      <c r="G20" s="34">
        <f>調整係数一覧!G20</f>
        <v>0.84828095631629252</v>
      </c>
      <c r="H20" s="34">
        <f>調整係数一覧!H20</f>
        <v>0.85355896911436957</v>
      </c>
      <c r="I20" s="34">
        <f>調整係数一覧!I20</f>
        <v>0.84752902696463384</v>
      </c>
      <c r="J20" s="34">
        <f>調整係数一覧!J20</f>
        <v>0.76745221127957863</v>
      </c>
      <c r="K20" s="34">
        <f>調整係数一覧!K20</f>
        <v>0.83231193007404392</v>
      </c>
      <c r="L20" s="34">
        <f>調整係数一覧!L20</f>
        <v>0.754461411858943</v>
      </c>
      <c r="M20" s="34">
        <f>調整係数一覧!M20</f>
        <v>0.81734078582784953</v>
      </c>
    </row>
    <row r="21" spans="1:13" x14ac:dyDescent="0.3">
      <c r="A21" s="33">
        <v>3</v>
      </c>
      <c r="B21" s="34">
        <f>調整係数一覧!B21</f>
        <v>0.79536811580089428</v>
      </c>
      <c r="C21" s="34">
        <f>調整係数一覧!C21</f>
        <v>0.75896495384777651</v>
      </c>
      <c r="D21" s="34">
        <f>調整係数一覧!D21</f>
        <v>0.70113629872450711</v>
      </c>
      <c r="E21" s="34">
        <f>調整係数一覧!E21</f>
        <v>0.76429641432353668</v>
      </c>
      <c r="F21" s="34">
        <f>調整係数一覧!F21</f>
        <v>0.80438846714090073</v>
      </c>
      <c r="G21" s="34">
        <f>調整係数一覧!G21</f>
        <v>0.78379953528105184</v>
      </c>
      <c r="H21" s="34">
        <f>調整係数一覧!H21</f>
        <v>0.79371695171501988</v>
      </c>
      <c r="I21" s="34">
        <f>調整係数一覧!I21</f>
        <v>0.80253274353336468</v>
      </c>
      <c r="J21" s="34">
        <f>調整係数一覧!J21</f>
        <v>0.70983399339746489</v>
      </c>
      <c r="K21" s="34">
        <f>調整係数一覧!K21</f>
        <v>0.78798311842235524</v>
      </c>
      <c r="L21" s="34">
        <f>調整係数一覧!L21</f>
        <v>0.68535593263195738</v>
      </c>
      <c r="M21" s="34">
        <f>調整係数一覧!M21</f>
        <v>0.7600241511965401</v>
      </c>
    </row>
    <row r="22" spans="1:13" x14ac:dyDescent="0.3">
      <c r="A22" s="33">
        <v>2</v>
      </c>
      <c r="B22" s="34">
        <f>調整係数一覧!B22</f>
        <v>0.72152311830119564</v>
      </c>
      <c r="C22" s="34">
        <f>調整係数一覧!C22</f>
        <v>0.68923569683012009</v>
      </c>
      <c r="D22" s="34">
        <f>調整係数一覧!D22</f>
        <v>0.6160445907456501</v>
      </c>
      <c r="E22" s="34">
        <f>調整係数一覧!E22</f>
        <v>0.67187842159829425</v>
      </c>
      <c r="F22" s="34">
        <f>調整係数一覧!F22</f>
        <v>0.73078057225684012</v>
      </c>
      <c r="G22" s="34">
        <f>調整係数一覧!G22</f>
        <v>0.70889251023236566</v>
      </c>
      <c r="H22" s="34">
        <f>調整係数一覧!H22</f>
        <v>0.72431262901514126</v>
      </c>
      <c r="I22" s="34">
        <f>調整係数一覧!I22</f>
        <v>0.75158682922321363</v>
      </c>
      <c r="J22" s="34">
        <f>調整係数一覧!J22</f>
        <v>0.64594046018169027</v>
      </c>
      <c r="K22" s="34">
        <f>調整係数一覧!K22</f>
        <v>0.73843801017801713</v>
      </c>
      <c r="L22" s="34">
        <f>調整係数一覧!L22</f>
        <v>0.60757725679074914</v>
      </c>
      <c r="M22" s="34">
        <f>調整係数一覧!M22</f>
        <v>0.69459727839995167</v>
      </c>
    </row>
    <row r="23" spans="1:13" x14ac:dyDescent="0.3">
      <c r="A23" s="33">
        <v>1</v>
      </c>
      <c r="B23" s="34">
        <f>調整係数一覧!B23</f>
        <v>0.63718751319300604</v>
      </c>
      <c r="C23" s="34">
        <f>調整係数一覧!C23</f>
        <v>0.61077251548401612</v>
      </c>
      <c r="D23" s="34">
        <f>調整係数一覧!D23</f>
        <v>0.52028103724982488</v>
      </c>
      <c r="E23" s="34">
        <f>調整係数一覧!E23</f>
        <v>0.56578762351714629</v>
      </c>
      <c r="F23" s="34">
        <f>調整係数一覧!F23</f>
        <v>0.6465020328084421</v>
      </c>
      <c r="G23" s="34">
        <f>調整係数一覧!G23</f>
        <v>0.62355988117023375</v>
      </c>
      <c r="H23" s="34">
        <f>調整係数一覧!H23</f>
        <v>0.64534600101473383</v>
      </c>
      <c r="I23" s="34">
        <f>調整係数一覧!I23</f>
        <v>0.69469128403418101</v>
      </c>
      <c r="J23" s="34">
        <f>調整係数一覧!J23</f>
        <v>0.57577161163225454</v>
      </c>
      <c r="K23" s="34">
        <f>調整係数一覧!K23</f>
        <v>0.68367660534102948</v>
      </c>
      <c r="L23" s="34">
        <f>調整係数一覧!L23</f>
        <v>0.52112538433531852</v>
      </c>
      <c r="M23" s="34">
        <f>調整係数一覧!M23</f>
        <v>0.62106016743808445</v>
      </c>
    </row>
    <row r="25" spans="1:13" x14ac:dyDescent="0.3">
      <c r="A25" s="31" t="s">
        <v>46</v>
      </c>
      <c r="B25" s="32">
        <v>4</v>
      </c>
      <c r="C25" s="32">
        <v>5</v>
      </c>
      <c r="D25" s="32">
        <v>6</v>
      </c>
      <c r="E25" s="32">
        <v>7</v>
      </c>
      <c r="F25" s="32">
        <v>8</v>
      </c>
      <c r="G25" s="32">
        <v>9</v>
      </c>
      <c r="H25" s="32">
        <v>10</v>
      </c>
      <c r="I25" s="32">
        <v>11</v>
      </c>
      <c r="J25" s="32">
        <v>12</v>
      </c>
      <c r="K25" s="32">
        <v>1</v>
      </c>
      <c r="L25" s="32">
        <v>2</v>
      </c>
      <c r="M25" s="32">
        <v>3</v>
      </c>
    </row>
    <row r="26" spans="1:13" x14ac:dyDescent="0.3">
      <c r="A26" s="33">
        <v>20</v>
      </c>
      <c r="B26" s="34">
        <f>調整係数一覧!B26</f>
        <v>1</v>
      </c>
      <c r="C26" s="34">
        <f>調整係数一覧!C26</f>
        <v>1</v>
      </c>
      <c r="D26" s="34">
        <f>調整係数一覧!D26</f>
        <v>1</v>
      </c>
      <c r="E26" s="34">
        <f>調整係数一覧!E26</f>
        <v>1</v>
      </c>
      <c r="F26" s="34">
        <f>調整係数一覧!F26</f>
        <v>1</v>
      </c>
      <c r="G26" s="34">
        <f>調整係数一覧!G26</f>
        <v>1</v>
      </c>
      <c r="H26" s="34">
        <f>調整係数一覧!H26</f>
        <v>1</v>
      </c>
      <c r="I26" s="34">
        <f>調整係数一覧!I26</f>
        <v>0.9954135594924417</v>
      </c>
      <c r="J26" s="34">
        <f>調整係数一覧!J26</f>
        <v>1</v>
      </c>
      <c r="K26" s="34">
        <f>調整係数一覧!K26</f>
        <v>1</v>
      </c>
      <c r="L26" s="34">
        <f>調整係数一覧!L26</f>
        <v>0.99848252529793502</v>
      </c>
      <c r="M26" s="34">
        <f>調整係数一覧!M26</f>
        <v>1</v>
      </c>
    </row>
    <row r="27" spans="1:13" x14ac:dyDescent="0.3">
      <c r="A27" s="33">
        <v>19</v>
      </c>
      <c r="B27" s="34">
        <f>調整係数一覧!B27</f>
        <v>1</v>
      </c>
      <c r="C27" s="34">
        <f>調整係数一覧!C27</f>
        <v>1</v>
      </c>
      <c r="D27" s="34">
        <f>調整係数一覧!D27</f>
        <v>1</v>
      </c>
      <c r="E27" s="34">
        <f>調整係数一覧!E27</f>
        <v>1</v>
      </c>
      <c r="F27" s="34">
        <f>調整係数一覧!F27</f>
        <v>1</v>
      </c>
      <c r="G27" s="34">
        <f>調整係数一覧!G27</f>
        <v>1</v>
      </c>
      <c r="H27" s="34">
        <f>調整係数一覧!H27</f>
        <v>1</v>
      </c>
      <c r="I27" s="34">
        <f>調整係数一覧!I27</f>
        <v>0.9954135594924417</v>
      </c>
      <c r="J27" s="34">
        <f>調整係数一覧!J27</f>
        <v>1</v>
      </c>
      <c r="K27" s="34">
        <f>調整係数一覧!K27</f>
        <v>1</v>
      </c>
      <c r="L27" s="34">
        <f>調整係数一覧!L27</f>
        <v>0.99848252529793502</v>
      </c>
      <c r="M27" s="34">
        <f>調整係数一覧!M27</f>
        <v>1</v>
      </c>
    </row>
    <row r="28" spans="1:13" x14ac:dyDescent="0.3">
      <c r="A28" s="33">
        <v>18</v>
      </c>
      <c r="B28" s="34">
        <f>調整係数一覧!B28</f>
        <v>1</v>
      </c>
      <c r="C28" s="34">
        <f>調整係数一覧!C28</f>
        <v>1</v>
      </c>
      <c r="D28" s="34">
        <f>調整係数一覧!D28</f>
        <v>1</v>
      </c>
      <c r="E28" s="34">
        <f>調整係数一覧!E28</f>
        <v>1</v>
      </c>
      <c r="F28" s="34">
        <f>調整係数一覧!F28</f>
        <v>1</v>
      </c>
      <c r="G28" s="34">
        <f>調整係数一覧!G28</f>
        <v>1</v>
      </c>
      <c r="H28" s="34">
        <f>調整係数一覧!H28</f>
        <v>1</v>
      </c>
      <c r="I28" s="34">
        <f>調整係数一覧!I28</f>
        <v>0.9954135594924417</v>
      </c>
      <c r="J28" s="34">
        <f>調整係数一覧!J28</f>
        <v>1</v>
      </c>
      <c r="K28" s="34">
        <f>調整係数一覧!K28</f>
        <v>1</v>
      </c>
      <c r="L28" s="34">
        <f>調整係数一覧!L28</f>
        <v>0.99848252529793502</v>
      </c>
      <c r="M28" s="34">
        <f>調整係数一覧!M28</f>
        <v>1</v>
      </c>
    </row>
    <row r="29" spans="1:13" x14ac:dyDescent="0.3">
      <c r="A29" s="33">
        <v>17</v>
      </c>
      <c r="B29" s="34">
        <f>調整係数一覧!B29</f>
        <v>1</v>
      </c>
      <c r="C29" s="34">
        <f>調整係数一覧!C29</f>
        <v>1</v>
      </c>
      <c r="D29" s="34">
        <f>調整係数一覧!D29</f>
        <v>1</v>
      </c>
      <c r="E29" s="34">
        <f>調整係数一覧!E29</f>
        <v>1</v>
      </c>
      <c r="F29" s="34">
        <f>調整係数一覧!F29</f>
        <v>1</v>
      </c>
      <c r="G29" s="34">
        <f>調整係数一覧!G29</f>
        <v>1</v>
      </c>
      <c r="H29" s="34">
        <f>調整係数一覧!H29</f>
        <v>1</v>
      </c>
      <c r="I29" s="34">
        <f>調整係数一覧!I29</f>
        <v>0.9954135594924417</v>
      </c>
      <c r="J29" s="34">
        <f>調整係数一覧!J29</f>
        <v>1</v>
      </c>
      <c r="K29" s="34">
        <f>調整係数一覧!K29</f>
        <v>1</v>
      </c>
      <c r="L29" s="34">
        <f>調整係数一覧!L29</f>
        <v>0.99848252529793502</v>
      </c>
      <c r="M29" s="34">
        <f>調整係数一覧!M29</f>
        <v>1</v>
      </c>
    </row>
    <row r="30" spans="1:13" x14ac:dyDescent="0.3">
      <c r="A30" s="33">
        <v>16</v>
      </c>
      <c r="B30" s="34">
        <f>調整係数一覧!B30</f>
        <v>1</v>
      </c>
      <c r="C30" s="34">
        <f>調整係数一覧!C30</f>
        <v>1</v>
      </c>
      <c r="D30" s="34">
        <f>調整係数一覧!D30</f>
        <v>1</v>
      </c>
      <c r="E30" s="34">
        <f>調整係数一覧!E30</f>
        <v>1</v>
      </c>
      <c r="F30" s="34">
        <f>調整係数一覧!F30</f>
        <v>1</v>
      </c>
      <c r="G30" s="34">
        <f>調整係数一覧!G30</f>
        <v>1</v>
      </c>
      <c r="H30" s="34">
        <f>調整係数一覧!H30</f>
        <v>1</v>
      </c>
      <c r="I30" s="34">
        <f>調整係数一覧!I30</f>
        <v>0.9954135594924417</v>
      </c>
      <c r="J30" s="34">
        <f>調整係数一覧!J30</f>
        <v>1</v>
      </c>
      <c r="K30" s="34">
        <f>調整係数一覧!K30</f>
        <v>1</v>
      </c>
      <c r="L30" s="34">
        <f>調整係数一覧!L30</f>
        <v>0.99848252529793502</v>
      </c>
      <c r="M30" s="34">
        <f>調整係数一覧!M30</f>
        <v>1</v>
      </c>
    </row>
    <row r="31" spans="1:13" x14ac:dyDescent="0.3">
      <c r="A31" s="33">
        <v>15</v>
      </c>
      <c r="B31" s="34">
        <f>調整係数一覧!B31</f>
        <v>1</v>
      </c>
      <c r="C31" s="34">
        <f>調整係数一覧!C31</f>
        <v>1</v>
      </c>
      <c r="D31" s="34">
        <f>調整係数一覧!D31</f>
        <v>1</v>
      </c>
      <c r="E31" s="34">
        <f>調整係数一覧!E31</f>
        <v>1</v>
      </c>
      <c r="F31" s="34">
        <f>調整係数一覧!F31</f>
        <v>1</v>
      </c>
      <c r="G31" s="34">
        <f>調整係数一覧!G31</f>
        <v>1</v>
      </c>
      <c r="H31" s="34">
        <f>調整係数一覧!H31</f>
        <v>1</v>
      </c>
      <c r="I31" s="34">
        <f>調整係数一覧!I31</f>
        <v>0.9954135594924417</v>
      </c>
      <c r="J31" s="34">
        <f>調整係数一覧!J31</f>
        <v>1</v>
      </c>
      <c r="K31" s="34">
        <f>調整係数一覧!K31</f>
        <v>1</v>
      </c>
      <c r="L31" s="34">
        <f>調整係数一覧!L31</f>
        <v>0.99848252529793502</v>
      </c>
      <c r="M31" s="34">
        <f>調整係数一覧!M31</f>
        <v>1</v>
      </c>
    </row>
    <row r="32" spans="1:13" x14ac:dyDescent="0.3">
      <c r="A32" s="33">
        <v>14</v>
      </c>
      <c r="B32" s="34">
        <f>調整係数一覧!B32</f>
        <v>1</v>
      </c>
      <c r="C32" s="34">
        <f>調整係数一覧!C32</f>
        <v>1</v>
      </c>
      <c r="D32" s="34">
        <f>調整係数一覧!D32</f>
        <v>1</v>
      </c>
      <c r="E32" s="34">
        <f>調整係数一覧!E32</f>
        <v>1</v>
      </c>
      <c r="F32" s="34">
        <f>調整係数一覧!F32</f>
        <v>1</v>
      </c>
      <c r="G32" s="34">
        <f>調整係数一覧!G32</f>
        <v>1</v>
      </c>
      <c r="H32" s="34">
        <f>調整係数一覧!H32</f>
        <v>1</v>
      </c>
      <c r="I32" s="34">
        <f>調整係数一覧!I32</f>
        <v>0.9954135594924417</v>
      </c>
      <c r="J32" s="34">
        <f>調整係数一覧!J32</f>
        <v>1</v>
      </c>
      <c r="K32" s="34">
        <f>調整係数一覧!K32</f>
        <v>1</v>
      </c>
      <c r="L32" s="34">
        <f>調整係数一覧!L32</f>
        <v>0.99848252529793502</v>
      </c>
      <c r="M32" s="34">
        <f>調整係数一覧!M32</f>
        <v>1</v>
      </c>
    </row>
    <row r="33" spans="1:13" x14ac:dyDescent="0.3">
      <c r="A33" s="33">
        <v>13</v>
      </c>
      <c r="B33" s="34">
        <f>調整係数一覧!B33</f>
        <v>1</v>
      </c>
      <c r="C33" s="34">
        <f>調整係数一覧!C33</f>
        <v>1</v>
      </c>
      <c r="D33" s="34">
        <f>調整係数一覧!D33</f>
        <v>1</v>
      </c>
      <c r="E33" s="34">
        <f>調整係数一覧!E33</f>
        <v>1</v>
      </c>
      <c r="F33" s="34">
        <f>調整係数一覧!F33</f>
        <v>1</v>
      </c>
      <c r="G33" s="34">
        <f>調整係数一覧!G33</f>
        <v>1</v>
      </c>
      <c r="H33" s="34">
        <f>調整係数一覧!H33</f>
        <v>1</v>
      </c>
      <c r="I33" s="34">
        <f>調整係数一覧!I33</f>
        <v>0.9954135594924417</v>
      </c>
      <c r="J33" s="34">
        <f>調整係数一覧!J33</f>
        <v>1</v>
      </c>
      <c r="K33" s="34">
        <f>調整係数一覧!K33</f>
        <v>1</v>
      </c>
      <c r="L33" s="34">
        <f>調整係数一覧!L33</f>
        <v>0.99848252529793502</v>
      </c>
      <c r="M33" s="34">
        <f>調整係数一覧!M33</f>
        <v>1</v>
      </c>
    </row>
    <row r="34" spans="1:13" x14ac:dyDescent="0.3">
      <c r="A34" s="33">
        <v>12</v>
      </c>
      <c r="B34" s="34">
        <f>調整係数一覧!B34</f>
        <v>1</v>
      </c>
      <c r="C34" s="34">
        <f>調整係数一覧!C34</f>
        <v>1</v>
      </c>
      <c r="D34" s="34">
        <f>調整係数一覧!D34</f>
        <v>1</v>
      </c>
      <c r="E34" s="34">
        <f>調整係数一覧!E34</f>
        <v>1</v>
      </c>
      <c r="F34" s="34">
        <f>調整係数一覧!F34</f>
        <v>1</v>
      </c>
      <c r="G34" s="34">
        <f>調整係数一覧!G34</f>
        <v>1</v>
      </c>
      <c r="H34" s="34">
        <f>調整係数一覧!H34</f>
        <v>1</v>
      </c>
      <c r="I34" s="34">
        <f>調整係数一覧!I34</f>
        <v>0.9954135594924417</v>
      </c>
      <c r="J34" s="34">
        <f>調整係数一覧!J34</f>
        <v>1</v>
      </c>
      <c r="K34" s="34">
        <f>調整係数一覧!K34</f>
        <v>1</v>
      </c>
      <c r="L34" s="34">
        <f>調整係数一覧!L34</f>
        <v>0.99848252529793502</v>
      </c>
      <c r="M34" s="34">
        <f>調整係数一覧!M34</f>
        <v>1</v>
      </c>
    </row>
    <row r="35" spans="1:13" x14ac:dyDescent="0.3">
      <c r="A35" s="33">
        <v>11</v>
      </c>
      <c r="B35" s="34">
        <f>調整係数一覧!B35</f>
        <v>1</v>
      </c>
      <c r="C35" s="34">
        <f>調整係数一覧!C35</f>
        <v>1</v>
      </c>
      <c r="D35" s="34">
        <f>調整係数一覧!D35</f>
        <v>1</v>
      </c>
      <c r="E35" s="34">
        <f>調整係数一覧!E35</f>
        <v>1</v>
      </c>
      <c r="F35" s="34">
        <f>調整係数一覧!F35</f>
        <v>1</v>
      </c>
      <c r="G35" s="34">
        <f>調整係数一覧!G35</f>
        <v>1</v>
      </c>
      <c r="H35" s="34">
        <f>調整係数一覧!H35</f>
        <v>1</v>
      </c>
      <c r="I35" s="34">
        <f>調整係数一覧!I35</f>
        <v>0.9954135594924417</v>
      </c>
      <c r="J35" s="34">
        <f>調整係数一覧!J35</f>
        <v>0.99349485476951593</v>
      </c>
      <c r="K35" s="34">
        <f>調整係数一覧!K35</f>
        <v>0.99665623115987367</v>
      </c>
      <c r="L35" s="34">
        <f>調整係数一覧!L35</f>
        <v>0.99285258717901814</v>
      </c>
      <c r="M35" s="34">
        <f>調整係数一覧!M35</f>
        <v>1</v>
      </c>
    </row>
    <row r="36" spans="1:13" x14ac:dyDescent="0.3">
      <c r="A36" s="33">
        <v>10</v>
      </c>
      <c r="B36" s="34">
        <f>調整係数一覧!B36</f>
        <v>1</v>
      </c>
      <c r="C36" s="34">
        <f>調整係数一覧!C36</f>
        <v>1</v>
      </c>
      <c r="D36" s="34">
        <f>調整係数一覧!D36</f>
        <v>0.99529323521049673</v>
      </c>
      <c r="E36" s="34">
        <f>調整係数一覧!E36</f>
        <v>1</v>
      </c>
      <c r="F36" s="34">
        <f>調整係数一覧!F36</f>
        <v>1</v>
      </c>
      <c r="G36" s="34">
        <f>調整係数一覧!G36</f>
        <v>1</v>
      </c>
      <c r="H36" s="34">
        <f>調整係数一覧!H36</f>
        <v>1</v>
      </c>
      <c r="I36" s="34">
        <f>調整係数一覧!I36</f>
        <v>0.9916890516883905</v>
      </c>
      <c r="J36" s="34">
        <f>調整係数一覧!J36</f>
        <v>0.97893828672687577</v>
      </c>
      <c r="K36" s="34">
        <f>調整係数一覧!K36</f>
        <v>0.98775550857827232</v>
      </c>
      <c r="L36" s="34">
        <f>調整係数一覧!L36</f>
        <v>0.98134964840314332</v>
      </c>
      <c r="M36" s="34">
        <f>調整係数一覧!M36</f>
        <v>1</v>
      </c>
    </row>
    <row r="37" spans="1:13" x14ac:dyDescent="0.3">
      <c r="A37" s="33">
        <v>9</v>
      </c>
      <c r="B37" s="34">
        <f>調整係数一覧!B37</f>
        <v>1</v>
      </c>
      <c r="C37" s="34">
        <f>調整係数一覧!C37</f>
        <v>0.99565191730660429</v>
      </c>
      <c r="D37" s="34">
        <f>調整係数一覧!D37</f>
        <v>0.98397011832124981</v>
      </c>
      <c r="E37" s="34">
        <f>調整係数一覧!E37</f>
        <v>1</v>
      </c>
      <c r="F37" s="34">
        <f>調整係数一覧!F37</f>
        <v>1</v>
      </c>
      <c r="G37" s="34">
        <f>調整係数一覧!G37</f>
        <v>1</v>
      </c>
      <c r="H37" s="34">
        <f>調整係数一覧!H37</f>
        <v>1</v>
      </c>
      <c r="I37" s="34">
        <f>調整係数一覧!I37</f>
        <v>0.98266097190906754</v>
      </c>
      <c r="J37" s="34">
        <f>調整係数一覧!J37</f>
        <v>0.95988613461630901</v>
      </c>
      <c r="K37" s="34">
        <f>調整係数一覧!K37</f>
        <v>0.97441815083120897</v>
      </c>
      <c r="L37" s="34">
        <f>調整係数一覧!L37</f>
        <v>0.96397370897031065</v>
      </c>
      <c r="M37" s="34">
        <f>調整係数一覧!M37</f>
        <v>0.99820407900286479</v>
      </c>
    </row>
    <row r="38" spans="1:13" x14ac:dyDescent="0.3">
      <c r="A38" s="33">
        <v>8</v>
      </c>
      <c r="B38" s="34">
        <f>調整係数一覧!B38</f>
        <v>1</v>
      </c>
      <c r="C38" s="34">
        <f>調整係数一覧!C38</f>
        <v>0.98167467878147974</v>
      </c>
      <c r="D38" s="34">
        <f>調整係数一覧!D38</f>
        <v>0.96820953458123438</v>
      </c>
      <c r="E38" s="34">
        <f>調整係数一覧!E38</f>
        <v>1</v>
      </c>
      <c r="F38" s="34">
        <f>調整係数一覧!F38</f>
        <v>1</v>
      </c>
      <c r="G38" s="34">
        <f>調整係数一覧!G38</f>
        <v>1</v>
      </c>
      <c r="H38" s="34">
        <f>調整係数一覧!H38</f>
        <v>0.99512733254057473</v>
      </c>
      <c r="I38" s="34">
        <f>調整係数一覧!I38</f>
        <v>0.96832932015447271</v>
      </c>
      <c r="J38" s="34">
        <f>調整係数一覧!J38</f>
        <v>0.93633839843781563</v>
      </c>
      <c r="K38" s="34">
        <f>調整係数一覧!K38</f>
        <v>0.95664415791868374</v>
      </c>
      <c r="L38" s="34">
        <f>調整係数一覧!L38</f>
        <v>0.94072476888052026</v>
      </c>
      <c r="M38" s="34">
        <f>調整係数一覧!M38</f>
        <v>0.98723652287295049</v>
      </c>
    </row>
    <row r="39" spans="1:13" x14ac:dyDescent="0.3">
      <c r="A39" s="33">
        <v>7</v>
      </c>
      <c r="B39" s="34">
        <f>調整係数一覧!B39</f>
        <v>0.98735689708282204</v>
      </c>
      <c r="C39" s="34">
        <f>調整係数一覧!C39</f>
        <v>0.9607184192150221</v>
      </c>
      <c r="D39" s="34">
        <f>調整係数一覧!D39</f>
        <v>0.94801148399045043</v>
      </c>
      <c r="E39" s="34">
        <f>調整係数一覧!E39</f>
        <v>0.99762602799797451</v>
      </c>
      <c r="F39" s="34">
        <f>調整係数一覧!F39</f>
        <v>0.99410247386693207</v>
      </c>
      <c r="G39" s="34">
        <f>調整係数一覧!G39</f>
        <v>0.98811655368918305</v>
      </c>
      <c r="H39" s="34">
        <f>調整係数一覧!H39</f>
        <v>0.97633664996675362</v>
      </c>
      <c r="I39" s="34">
        <f>調整係数一覧!I39</f>
        <v>0.94869409642460589</v>
      </c>
      <c r="J39" s="34">
        <f>調整係数一覧!J39</f>
        <v>0.90829507819139588</v>
      </c>
      <c r="K39" s="34">
        <f>調整係数一覧!K39</f>
        <v>0.9344335298406965</v>
      </c>
      <c r="L39" s="34">
        <f>調整係数一覧!L39</f>
        <v>0.91160282813377214</v>
      </c>
      <c r="M39" s="34">
        <f>調整係数一覧!M39</f>
        <v>0.97005616381980675</v>
      </c>
    </row>
    <row r="40" spans="1:13" x14ac:dyDescent="0.3">
      <c r="A40" s="33">
        <v>6</v>
      </c>
      <c r="B40" s="34">
        <f>調整係数一覧!B40</f>
        <v>0.9586895191831003</v>
      </c>
      <c r="C40" s="34">
        <f>調整係数一覧!C40</f>
        <v>0.93278313860723161</v>
      </c>
      <c r="D40" s="34">
        <f>調整係数一覧!D40</f>
        <v>0.92337596654889786</v>
      </c>
      <c r="E40" s="34">
        <f>調整係数一覧!E40</f>
        <v>0.97310448460113752</v>
      </c>
      <c r="F40" s="34">
        <f>調整係数一覧!F40</f>
        <v>0.96519735897995329</v>
      </c>
      <c r="G40" s="34">
        <f>調整係数一覧!G40</f>
        <v>0.95713857886514964</v>
      </c>
      <c r="H40" s="34">
        <f>調整係数一覧!H40</f>
        <v>0.94958303483391715</v>
      </c>
      <c r="I40" s="34">
        <f>調整係数一覧!I40</f>
        <v>0.92375530071946721</v>
      </c>
      <c r="J40" s="34">
        <f>調整係数一覧!J40</f>
        <v>0.8757561738770494</v>
      </c>
      <c r="K40" s="34">
        <f>調整係数一覧!K40</f>
        <v>0.90778626659724726</v>
      </c>
      <c r="L40" s="34">
        <f>調整係数一覧!L40</f>
        <v>0.87660788673006595</v>
      </c>
      <c r="M40" s="34">
        <f>調整係数一覧!M40</f>
        <v>0.94666300184343355</v>
      </c>
    </row>
    <row r="41" spans="1:13" x14ac:dyDescent="0.3">
      <c r="A41" s="33">
        <v>5</v>
      </c>
      <c r="B41" s="34">
        <f>調整係数一覧!B41</f>
        <v>0.92058746412062575</v>
      </c>
      <c r="C41" s="34">
        <f>調整係数一覧!C41</f>
        <v>0.89786883695810793</v>
      </c>
      <c r="D41" s="34">
        <f>調整係数一覧!D41</f>
        <v>0.89430298225657667</v>
      </c>
      <c r="E41" s="34">
        <f>調整係数一覧!E41</f>
        <v>0.9397601485873367</v>
      </c>
      <c r="F41" s="34">
        <f>調整係数一覧!F41</f>
        <v>0.92617301606065849</v>
      </c>
      <c r="G41" s="34">
        <f>調整係数一覧!G41</f>
        <v>0.91582927348373511</v>
      </c>
      <c r="H41" s="34">
        <f>調整係数一覧!H41</f>
        <v>0.91486648714206531</v>
      </c>
      <c r="I41" s="34">
        <f>調整係数一覧!I41</f>
        <v>0.89351293303905677</v>
      </c>
      <c r="J41" s="34">
        <f>調整係数一覧!J41</f>
        <v>0.83872168549477655</v>
      </c>
      <c r="K41" s="34">
        <f>調整係数一覧!K41</f>
        <v>0.87670236818833625</v>
      </c>
      <c r="L41" s="34">
        <f>調整係数一覧!L41</f>
        <v>0.83573994466940227</v>
      </c>
      <c r="M41" s="34">
        <f>調整係数一覧!M41</f>
        <v>0.91705703694383089</v>
      </c>
    </row>
    <row r="42" spans="1:13" x14ac:dyDescent="0.3">
      <c r="A42" s="33">
        <v>4</v>
      </c>
      <c r="B42" s="34">
        <f>調整係数一覧!B42</f>
        <v>0.87305073189539861</v>
      </c>
      <c r="C42" s="34">
        <f>調整係数一覧!C42</f>
        <v>0.85597551426765128</v>
      </c>
      <c r="D42" s="34">
        <f>調整係数一覧!D42</f>
        <v>0.86079253111348686</v>
      </c>
      <c r="E42" s="34">
        <f>調整係数一覧!E42</f>
        <v>0.89759301995657226</v>
      </c>
      <c r="F42" s="34">
        <f>調整係数一覧!F42</f>
        <v>0.87702944510904757</v>
      </c>
      <c r="G42" s="34">
        <f>調整係数一覧!G42</f>
        <v>0.86418863754493935</v>
      </c>
      <c r="H42" s="34">
        <f>調整係数一覧!H42</f>
        <v>0.87218700689119799</v>
      </c>
      <c r="I42" s="34">
        <f>調整係数一覧!I42</f>
        <v>0.85796699338337423</v>
      </c>
      <c r="J42" s="34">
        <f>調整係数一覧!J42</f>
        <v>0.79719161304457697</v>
      </c>
      <c r="K42" s="34">
        <f>調整係数一覧!K42</f>
        <v>0.84118183461396323</v>
      </c>
      <c r="L42" s="34">
        <f>調整係数一覧!L42</f>
        <v>0.78899900195178052</v>
      </c>
      <c r="M42" s="34">
        <f>調整係数一覧!M42</f>
        <v>0.8812382691209989</v>
      </c>
    </row>
    <row r="43" spans="1:13" x14ac:dyDescent="0.3">
      <c r="A43" s="33">
        <v>3</v>
      </c>
      <c r="B43" s="34">
        <f>調整係数一覧!B43</f>
        <v>0.81607932250741866</v>
      </c>
      <c r="C43" s="34">
        <f>調整係数一覧!C43</f>
        <v>0.80710317053586167</v>
      </c>
      <c r="D43" s="34">
        <f>調整係数一覧!D43</f>
        <v>0.82284461311962853</v>
      </c>
      <c r="E43" s="34">
        <f>調整係数一覧!E43</f>
        <v>0.84660309870884409</v>
      </c>
      <c r="F43" s="34">
        <f>調整係数一覧!F43</f>
        <v>0.81776664612512051</v>
      </c>
      <c r="G43" s="34">
        <f>調整係数一覧!G43</f>
        <v>0.80221667104876238</v>
      </c>
      <c r="H43" s="34">
        <f>調整係数一覧!H43</f>
        <v>0.82154459408131519</v>
      </c>
      <c r="I43" s="34">
        <f>調整係数一覧!I43</f>
        <v>0.81711748175242005</v>
      </c>
      <c r="J43" s="34">
        <f>調整係数一覧!J43</f>
        <v>0.75116595652645102</v>
      </c>
      <c r="K43" s="34">
        <f>調整係数一覧!K43</f>
        <v>0.80122466587412822</v>
      </c>
      <c r="L43" s="34">
        <f>調整係数一覧!L43</f>
        <v>0.73638505857720105</v>
      </c>
      <c r="M43" s="34">
        <f>調整係数一覧!M43</f>
        <v>0.83920669837493744</v>
      </c>
    </row>
    <row r="44" spans="1:13" x14ac:dyDescent="0.3">
      <c r="A44" s="33">
        <v>2</v>
      </c>
      <c r="B44" s="34">
        <f>調整係数一覧!B44</f>
        <v>0.749673235956686</v>
      </c>
      <c r="C44" s="34">
        <f>調整係数一覧!C44</f>
        <v>0.75125180576273898</v>
      </c>
      <c r="D44" s="34">
        <f>調整係数一覧!D44</f>
        <v>0.78045922827500158</v>
      </c>
      <c r="E44" s="34">
        <f>調整係数一覧!E44</f>
        <v>0.7867903848441522</v>
      </c>
      <c r="F44" s="34">
        <f>調整係数一覧!F44</f>
        <v>0.74838461910887732</v>
      </c>
      <c r="G44" s="34">
        <f>調整係数一覧!G44</f>
        <v>0.72991337399520428</v>
      </c>
      <c r="H44" s="34">
        <f>調整係数一覧!H44</f>
        <v>0.76293924871241692</v>
      </c>
      <c r="I44" s="34">
        <f>調整係数一覧!I44</f>
        <v>0.77096439814619389</v>
      </c>
      <c r="J44" s="34">
        <f>調整係数一覧!J44</f>
        <v>0.70064471594039834</v>
      </c>
      <c r="K44" s="34">
        <f>調整係数一覧!K44</f>
        <v>0.75683086196883131</v>
      </c>
      <c r="L44" s="34">
        <f>調整係数一覧!L44</f>
        <v>0.67789811454566373</v>
      </c>
      <c r="M44" s="34">
        <f>調整係数一覧!M44</f>
        <v>0.79096232470564654</v>
      </c>
    </row>
    <row r="45" spans="1:13" x14ac:dyDescent="0.3">
      <c r="A45" s="33">
        <v>1</v>
      </c>
      <c r="B45" s="34">
        <f>調整係数一覧!B45</f>
        <v>0.67383247224320075</v>
      </c>
      <c r="C45" s="34">
        <f>調整係数一覧!C45</f>
        <v>0.68842141994828332</v>
      </c>
      <c r="D45" s="34">
        <f>調整係数一覧!D45</f>
        <v>0.73363637657960601</v>
      </c>
      <c r="E45" s="34">
        <f>調整係数一覧!E45</f>
        <v>0.71815487836249647</v>
      </c>
      <c r="F45" s="34">
        <f>調整係数一覧!F45</f>
        <v>0.66888336406031801</v>
      </c>
      <c r="G45" s="34">
        <f>調整係数一覧!G45</f>
        <v>0.64727874638426497</v>
      </c>
      <c r="H45" s="34">
        <f>調整係数一覧!H45</f>
        <v>0.69637097078450338</v>
      </c>
      <c r="I45" s="34">
        <f>調整係数一覧!I45</f>
        <v>0.71950774256469585</v>
      </c>
      <c r="J45" s="34">
        <f>調整係数一覧!J45</f>
        <v>0.64562789128641929</v>
      </c>
      <c r="K45" s="34">
        <f>調整係数一覧!K45</f>
        <v>0.70800042289807241</v>
      </c>
      <c r="L45" s="34">
        <f>調整係数一覧!L45</f>
        <v>0.61353816985716869</v>
      </c>
      <c r="M45" s="34">
        <f>調整係数一覧!M45</f>
        <v>0.73650514811312617</v>
      </c>
    </row>
    <row r="47" spans="1:13" x14ac:dyDescent="0.3">
      <c r="A47" s="31" t="s">
        <v>47</v>
      </c>
      <c r="B47" s="32">
        <v>4</v>
      </c>
      <c r="C47" s="32">
        <v>5</v>
      </c>
      <c r="D47" s="32">
        <v>6</v>
      </c>
      <c r="E47" s="32">
        <v>7</v>
      </c>
      <c r="F47" s="32">
        <v>8</v>
      </c>
      <c r="G47" s="32">
        <v>9</v>
      </c>
      <c r="H47" s="32">
        <v>10</v>
      </c>
      <c r="I47" s="32">
        <v>11</v>
      </c>
      <c r="J47" s="32">
        <v>12</v>
      </c>
      <c r="K47" s="32">
        <v>1</v>
      </c>
      <c r="L47" s="32">
        <v>2</v>
      </c>
      <c r="M47" s="32">
        <v>3</v>
      </c>
    </row>
    <row r="48" spans="1:13" x14ac:dyDescent="0.3">
      <c r="A48" s="33">
        <v>20</v>
      </c>
      <c r="B48" s="34">
        <f>調整係数一覧!B48</f>
        <v>1</v>
      </c>
      <c r="C48" s="34">
        <f>調整係数一覧!C48</f>
        <v>1</v>
      </c>
      <c r="D48" s="34">
        <f>調整係数一覧!D48</f>
        <v>1</v>
      </c>
      <c r="E48" s="34">
        <f>調整係数一覧!E48</f>
        <v>1</v>
      </c>
      <c r="F48" s="34">
        <f>調整係数一覧!F48</f>
        <v>1</v>
      </c>
      <c r="G48" s="34">
        <f>調整係数一覧!G48</f>
        <v>1</v>
      </c>
      <c r="H48" s="34">
        <f>調整係数一覧!H48</f>
        <v>1</v>
      </c>
      <c r="I48" s="34">
        <f>調整係数一覧!I48</f>
        <v>1</v>
      </c>
      <c r="J48" s="34">
        <f>調整係数一覧!J48</f>
        <v>1</v>
      </c>
      <c r="K48" s="34">
        <f>調整係数一覧!K48</f>
        <v>1</v>
      </c>
      <c r="L48" s="34">
        <f>調整係数一覧!L48</f>
        <v>0.99900423554031714</v>
      </c>
      <c r="M48" s="34">
        <f>調整係数一覧!M48</f>
        <v>1</v>
      </c>
    </row>
    <row r="49" spans="1:13" x14ac:dyDescent="0.3">
      <c r="A49" s="33">
        <v>19</v>
      </c>
      <c r="B49" s="34">
        <f>調整係数一覧!B49</f>
        <v>1</v>
      </c>
      <c r="C49" s="34">
        <f>調整係数一覧!C49</f>
        <v>1</v>
      </c>
      <c r="D49" s="34">
        <f>調整係数一覧!D49</f>
        <v>1</v>
      </c>
      <c r="E49" s="34">
        <f>調整係数一覧!E49</f>
        <v>1</v>
      </c>
      <c r="F49" s="34">
        <f>調整係数一覧!F49</f>
        <v>1</v>
      </c>
      <c r="G49" s="34">
        <f>調整係数一覧!G49</f>
        <v>1</v>
      </c>
      <c r="H49" s="34">
        <f>調整係数一覧!H49</f>
        <v>1</v>
      </c>
      <c r="I49" s="34">
        <f>調整係数一覧!I49</f>
        <v>1</v>
      </c>
      <c r="J49" s="34">
        <f>調整係数一覧!J49</f>
        <v>1</v>
      </c>
      <c r="K49" s="34">
        <f>調整係数一覧!K49</f>
        <v>1</v>
      </c>
      <c r="L49" s="34">
        <f>調整係数一覧!L49</f>
        <v>0.99900423554031714</v>
      </c>
      <c r="M49" s="34">
        <f>調整係数一覧!M49</f>
        <v>1</v>
      </c>
    </row>
    <row r="50" spans="1:13" x14ac:dyDescent="0.3">
      <c r="A50" s="33">
        <v>18</v>
      </c>
      <c r="B50" s="34">
        <f>調整係数一覧!B50</f>
        <v>1</v>
      </c>
      <c r="C50" s="34">
        <f>調整係数一覧!C50</f>
        <v>1</v>
      </c>
      <c r="D50" s="34">
        <f>調整係数一覧!D50</f>
        <v>1</v>
      </c>
      <c r="E50" s="34">
        <f>調整係数一覧!E50</f>
        <v>1</v>
      </c>
      <c r="F50" s="34">
        <f>調整係数一覧!F50</f>
        <v>1</v>
      </c>
      <c r="G50" s="34">
        <f>調整係数一覧!G50</f>
        <v>1</v>
      </c>
      <c r="H50" s="34">
        <f>調整係数一覧!H50</f>
        <v>1</v>
      </c>
      <c r="I50" s="34">
        <f>調整係数一覧!I50</f>
        <v>1</v>
      </c>
      <c r="J50" s="34">
        <f>調整係数一覧!J50</f>
        <v>1</v>
      </c>
      <c r="K50" s="34">
        <f>調整係数一覧!K50</f>
        <v>1</v>
      </c>
      <c r="L50" s="34">
        <f>調整係数一覧!L50</f>
        <v>0.99900423554031714</v>
      </c>
      <c r="M50" s="34">
        <f>調整係数一覧!M50</f>
        <v>1</v>
      </c>
    </row>
    <row r="51" spans="1:13" x14ac:dyDescent="0.3">
      <c r="A51" s="33">
        <v>17</v>
      </c>
      <c r="B51" s="34">
        <f>調整係数一覧!B51</f>
        <v>1</v>
      </c>
      <c r="C51" s="34">
        <f>調整係数一覧!C51</f>
        <v>1</v>
      </c>
      <c r="D51" s="34">
        <f>調整係数一覧!D51</f>
        <v>1</v>
      </c>
      <c r="E51" s="34">
        <f>調整係数一覧!E51</f>
        <v>1</v>
      </c>
      <c r="F51" s="34">
        <f>調整係数一覧!F51</f>
        <v>1</v>
      </c>
      <c r="G51" s="34">
        <f>調整係数一覧!G51</f>
        <v>1</v>
      </c>
      <c r="H51" s="34">
        <f>調整係数一覧!H51</f>
        <v>1</v>
      </c>
      <c r="I51" s="34">
        <f>調整係数一覧!I51</f>
        <v>1</v>
      </c>
      <c r="J51" s="34">
        <f>調整係数一覧!J51</f>
        <v>1</v>
      </c>
      <c r="K51" s="34">
        <f>調整係数一覧!K51</f>
        <v>1</v>
      </c>
      <c r="L51" s="34">
        <f>調整係数一覧!L51</f>
        <v>0.99900423554031714</v>
      </c>
      <c r="M51" s="34">
        <f>調整係数一覧!M51</f>
        <v>1</v>
      </c>
    </row>
    <row r="52" spans="1:13" x14ac:dyDescent="0.3">
      <c r="A52" s="33">
        <v>16</v>
      </c>
      <c r="B52" s="34">
        <f>調整係数一覧!B52</f>
        <v>1</v>
      </c>
      <c r="C52" s="34">
        <f>調整係数一覧!C52</f>
        <v>1</v>
      </c>
      <c r="D52" s="34">
        <f>調整係数一覧!D52</f>
        <v>1</v>
      </c>
      <c r="E52" s="34">
        <f>調整係数一覧!E52</f>
        <v>1</v>
      </c>
      <c r="F52" s="34">
        <f>調整係数一覧!F52</f>
        <v>1</v>
      </c>
      <c r="G52" s="34">
        <f>調整係数一覧!G52</f>
        <v>1</v>
      </c>
      <c r="H52" s="34">
        <f>調整係数一覧!H52</f>
        <v>1</v>
      </c>
      <c r="I52" s="34">
        <f>調整係数一覧!I52</f>
        <v>1</v>
      </c>
      <c r="J52" s="34">
        <f>調整係数一覧!J52</f>
        <v>1</v>
      </c>
      <c r="K52" s="34">
        <f>調整係数一覧!K52</f>
        <v>1</v>
      </c>
      <c r="L52" s="34">
        <f>調整係数一覧!L52</f>
        <v>0.99900423554031714</v>
      </c>
      <c r="M52" s="34">
        <f>調整係数一覧!M52</f>
        <v>1</v>
      </c>
    </row>
    <row r="53" spans="1:13" x14ac:dyDescent="0.3">
      <c r="A53" s="33">
        <v>15</v>
      </c>
      <c r="B53" s="34">
        <f>調整係数一覧!B53</f>
        <v>1</v>
      </c>
      <c r="C53" s="34">
        <f>調整係数一覧!C53</f>
        <v>1</v>
      </c>
      <c r="D53" s="34">
        <f>調整係数一覧!D53</f>
        <v>1</v>
      </c>
      <c r="E53" s="34">
        <f>調整係数一覧!E53</f>
        <v>1</v>
      </c>
      <c r="F53" s="34">
        <f>調整係数一覧!F53</f>
        <v>1</v>
      </c>
      <c r="G53" s="34">
        <f>調整係数一覧!G53</f>
        <v>1</v>
      </c>
      <c r="H53" s="34">
        <f>調整係数一覧!H53</f>
        <v>1</v>
      </c>
      <c r="I53" s="34">
        <f>調整係数一覧!I53</f>
        <v>1</v>
      </c>
      <c r="J53" s="34">
        <f>調整係数一覧!J53</f>
        <v>1</v>
      </c>
      <c r="K53" s="34">
        <f>調整係数一覧!K53</f>
        <v>1</v>
      </c>
      <c r="L53" s="34">
        <f>調整係数一覧!L53</f>
        <v>0.99900423554031714</v>
      </c>
      <c r="M53" s="34">
        <f>調整係数一覧!M53</f>
        <v>1</v>
      </c>
    </row>
    <row r="54" spans="1:13" x14ac:dyDescent="0.3">
      <c r="A54" s="33">
        <v>14</v>
      </c>
      <c r="B54" s="34">
        <f>調整係数一覧!B54</f>
        <v>1</v>
      </c>
      <c r="C54" s="34">
        <f>調整係数一覧!C54</f>
        <v>1</v>
      </c>
      <c r="D54" s="34">
        <f>調整係数一覧!D54</f>
        <v>1</v>
      </c>
      <c r="E54" s="34">
        <f>調整係数一覧!E54</f>
        <v>1</v>
      </c>
      <c r="F54" s="34">
        <f>調整係数一覧!F54</f>
        <v>1</v>
      </c>
      <c r="G54" s="34">
        <f>調整係数一覧!G54</f>
        <v>1</v>
      </c>
      <c r="H54" s="34">
        <f>調整係数一覧!H54</f>
        <v>1</v>
      </c>
      <c r="I54" s="34">
        <f>調整係数一覧!I54</f>
        <v>1</v>
      </c>
      <c r="J54" s="34">
        <f>調整係数一覧!J54</f>
        <v>1</v>
      </c>
      <c r="K54" s="34">
        <f>調整係数一覧!K54</f>
        <v>1</v>
      </c>
      <c r="L54" s="34">
        <f>調整係数一覧!L54</f>
        <v>0.99900423554031714</v>
      </c>
      <c r="M54" s="34">
        <f>調整係数一覧!M54</f>
        <v>1</v>
      </c>
    </row>
    <row r="55" spans="1:13" x14ac:dyDescent="0.3">
      <c r="A55" s="33">
        <v>13</v>
      </c>
      <c r="B55" s="34">
        <f>調整係数一覧!B55</f>
        <v>1</v>
      </c>
      <c r="C55" s="34">
        <f>調整係数一覧!C55</f>
        <v>1</v>
      </c>
      <c r="D55" s="34">
        <f>調整係数一覧!D55</f>
        <v>1</v>
      </c>
      <c r="E55" s="34">
        <f>調整係数一覧!E55</f>
        <v>1</v>
      </c>
      <c r="F55" s="34">
        <f>調整係数一覧!F55</f>
        <v>1</v>
      </c>
      <c r="G55" s="34">
        <f>調整係数一覧!G55</f>
        <v>1</v>
      </c>
      <c r="H55" s="34">
        <f>調整係数一覧!H55</f>
        <v>1</v>
      </c>
      <c r="I55" s="34">
        <f>調整係数一覧!I55</f>
        <v>1</v>
      </c>
      <c r="J55" s="34">
        <f>調整係数一覧!J55</f>
        <v>1</v>
      </c>
      <c r="K55" s="34">
        <f>調整係数一覧!K55</f>
        <v>1</v>
      </c>
      <c r="L55" s="34">
        <f>調整係数一覧!L55</f>
        <v>0.99900423554031714</v>
      </c>
      <c r="M55" s="34">
        <f>調整係数一覧!M55</f>
        <v>1</v>
      </c>
    </row>
    <row r="56" spans="1:13" x14ac:dyDescent="0.3">
      <c r="A56" s="33">
        <v>12</v>
      </c>
      <c r="B56" s="34">
        <f>調整係数一覧!B56</f>
        <v>1</v>
      </c>
      <c r="C56" s="34">
        <f>調整係数一覧!C56</f>
        <v>1</v>
      </c>
      <c r="D56" s="34">
        <f>調整係数一覧!D56</f>
        <v>1</v>
      </c>
      <c r="E56" s="34">
        <f>調整係数一覧!E56</f>
        <v>1</v>
      </c>
      <c r="F56" s="34">
        <f>調整係数一覧!F56</f>
        <v>1</v>
      </c>
      <c r="G56" s="34">
        <f>調整係数一覧!G56</f>
        <v>1</v>
      </c>
      <c r="H56" s="34">
        <f>調整係数一覧!H56</f>
        <v>1</v>
      </c>
      <c r="I56" s="34">
        <f>調整係数一覧!I56</f>
        <v>1</v>
      </c>
      <c r="J56" s="34">
        <f>調整係数一覧!J56</f>
        <v>1</v>
      </c>
      <c r="K56" s="34">
        <f>調整係数一覧!K56</f>
        <v>1</v>
      </c>
      <c r="L56" s="34">
        <f>調整係数一覧!L56</f>
        <v>0.99900423554031714</v>
      </c>
      <c r="M56" s="34">
        <f>調整係数一覧!M56</f>
        <v>1</v>
      </c>
    </row>
    <row r="57" spans="1:13" x14ac:dyDescent="0.3">
      <c r="A57" s="33">
        <v>11</v>
      </c>
      <c r="B57" s="34">
        <f>調整係数一覧!B57</f>
        <v>1</v>
      </c>
      <c r="C57" s="34">
        <f>調整係数一覧!C57</f>
        <v>1</v>
      </c>
      <c r="D57" s="34">
        <f>調整係数一覧!D57</f>
        <v>1</v>
      </c>
      <c r="E57" s="34">
        <f>調整係数一覧!E57</f>
        <v>1</v>
      </c>
      <c r="F57" s="34">
        <f>調整係数一覧!F57</f>
        <v>1</v>
      </c>
      <c r="G57" s="34">
        <f>調整係数一覧!G57</f>
        <v>1</v>
      </c>
      <c r="H57" s="34">
        <f>調整係数一覧!H57</f>
        <v>1</v>
      </c>
      <c r="I57" s="34">
        <f>調整係数一覧!I57</f>
        <v>0.98990815536070031</v>
      </c>
      <c r="J57" s="34">
        <f>調整係数一覧!J57</f>
        <v>1</v>
      </c>
      <c r="K57" s="34">
        <f>調整係数一覧!K57</f>
        <v>0.9985440108411745</v>
      </c>
      <c r="L57" s="34">
        <f>調整係数一覧!L57</f>
        <v>0.99900423554031714</v>
      </c>
      <c r="M57" s="34">
        <f>調整係数一覧!M57</f>
        <v>1</v>
      </c>
    </row>
    <row r="58" spans="1:13" x14ac:dyDescent="0.3">
      <c r="A58" s="33">
        <v>10</v>
      </c>
      <c r="B58" s="34">
        <f>調整係数一覧!B58</f>
        <v>1</v>
      </c>
      <c r="C58" s="34">
        <f>調整係数一覧!C58</f>
        <v>1</v>
      </c>
      <c r="D58" s="34">
        <f>調整係数一覧!D58</f>
        <v>1</v>
      </c>
      <c r="E58" s="34">
        <f>調整係数一覧!E58</f>
        <v>1</v>
      </c>
      <c r="F58" s="34">
        <f>調整係数一覧!F58</f>
        <v>1</v>
      </c>
      <c r="G58" s="34">
        <f>調整係数一覧!G58</f>
        <v>1</v>
      </c>
      <c r="H58" s="34">
        <f>調整係数一覧!H58</f>
        <v>1</v>
      </c>
      <c r="I58" s="34">
        <f>調整係数一覧!I58</f>
        <v>0.96515827751481909</v>
      </c>
      <c r="J58" s="34">
        <f>調整係数一覧!J58</f>
        <v>0.9952859304826065</v>
      </c>
      <c r="K58" s="34">
        <f>調整係数一覧!K58</f>
        <v>0.98259336931022623</v>
      </c>
      <c r="L58" s="34">
        <f>調整係数一覧!L58</f>
        <v>0.99365506914395751</v>
      </c>
      <c r="M58" s="34">
        <f>調整係数一覧!M58</f>
        <v>1</v>
      </c>
    </row>
    <row r="59" spans="1:13" x14ac:dyDescent="0.3">
      <c r="A59" s="33">
        <v>9</v>
      </c>
      <c r="B59" s="34">
        <f>調整係数一覧!B59</f>
        <v>1</v>
      </c>
      <c r="C59" s="34">
        <f>調整係数一覧!C59</f>
        <v>1</v>
      </c>
      <c r="D59" s="34">
        <f>調整係数一覧!D59</f>
        <v>1</v>
      </c>
      <c r="E59" s="34">
        <f>調整係数一覧!E59</f>
        <v>1</v>
      </c>
      <c r="F59" s="34">
        <f>調整係数一覧!F59</f>
        <v>1</v>
      </c>
      <c r="G59" s="34">
        <f>調整係数一覧!G59</f>
        <v>1</v>
      </c>
      <c r="H59" s="34">
        <f>調整係数一覧!H59</f>
        <v>1</v>
      </c>
      <c r="I59" s="34">
        <f>調整係数一覧!I59</f>
        <v>0.9289300605723676</v>
      </c>
      <c r="J59" s="34">
        <f>調整係数一覧!J59</f>
        <v>0.9731813969295342</v>
      </c>
      <c r="K59" s="34">
        <f>調整係数一覧!K59</f>
        <v>0.95427110047914843</v>
      </c>
      <c r="L59" s="34">
        <f>調整係数一覧!L59</f>
        <v>0.97457713729781248</v>
      </c>
      <c r="M59" s="34">
        <f>調整係数一覧!M59</f>
        <v>0.99740177748279368</v>
      </c>
    </row>
    <row r="60" spans="1:13" x14ac:dyDescent="0.3">
      <c r="A60" s="33">
        <v>8</v>
      </c>
      <c r="B60" s="34">
        <f>調整係数一覧!B60</f>
        <v>1</v>
      </c>
      <c r="C60" s="34">
        <f>調整係数一覧!C60</f>
        <v>0.97120233807530987</v>
      </c>
      <c r="D60" s="34">
        <f>調整係数一覧!D60</f>
        <v>0.97154134578022933</v>
      </c>
      <c r="E60" s="34">
        <f>調整係数一覧!E60</f>
        <v>1</v>
      </c>
      <c r="F60" s="34">
        <f>調整係数一覧!F60</f>
        <v>1</v>
      </c>
      <c r="G60" s="34">
        <f>調整係数一覧!G60</f>
        <v>1</v>
      </c>
      <c r="H60" s="34">
        <f>調整係数一覧!H60</f>
        <v>1</v>
      </c>
      <c r="I60" s="34">
        <f>調整係数一覧!I60</f>
        <v>0.88122350453334586</v>
      </c>
      <c r="J60" s="34">
        <f>調整係数一覧!J60</f>
        <v>0.93593555490061298</v>
      </c>
      <c r="K60" s="34">
        <f>調整係数一覧!K60</f>
        <v>0.91357720434794099</v>
      </c>
      <c r="L60" s="34">
        <f>調整係数一覧!L60</f>
        <v>0.94177044000188226</v>
      </c>
      <c r="M60" s="34">
        <f>調整係数一覧!M60</f>
        <v>0.97004454833501619</v>
      </c>
    </row>
    <row r="61" spans="1:13" x14ac:dyDescent="0.3">
      <c r="A61" s="33">
        <v>7</v>
      </c>
      <c r="B61" s="34">
        <f>調整係数一覧!B61</f>
        <v>0.9764713309952745</v>
      </c>
      <c r="C61" s="34">
        <f>調整係数一覧!C61</f>
        <v>0.92070342792491644</v>
      </c>
      <c r="D61" s="34">
        <f>調整係数一覧!D61</f>
        <v>0.91653949425848169</v>
      </c>
      <c r="E61" s="34">
        <f>調整係数一覧!E61</f>
        <v>0.99669493536501785</v>
      </c>
      <c r="F61" s="34">
        <f>調整係数一覧!F61</f>
        <v>0.98506640130797674</v>
      </c>
      <c r="G61" s="34">
        <f>調整係数一覧!G61</f>
        <v>0.9796120142070619</v>
      </c>
      <c r="H61" s="34">
        <f>調整係数一覧!H61</f>
        <v>0.96113776306774601</v>
      </c>
      <c r="I61" s="34">
        <f>調整係数一覧!I61</f>
        <v>0.82203860939775386</v>
      </c>
      <c r="J61" s="34">
        <f>調整係数一覧!J61</f>
        <v>0.8835484043958427</v>
      </c>
      <c r="K61" s="34">
        <f>調整係数一覧!K61</f>
        <v>0.86051168091660379</v>
      </c>
      <c r="L61" s="34">
        <f>調整係数一覧!L61</f>
        <v>0.89523497725616674</v>
      </c>
      <c r="M61" s="34">
        <f>調整係数一覧!M61</f>
        <v>0.92773693615398156</v>
      </c>
    </row>
    <row r="62" spans="1:13" x14ac:dyDescent="0.3">
      <c r="A62" s="33">
        <v>6</v>
      </c>
      <c r="B62" s="34">
        <f>調整係数一覧!B62</f>
        <v>0.9264353004226743</v>
      </c>
      <c r="C62" s="34">
        <f>調整係数一覧!C62</f>
        <v>0.85193517162488641</v>
      </c>
      <c r="D62" s="34">
        <f>調整係数一覧!D62</f>
        <v>0.84118850585170457</v>
      </c>
      <c r="E62" s="34">
        <f>調整係数一覧!E62</f>
        <v>0.94424595193098493</v>
      </c>
      <c r="F62" s="34">
        <f>調整係数一覧!F62</f>
        <v>0.92430897442011672</v>
      </c>
      <c r="G62" s="34">
        <f>調整係数一覧!G62</f>
        <v>0.92141394825432721</v>
      </c>
      <c r="H62" s="34">
        <f>調整係数一覧!H62</f>
        <v>0.89718279762905107</v>
      </c>
      <c r="I62" s="34">
        <f>調整係数一覧!I62</f>
        <v>0.75137537516559205</v>
      </c>
      <c r="J62" s="34">
        <f>調整係数一覧!J62</f>
        <v>0.8160199454152236</v>
      </c>
      <c r="K62" s="34">
        <f>調整係数一覧!K62</f>
        <v>0.79507453018513685</v>
      </c>
      <c r="L62" s="34">
        <f>調整係数一覧!L62</f>
        <v>0.83497074906066593</v>
      </c>
      <c r="M62" s="34">
        <f>調整係数一覧!M62</f>
        <v>0.87047894093968936</v>
      </c>
    </row>
    <row r="63" spans="1:13" x14ac:dyDescent="0.3">
      <c r="A63" s="33">
        <v>5</v>
      </c>
      <c r="B63" s="34">
        <f>調整係数一覧!B63</f>
        <v>0.8600615681602557</v>
      </c>
      <c r="C63" s="34">
        <f>調整係数一覧!C63</f>
        <v>0.76489756917521923</v>
      </c>
      <c r="D63" s="34">
        <f>調整係数一覧!D63</f>
        <v>0.74548838055989786</v>
      </c>
      <c r="E63" s="34">
        <f>調整係数一覧!E63</f>
        <v>0.8727301457247536</v>
      </c>
      <c r="F63" s="34">
        <f>調整係数一覧!F63</f>
        <v>0.84254052220340125</v>
      </c>
      <c r="G63" s="34">
        <f>調整係数一覧!G63</f>
        <v>0.84363788002254891</v>
      </c>
      <c r="H63" s="34">
        <f>調整係数一覧!H63</f>
        <v>0.81314151557225889</v>
      </c>
      <c r="I63" s="34">
        <f>調整係数一覧!I63</f>
        <v>0.66923380183685977</v>
      </c>
      <c r="J63" s="34">
        <f>調整係数一覧!J63</f>
        <v>0.73335017795875534</v>
      </c>
      <c r="K63" s="34">
        <f>調整係数一覧!K63</f>
        <v>0.71726575215354027</v>
      </c>
      <c r="L63" s="34">
        <f>調整係数一覧!L63</f>
        <v>0.76097775541537982</v>
      </c>
      <c r="M63" s="34">
        <f>調整係数一覧!M63</f>
        <v>0.79827056269213981</v>
      </c>
    </row>
    <row r="64" spans="1:13" x14ac:dyDescent="0.3">
      <c r="A64" s="33">
        <v>4</v>
      </c>
      <c r="B64" s="34">
        <f>調整係数一覧!B64</f>
        <v>0.77735013420801879</v>
      </c>
      <c r="C64" s="34">
        <f>調整係数一覧!C64</f>
        <v>0.65959062057591544</v>
      </c>
      <c r="D64" s="34">
        <f>調整係数一覧!D64</f>
        <v>0.62943911838306166</v>
      </c>
      <c r="E64" s="34">
        <f>調整係数一覧!E64</f>
        <v>0.78214751674632355</v>
      </c>
      <c r="F64" s="34">
        <f>調整係数一覧!F64</f>
        <v>0.73976104465783088</v>
      </c>
      <c r="G64" s="34">
        <f>調整係数一覧!G64</f>
        <v>0.74628380951172724</v>
      </c>
      <c r="H64" s="34">
        <f>調整係数一覧!H64</f>
        <v>0.70901391689737003</v>
      </c>
      <c r="I64" s="34">
        <f>調整係数一覧!I64</f>
        <v>0.57561388941155733</v>
      </c>
      <c r="J64" s="34">
        <f>調整係数一覧!J64</f>
        <v>0.63553910202643815</v>
      </c>
      <c r="K64" s="34">
        <f>調整係数一覧!K64</f>
        <v>0.62708534682181416</v>
      </c>
      <c r="L64" s="34">
        <f>調整係数一覧!L64</f>
        <v>0.67325599632030841</v>
      </c>
      <c r="M64" s="34">
        <f>調整係数一覧!M64</f>
        <v>0.7111118014113329</v>
      </c>
    </row>
    <row r="65" spans="1:13" x14ac:dyDescent="0.3">
      <c r="A65" s="33">
        <v>3</v>
      </c>
      <c r="B65" s="34">
        <f>調整係数一覧!B65</f>
        <v>0.6783009985659636</v>
      </c>
      <c r="C65" s="34">
        <f>調整係数一覧!C65</f>
        <v>0.53601432582697495</v>
      </c>
      <c r="D65" s="34">
        <f>調整係数一覧!D65</f>
        <v>0.49304071932119586</v>
      </c>
      <c r="E65" s="34">
        <f>調整係数一覧!E65</f>
        <v>0.67249806499569498</v>
      </c>
      <c r="F65" s="34">
        <f>調整係数一覧!F65</f>
        <v>0.61597054178340516</v>
      </c>
      <c r="G65" s="34">
        <f>調整係数一覧!G65</f>
        <v>0.62935173672186218</v>
      </c>
      <c r="H65" s="34">
        <f>調整係数一覧!H65</f>
        <v>0.58480000160438417</v>
      </c>
      <c r="I65" s="34">
        <f>調整係数一覧!I65</f>
        <v>0.47051563788968476</v>
      </c>
      <c r="J65" s="34">
        <f>調整係数一覧!J65</f>
        <v>0.52258671761827191</v>
      </c>
      <c r="K65" s="34">
        <f>調整係数一覧!K65</f>
        <v>0.5245333141899583</v>
      </c>
      <c r="L65" s="34">
        <f>調整係数一覧!L65</f>
        <v>0.57180547177545182</v>
      </c>
      <c r="M65" s="34">
        <f>調整係数一覧!M65</f>
        <v>0.60900265709726864</v>
      </c>
    </row>
    <row r="66" spans="1:13" x14ac:dyDescent="0.3">
      <c r="A66" s="33">
        <v>2</v>
      </c>
      <c r="B66" s="34">
        <f>調整係数一覧!B66</f>
        <v>0.56291416123408999</v>
      </c>
      <c r="C66" s="34">
        <f>調整係数一覧!C66</f>
        <v>0.39416868492839752</v>
      </c>
      <c r="D66" s="34">
        <f>調整係数一覧!D66</f>
        <v>0.33629318337430048</v>
      </c>
      <c r="E66" s="34">
        <f>調整係数一覧!E66</f>
        <v>0.54378179047286801</v>
      </c>
      <c r="F66" s="34">
        <f>調整係数一覧!F66</f>
        <v>0.47116901358012425</v>
      </c>
      <c r="G66" s="34">
        <f>調整係数一覧!G66</f>
        <v>0.49284166165295362</v>
      </c>
      <c r="H66" s="34">
        <f>調整係数一覧!H66</f>
        <v>0.44049976969330118</v>
      </c>
      <c r="I66" s="34">
        <f>調整係数一覧!I66</f>
        <v>0.35393904727124204</v>
      </c>
      <c r="J66" s="34">
        <f>調整係数一覧!J66</f>
        <v>0.39449302473425674</v>
      </c>
      <c r="K66" s="34">
        <f>調整係数一覧!K66</f>
        <v>0.40960965425797274</v>
      </c>
      <c r="L66" s="34">
        <f>調整係数一覧!L66</f>
        <v>0.45662618178080994</v>
      </c>
      <c r="M66" s="34">
        <f>調整係数一覧!M66</f>
        <v>0.49194312974994697</v>
      </c>
    </row>
    <row r="67" spans="1:13" x14ac:dyDescent="0.3">
      <c r="A67" s="33">
        <v>1</v>
      </c>
      <c r="B67" s="34">
        <f>調整係数一覧!B67</f>
        <v>0.43118962221239809</v>
      </c>
      <c r="C67" s="34">
        <f>調整係数一覧!C67</f>
        <v>0.23405369788018329</v>
      </c>
      <c r="D67" s="34">
        <f>調整係数一覧!D67</f>
        <v>0.15919651054237557</v>
      </c>
      <c r="E67" s="34">
        <f>調整係数一覧!E67</f>
        <v>0.39599869317784242</v>
      </c>
      <c r="F67" s="34">
        <f>調整係数一覧!F67</f>
        <v>0.30535646004798811</v>
      </c>
      <c r="G67" s="34">
        <f>調整係数一覧!G67</f>
        <v>0.33675358430500163</v>
      </c>
      <c r="H67" s="34">
        <f>調整係数一覧!H67</f>
        <v>0.27611322116412129</v>
      </c>
      <c r="I67" s="34">
        <f>調整係数一覧!I67</f>
        <v>0.22588411755622909</v>
      </c>
      <c r="J67" s="34">
        <f>調整係数一覧!J67</f>
        <v>0.25125802337439251</v>
      </c>
      <c r="K67" s="34">
        <f>調整係数一覧!K67</f>
        <v>0.28231436702585755</v>
      </c>
      <c r="L67" s="34">
        <f>調整係数一覧!L67</f>
        <v>0.32771812633638275</v>
      </c>
      <c r="M67" s="34">
        <f>調整係数一覧!M67</f>
        <v>0.35993321936936784</v>
      </c>
    </row>
    <row r="69" spans="1:13" x14ac:dyDescent="0.3">
      <c r="A69" s="31" t="s">
        <v>48</v>
      </c>
      <c r="B69" s="32">
        <v>4</v>
      </c>
      <c r="C69" s="32">
        <v>5</v>
      </c>
      <c r="D69" s="32">
        <v>6</v>
      </c>
      <c r="E69" s="32">
        <v>7</v>
      </c>
      <c r="F69" s="32">
        <v>8</v>
      </c>
      <c r="G69" s="32">
        <v>9</v>
      </c>
      <c r="H69" s="32">
        <v>10</v>
      </c>
      <c r="I69" s="32">
        <v>11</v>
      </c>
      <c r="J69" s="32">
        <v>12</v>
      </c>
      <c r="K69" s="32">
        <v>1</v>
      </c>
      <c r="L69" s="32">
        <v>2</v>
      </c>
      <c r="M69" s="32">
        <v>3</v>
      </c>
    </row>
    <row r="70" spans="1:13" x14ac:dyDescent="0.3">
      <c r="A70" s="33">
        <v>20</v>
      </c>
      <c r="B70" s="34">
        <f>調整係数一覧!B70</f>
        <v>1</v>
      </c>
      <c r="C70" s="34">
        <f>調整係数一覧!C70</f>
        <v>1</v>
      </c>
      <c r="D70" s="34">
        <f>調整係数一覧!D70</f>
        <v>1</v>
      </c>
      <c r="E70" s="34">
        <f>調整係数一覧!E70</f>
        <v>1</v>
      </c>
      <c r="F70" s="34">
        <f>調整係数一覧!F70</f>
        <v>1</v>
      </c>
      <c r="G70" s="34">
        <f>調整係数一覧!G70</f>
        <v>1</v>
      </c>
      <c r="H70" s="34">
        <f>調整係数一覧!H70</f>
        <v>1</v>
      </c>
      <c r="I70" s="34">
        <f>調整係数一覧!I70</f>
        <v>0.99657705889564907</v>
      </c>
      <c r="J70" s="34">
        <f>調整係数一覧!J70</f>
        <v>0.99927565295025289</v>
      </c>
      <c r="K70" s="34">
        <f>調整係数一覧!K70</f>
        <v>0.99971695860527399</v>
      </c>
      <c r="L70" s="34">
        <f>調整係数一覧!L70</f>
        <v>0.99636278426192515</v>
      </c>
      <c r="M70" s="34">
        <f>調整係数一覧!M70</f>
        <v>1</v>
      </c>
    </row>
    <row r="71" spans="1:13" x14ac:dyDescent="0.3">
      <c r="A71" s="33">
        <v>19</v>
      </c>
      <c r="B71" s="34">
        <f>調整係数一覧!B71</f>
        <v>1</v>
      </c>
      <c r="C71" s="34">
        <f>調整係数一覧!C71</f>
        <v>1</v>
      </c>
      <c r="D71" s="34">
        <f>調整係数一覧!D71</f>
        <v>1</v>
      </c>
      <c r="E71" s="34">
        <f>調整係数一覧!E71</f>
        <v>1</v>
      </c>
      <c r="F71" s="34">
        <f>調整係数一覧!F71</f>
        <v>1</v>
      </c>
      <c r="G71" s="34">
        <f>調整係数一覧!G71</f>
        <v>1</v>
      </c>
      <c r="H71" s="34">
        <f>調整係数一覧!H71</f>
        <v>1</v>
      </c>
      <c r="I71" s="34">
        <f>調整係数一覧!I71</f>
        <v>0.99657705889564907</v>
      </c>
      <c r="J71" s="34">
        <f>調整係数一覧!J71</f>
        <v>0.99927565295025289</v>
      </c>
      <c r="K71" s="34">
        <f>調整係数一覧!K71</f>
        <v>0.99971695860527399</v>
      </c>
      <c r="L71" s="34">
        <f>調整係数一覧!L71</f>
        <v>0.99636278426192515</v>
      </c>
      <c r="M71" s="34">
        <f>調整係数一覧!M71</f>
        <v>1</v>
      </c>
    </row>
    <row r="72" spans="1:13" x14ac:dyDescent="0.3">
      <c r="A72" s="33">
        <v>18</v>
      </c>
      <c r="B72" s="34">
        <f>調整係数一覧!B72</f>
        <v>1</v>
      </c>
      <c r="C72" s="34">
        <f>調整係数一覧!C72</f>
        <v>1</v>
      </c>
      <c r="D72" s="34">
        <f>調整係数一覧!D72</f>
        <v>1</v>
      </c>
      <c r="E72" s="34">
        <f>調整係数一覧!E72</f>
        <v>1</v>
      </c>
      <c r="F72" s="34">
        <f>調整係数一覧!F72</f>
        <v>1</v>
      </c>
      <c r="G72" s="34">
        <f>調整係数一覧!G72</f>
        <v>1</v>
      </c>
      <c r="H72" s="34">
        <f>調整係数一覧!H72</f>
        <v>1</v>
      </c>
      <c r="I72" s="34">
        <f>調整係数一覧!I72</f>
        <v>0.99657705889564907</v>
      </c>
      <c r="J72" s="34">
        <f>調整係数一覧!J72</f>
        <v>0.99927565295025289</v>
      </c>
      <c r="K72" s="34">
        <f>調整係数一覧!K72</f>
        <v>0.99971695860527399</v>
      </c>
      <c r="L72" s="34">
        <f>調整係数一覧!L72</f>
        <v>0.99636278426192515</v>
      </c>
      <c r="M72" s="34">
        <f>調整係数一覧!M72</f>
        <v>1</v>
      </c>
    </row>
    <row r="73" spans="1:13" x14ac:dyDescent="0.3">
      <c r="A73" s="33">
        <v>17</v>
      </c>
      <c r="B73" s="34">
        <f>調整係数一覧!B73</f>
        <v>1</v>
      </c>
      <c r="C73" s="34">
        <f>調整係数一覧!C73</f>
        <v>1</v>
      </c>
      <c r="D73" s="34">
        <f>調整係数一覧!D73</f>
        <v>1</v>
      </c>
      <c r="E73" s="34">
        <f>調整係数一覧!E73</f>
        <v>1</v>
      </c>
      <c r="F73" s="34">
        <f>調整係数一覧!F73</f>
        <v>1</v>
      </c>
      <c r="G73" s="34">
        <f>調整係数一覧!G73</f>
        <v>1</v>
      </c>
      <c r="H73" s="34">
        <f>調整係数一覧!H73</f>
        <v>1</v>
      </c>
      <c r="I73" s="34">
        <f>調整係数一覧!I73</f>
        <v>0.99657705889564907</v>
      </c>
      <c r="J73" s="34">
        <f>調整係数一覧!J73</f>
        <v>0.99927565295025289</v>
      </c>
      <c r="K73" s="34">
        <f>調整係数一覧!K73</f>
        <v>0.99971695860527399</v>
      </c>
      <c r="L73" s="34">
        <f>調整係数一覧!L73</f>
        <v>0.99636278426192515</v>
      </c>
      <c r="M73" s="34">
        <f>調整係数一覧!M73</f>
        <v>1</v>
      </c>
    </row>
    <row r="74" spans="1:13" x14ac:dyDescent="0.3">
      <c r="A74" s="33">
        <v>16</v>
      </c>
      <c r="B74" s="34">
        <f>調整係数一覧!B74</f>
        <v>1</v>
      </c>
      <c r="C74" s="34">
        <f>調整係数一覧!C74</f>
        <v>1</v>
      </c>
      <c r="D74" s="34">
        <f>調整係数一覧!D74</f>
        <v>1</v>
      </c>
      <c r="E74" s="34">
        <f>調整係数一覧!E74</f>
        <v>1</v>
      </c>
      <c r="F74" s="34">
        <f>調整係数一覧!F74</f>
        <v>1</v>
      </c>
      <c r="G74" s="34">
        <f>調整係数一覧!G74</f>
        <v>1</v>
      </c>
      <c r="H74" s="34">
        <f>調整係数一覧!H74</f>
        <v>1</v>
      </c>
      <c r="I74" s="34">
        <f>調整係数一覧!I74</f>
        <v>0.99657705889564907</v>
      </c>
      <c r="J74" s="34">
        <f>調整係数一覧!J74</f>
        <v>0.99927565295025289</v>
      </c>
      <c r="K74" s="34">
        <f>調整係数一覧!K74</f>
        <v>0.99971695860527399</v>
      </c>
      <c r="L74" s="34">
        <f>調整係数一覧!L74</f>
        <v>0.99636278426192515</v>
      </c>
      <c r="M74" s="34">
        <f>調整係数一覧!M74</f>
        <v>1</v>
      </c>
    </row>
    <row r="75" spans="1:13" x14ac:dyDescent="0.3">
      <c r="A75" s="33">
        <v>15</v>
      </c>
      <c r="B75" s="34">
        <f>調整係数一覧!B75</f>
        <v>1</v>
      </c>
      <c r="C75" s="34">
        <f>調整係数一覧!C75</f>
        <v>1</v>
      </c>
      <c r="D75" s="34">
        <f>調整係数一覧!D75</f>
        <v>1</v>
      </c>
      <c r="E75" s="34">
        <f>調整係数一覧!E75</f>
        <v>1</v>
      </c>
      <c r="F75" s="34">
        <f>調整係数一覧!F75</f>
        <v>1</v>
      </c>
      <c r="G75" s="34">
        <f>調整係数一覧!G75</f>
        <v>1</v>
      </c>
      <c r="H75" s="34">
        <f>調整係数一覧!H75</f>
        <v>1</v>
      </c>
      <c r="I75" s="34">
        <f>調整係数一覧!I75</f>
        <v>0.99657705889564907</v>
      </c>
      <c r="J75" s="34">
        <f>調整係数一覧!J75</f>
        <v>0.99927565295025289</v>
      </c>
      <c r="K75" s="34">
        <f>調整係数一覧!K75</f>
        <v>0.99971695860527399</v>
      </c>
      <c r="L75" s="34">
        <f>調整係数一覧!L75</f>
        <v>0.99636278426192515</v>
      </c>
      <c r="M75" s="34">
        <f>調整係数一覧!M75</f>
        <v>1</v>
      </c>
    </row>
    <row r="76" spans="1:13" x14ac:dyDescent="0.3">
      <c r="A76" s="33">
        <v>14</v>
      </c>
      <c r="B76" s="34">
        <f>調整係数一覧!B76</f>
        <v>1</v>
      </c>
      <c r="C76" s="34">
        <f>調整係数一覧!C76</f>
        <v>1</v>
      </c>
      <c r="D76" s="34">
        <f>調整係数一覧!D76</f>
        <v>1</v>
      </c>
      <c r="E76" s="34">
        <f>調整係数一覧!E76</f>
        <v>1</v>
      </c>
      <c r="F76" s="34">
        <f>調整係数一覧!F76</f>
        <v>1</v>
      </c>
      <c r="G76" s="34">
        <f>調整係数一覧!G76</f>
        <v>1</v>
      </c>
      <c r="H76" s="34">
        <f>調整係数一覧!H76</f>
        <v>1</v>
      </c>
      <c r="I76" s="34">
        <f>調整係数一覧!I76</f>
        <v>0.99657705889564907</v>
      </c>
      <c r="J76" s="34">
        <f>調整係数一覧!J76</f>
        <v>0.99927565295025289</v>
      </c>
      <c r="K76" s="34">
        <f>調整係数一覧!K76</f>
        <v>0.99971695860527399</v>
      </c>
      <c r="L76" s="34">
        <f>調整係数一覧!L76</f>
        <v>0.99636278426192515</v>
      </c>
      <c r="M76" s="34">
        <f>調整係数一覧!M76</f>
        <v>1</v>
      </c>
    </row>
    <row r="77" spans="1:13" x14ac:dyDescent="0.3">
      <c r="A77" s="33">
        <v>13</v>
      </c>
      <c r="B77" s="34">
        <f>調整係数一覧!B77</f>
        <v>1</v>
      </c>
      <c r="C77" s="34">
        <f>調整係数一覧!C77</f>
        <v>1</v>
      </c>
      <c r="D77" s="34">
        <f>調整係数一覧!D77</f>
        <v>1</v>
      </c>
      <c r="E77" s="34">
        <f>調整係数一覧!E77</f>
        <v>1</v>
      </c>
      <c r="F77" s="34">
        <f>調整係数一覧!F77</f>
        <v>1</v>
      </c>
      <c r="G77" s="34">
        <f>調整係数一覧!G77</f>
        <v>1</v>
      </c>
      <c r="H77" s="34">
        <f>調整係数一覧!H77</f>
        <v>1</v>
      </c>
      <c r="I77" s="34">
        <f>調整係数一覧!I77</f>
        <v>0.99657705889564907</v>
      </c>
      <c r="J77" s="34">
        <f>調整係数一覧!J77</f>
        <v>0.99927565295025289</v>
      </c>
      <c r="K77" s="34">
        <f>調整係数一覧!K77</f>
        <v>0.99971695860527399</v>
      </c>
      <c r="L77" s="34">
        <f>調整係数一覧!L77</f>
        <v>0.99636278426192515</v>
      </c>
      <c r="M77" s="34">
        <f>調整係数一覧!M77</f>
        <v>1</v>
      </c>
    </row>
    <row r="78" spans="1:13" x14ac:dyDescent="0.3">
      <c r="A78" s="33">
        <v>12</v>
      </c>
      <c r="B78" s="34">
        <f>調整係数一覧!B78</f>
        <v>1</v>
      </c>
      <c r="C78" s="34">
        <f>調整係数一覧!C78</f>
        <v>1</v>
      </c>
      <c r="D78" s="34">
        <f>調整係数一覧!D78</f>
        <v>1</v>
      </c>
      <c r="E78" s="34">
        <f>調整係数一覧!E78</f>
        <v>1</v>
      </c>
      <c r="F78" s="34">
        <f>調整係数一覧!F78</f>
        <v>1</v>
      </c>
      <c r="G78" s="34">
        <f>調整係数一覧!G78</f>
        <v>1</v>
      </c>
      <c r="H78" s="34">
        <f>調整係数一覧!H78</f>
        <v>1</v>
      </c>
      <c r="I78" s="34">
        <f>調整係数一覧!I78</f>
        <v>0.99657705889564907</v>
      </c>
      <c r="J78" s="34">
        <f>調整係数一覧!J78</f>
        <v>0.99927565295025289</v>
      </c>
      <c r="K78" s="34">
        <f>調整係数一覧!K78</f>
        <v>0.99971695860527399</v>
      </c>
      <c r="L78" s="34">
        <f>調整係数一覧!L78</f>
        <v>0.99636278426192515</v>
      </c>
      <c r="M78" s="34">
        <f>調整係数一覧!M78</f>
        <v>1</v>
      </c>
    </row>
    <row r="79" spans="1:13" x14ac:dyDescent="0.3">
      <c r="A79" s="33">
        <v>11</v>
      </c>
      <c r="B79" s="34">
        <f>調整係数一覧!B79</f>
        <v>1</v>
      </c>
      <c r="C79" s="34">
        <f>調整係数一覧!C79</f>
        <v>1</v>
      </c>
      <c r="D79" s="34">
        <f>調整係数一覧!D79</f>
        <v>1</v>
      </c>
      <c r="E79" s="34">
        <f>調整係数一覧!E79</f>
        <v>1</v>
      </c>
      <c r="F79" s="34">
        <f>調整係数一覧!F79</f>
        <v>1</v>
      </c>
      <c r="G79" s="34">
        <f>調整係数一覧!G79</f>
        <v>1</v>
      </c>
      <c r="H79" s="34">
        <f>調整係数一覧!H79</f>
        <v>1</v>
      </c>
      <c r="I79" s="34">
        <f>調整係数一覧!I79</f>
        <v>0.99657705889564907</v>
      </c>
      <c r="J79" s="34">
        <f>調整係数一覧!J79</f>
        <v>0.99609205381077581</v>
      </c>
      <c r="K79" s="34">
        <f>調整係数一覧!K79</f>
        <v>0.99971695860527399</v>
      </c>
      <c r="L79" s="34">
        <f>調整係数一覧!L79</f>
        <v>0.99359089733211292</v>
      </c>
      <c r="M79" s="34">
        <f>調整係数一覧!M79</f>
        <v>1</v>
      </c>
    </row>
    <row r="80" spans="1:13" x14ac:dyDescent="0.3">
      <c r="A80" s="33">
        <v>10</v>
      </c>
      <c r="B80" s="34">
        <f>調整係数一覧!B80</f>
        <v>1</v>
      </c>
      <c r="C80" s="34">
        <f>調整係数一覧!C80</f>
        <v>1</v>
      </c>
      <c r="D80" s="34">
        <f>調整係数一覧!D80</f>
        <v>1</v>
      </c>
      <c r="E80" s="34">
        <f>調整係数一覧!E80</f>
        <v>1</v>
      </c>
      <c r="F80" s="34">
        <f>調整係数一覧!F80</f>
        <v>1</v>
      </c>
      <c r="G80" s="34">
        <f>調整係数一覧!G80</f>
        <v>1</v>
      </c>
      <c r="H80" s="34">
        <f>調整係数一覧!H80</f>
        <v>1</v>
      </c>
      <c r="I80" s="34">
        <f>調整係数一覧!I80</f>
        <v>0.99460962402870046</v>
      </c>
      <c r="J80" s="34">
        <f>調整係数一覧!J80</f>
        <v>0.98511499904897093</v>
      </c>
      <c r="K80" s="34">
        <f>調整係数一覧!K80</f>
        <v>0.9931564538420623</v>
      </c>
      <c r="L80" s="34">
        <f>調整係数一覧!L80</f>
        <v>0.98384217702346644</v>
      </c>
      <c r="M80" s="34">
        <f>調整係数一覧!M80</f>
        <v>1</v>
      </c>
    </row>
    <row r="81" spans="1:13" x14ac:dyDescent="0.3">
      <c r="A81" s="33">
        <v>9</v>
      </c>
      <c r="B81" s="34">
        <f>調整係数一覧!B81</f>
        <v>1</v>
      </c>
      <c r="C81" s="34">
        <f>調整係数一覧!C81</f>
        <v>1</v>
      </c>
      <c r="D81" s="34">
        <f>調整係数一覧!D81</f>
        <v>1</v>
      </c>
      <c r="E81" s="34">
        <f>調整係数一覧!E81</f>
        <v>1</v>
      </c>
      <c r="F81" s="34">
        <f>調整係数一覧!F81</f>
        <v>1</v>
      </c>
      <c r="G81" s="34">
        <f>調整係数一覧!G81</f>
        <v>1</v>
      </c>
      <c r="H81" s="34">
        <f>調整係数一覧!H81</f>
        <v>1</v>
      </c>
      <c r="I81" s="34">
        <f>調整係数一覧!I81</f>
        <v>0.98602985165400958</v>
      </c>
      <c r="J81" s="34">
        <f>調整係数一覧!J81</f>
        <v>0.9663444886648378</v>
      </c>
      <c r="K81" s="34">
        <f>調整係数一覧!K81</f>
        <v>0.97687165872039816</v>
      </c>
      <c r="L81" s="34">
        <f>調整係数一覧!L81</f>
        <v>0.96711662333598614</v>
      </c>
      <c r="M81" s="34">
        <f>調整係数一覧!M81</f>
        <v>1</v>
      </c>
    </row>
    <row r="82" spans="1:13" x14ac:dyDescent="0.3">
      <c r="A82" s="33">
        <v>8</v>
      </c>
      <c r="B82" s="34">
        <f>調整係数一覧!B82</f>
        <v>1</v>
      </c>
      <c r="C82" s="34">
        <f>調整係数一覧!C82</f>
        <v>1</v>
      </c>
      <c r="D82" s="34">
        <f>調整係数一覧!D82</f>
        <v>0.99080153060932219</v>
      </c>
      <c r="E82" s="34">
        <f>調整係数一覧!E82</f>
        <v>1</v>
      </c>
      <c r="F82" s="34">
        <f>調整係数一覧!F82</f>
        <v>1</v>
      </c>
      <c r="G82" s="34">
        <f>調整係数一覧!G82</f>
        <v>1</v>
      </c>
      <c r="H82" s="34">
        <f>調整係数一覧!H82</f>
        <v>1</v>
      </c>
      <c r="I82" s="34">
        <f>調整係数一覧!I82</f>
        <v>0.97083774177157633</v>
      </c>
      <c r="J82" s="34">
        <f>調整係数一覧!J82</f>
        <v>0.93978052265837686</v>
      </c>
      <c r="K82" s="34">
        <f>調整係数一覧!K82</f>
        <v>0.95086257324028212</v>
      </c>
      <c r="L82" s="34">
        <f>調整係数一覧!L82</f>
        <v>0.9434142362696718</v>
      </c>
      <c r="M82" s="34">
        <f>調整係数一覧!M82</f>
        <v>0.98930742750664624</v>
      </c>
    </row>
    <row r="83" spans="1:13" x14ac:dyDescent="0.3">
      <c r="A83" s="33">
        <v>7</v>
      </c>
      <c r="B83" s="34">
        <f>調整係数一覧!B83</f>
        <v>0.98681830980044927</v>
      </c>
      <c r="C83" s="34">
        <f>調整係数一覧!C83</f>
        <v>0.97269262749634555</v>
      </c>
      <c r="D83" s="34">
        <f>調整係数一覧!D83</f>
        <v>0.95506276994753503</v>
      </c>
      <c r="E83" s="34">
        <f>調整係数一覧!E83</f>
        <v>1</v>
      </c>
      <c r="F83" s="34">
        <f>調整係数一覧!F83</f>
        <v>0.99464908586254741</v>
      </c>
      <c r="G83" s="34">
        <f>調整係数一覧!G83</f>
        <v>0.98898414825030612</v>
      </c>
      <c r="H83" s="34">
        <f>調整係数一覧!H83</f>
        <v>0.9794990389762932</v>
      </c>
      <c r="I83" s="34">
        <f>調整係数一覧!I83</f>
        <v>0.94903329438140094</v>
      </c>
      <c r="J83" s="34">
        <f>調整係数一覧!J83</f>
        <v>0.90542310102958778</v>
      </c>
      <c r="K83" s="34">
        <f>調整係数一覧!K83</f>
        <v>0.91512919740171406</v>
      </c>
      <c r="L83" s="34">
        <f>調整係数一覧!L83</f>
        <v>0.91273501582452343</v>
      </c>
      <c r="M83" s="34">
        <f>調整係数一覧!M83</f>
        <v>0.97084899429148308</v>
      </c>
    </row>
    <row r="84" spans="1:13" x14ac:dyDescent="0.3">
      <c r="A84" s="33">
        <v>6</v>
      </c>
      <c r="B84" s="34">
        <f>調整係数一覧!B84</f>
        <v>0.95604824305236169</v>
      </c>
      <c r="C84" s="34">
        <f>調整係数一覧!C84</f>
        <v>0.92582386869509026</v>
      </c>
      <c r="D84" s="34">
        <f>調整係数一覧!D84</f>
        <v>0.90451531452515577</v>
      </c>
      <c r="E84" s="34">
        <f>調整係数一覧!E84</f>
        <v>0.97092430292549792</v>
      </c>
      <c r="F84" s="34">
        <f>調整係数一覧!F84</f>
        <v>0.95689024500857345</v>
      </c>
      <c r="G84" s="34">
        <f>調整係数一覧!G84</f>
        <v>0.95468205330069966</v>
      </c>
      <c r="H84" s="34">
        <f>調整係数一覧!H84</f>
        <v>0.94847692028795916</v>
      </c>
      <c r="I84" s="34">
        <f>調整係数一覧!I84</f>
        <v>0.92061650948348328</v>
      </c>
      <c r="J84" s="34">
        <f>調整係数一覧!J84</f>
        <v>0.86327222377847068</v>
      </c>
      <c r="K84" s="34">
        <f>調整係数一覧!K84</f>
        <v>0.86967153120469376</v>
      </c>
      <c r="L84" s="34">
        <f>調整係数一覧!L84</f>
        <v>0.87507896200054114</v>
      </c>
      <c r="M84" s="34">
        <f>調整係数一覧!M84</f>
        <v>0.94529627447274356</v>
      </c>
    </row>
    <row r="85" spans="1:13" x14ac:dyDescent="0.3">
      <c r="A85" s="33">
        <v>5</v>
      </c>
      <c r="B85" s="34">
        <f>調整係数一覧!B85</f>
        <v>0.91503107146671514</v>
      </c>
      <c r="C85" s="34">
        <f>調整係数一覧!C85</f>
        <v>0.86394286829001543</v>
      </c>
      <c r="D85" s="34">
        <f>調整係数一覧!D85</f>
        <v>0.83915916434218463</v>
      </c>
      <c r="E85" s="34">
        <f>調整係数一覧!E85</f>
        <v>0.9308989155727686</v>
      </c>
      <c r="F85" s="34">
        <f>調整係数一覧!F85</f>
        <v>0.90567526986675795</v>
      </c>
      <c r="G85" s="34">
        <f>調整係数一覧!G85</f>
        <v>0.90873093546321937</v>
      </c>
      <c r="H85" s="34">
        <f>調整係数一覧!H85</f>
        <v>0.90776330664976868</v>
      </c>
      <c r="I85" s="34">
        <f>調整係数一覧!I85</f>
        <v>0.88558738707782336</v>
      </c>
      <c r="J85" s="34">
        <f>調整係数一覧!J85</f>
        <v>0.81332789090502577</v>
      </c>
      <c r="K85" s="34">
        <f>調整係数一覧!K85</f>
        <v>0.81448957464922145</v>
      </c>
      <c r="L85" s="34">
        <f>調整係数一覧!L85</f>
        <v>0.83044607479772492</v>
      </c>
      <c r="M85" s="34">
        <f>調整係数一覧!M85</f>
        <v>0.91264926805042745</v>
      </c>
    </row>
    <row r="86" spans="1:13" x14ac:dyDescent="0.3">
      <c r="A86" s="33">
        <v>4</v>
      </c>
      <c r="B86" s="34">
        <f>調整係数一覧!B86</f>
        <v>0.86376679504350939</v>
      </c>
      <c r="C86" s="34">
        <f>調整係数一覧!C86</f>
        <v>0.7870496262811213</v>
      </c>
      <c r="D86" s="34">
        <f>調整係数一覧!D86</f>
        <v>0.75899431939862128</v>
      </c>
      <c r="E86" s="34">
        <f>調整係数一覧!E86</f>
        <v>0.88004470724249528</v>
      </c>
      <c r="F86" s="34">
        <f>調整係数一覧!F86</f>
        <v>0.84100416043710113</v>
      </c>
      <c r="G86" s="34">
        <f>調整係数一覧!G86</f>
        <v>0.85113079473786479</v>
      </c>
      <c r="H86" s="34">
        <f>調整係数一覧!H86</f>
        <v>0.85735819806172209</v>
      </c>
      <c r="I86" s="34">
        <f>調整係数一覧!I86</f>
        <v>0.84394592716442118</v>
      </c>
      <c r="J86" s="34">
        <f>調整係数一覧!J86</f>
        <v>0.75559010240925273</v>
      </c>
      <c r="K86" s="34">
        <f>調整係数一覧!K86</f>
        <v>0.74958332773529701</v>
      </c>
      <c r="L86" s="34">
        <f>調整係数一覧!L86</f>
        <v>0.77883635421607456</v>
      </c>
      <c r="M86" s="34">
        <f>調整係数一覧!M86</f>
        <v>0.87290797502453477</v>
      </c>
    </row>
    <row r="87" spans="1:13" x14ac:dyDescent="0.3">
      <c r="A87" s="33">
        <v>3</v>
      </c>
      <c r="B87" s="34">
        <f>調整係数一覧!B87</f>
        <v>0.80225541378274468</v>
      </c>
      <c r="C87" s="34">
        <f>調整係数一覧!C87</f>
        <v>0.69514414266840763</v>
      </c>
      <c r="D87" s="34">
        <f>調整係数一覧!D87</f>
        <v>0.66402077969446593</v>
      </c>
      <c r="E87" s="34">
        <f>調整係数一覧!E87</f>
        <v>0.81836167793467773</v>
      </c>
      <c r="F87" s="34">
        <f>調整係数一覧!F87</f>
        <v>0.762876916719603</v>
      </c>
      <c r="G87" s="34">
        <f>調整係数一覧!G87</f>
        <v>0.78188163112463638</v>
      </c>
      <c r="H87" s="34">
        <f>調整係数一覧!H87</f>
        <v>0.79726159452381928</v>
      </c>
      <c r="I87" s="34">
        <f>調整係数一覧!I87</f>
        <v>0.79569212974327685</v>
      </c>
      <c r="J87" s="34">
        <f>調整係数一覧!J87</f>
        <v>0.69005885829115166</v>
      </c>
      <c r="K87" s="34">
        <f>調整係数一覧!K87</f>
        <v>0.67495279046292045</v>
      </c>
      <c r="L87" s="34">
        <f>調整係数一覧!L87</f>
        <v>0.72024980025559038</v>
      </c>
      <c r="M87" s="34">
        <f>調整係数一覧!M87</f>
        <v>0.82607239539506561</v>
      </c>
    </row>
    <row r="88" spans="1:13" x14ac:dyDescent="0.3">
      <c r="A88" s="33">
        <v>2</v>
      </c>
      <c r="B88" s="34">
        <f>調整係数一覧!B88</f>
        <v>0.73049692768442087</v>
      </c>
      <c r="C88" s="34">
        <f>調整係数一覧!C88</f>
        <v>0.58822641745187454</v>
      </c>
      <c r="D88" s="34">
        <f>調整係数一覧!D88</f>
        <v>0.55423854522971872</v>
      </c>
      <c r="E88" s="34">
        <f>調整係数一覧!E88</f>
        <v>0.74584982764931618</v>
      </c>
      <c r="F88" s="34">
        <f>調整係数一覧!F88</f>
        <v>0.67129353871426323</v>
      </c>
      <c r="G88" s="34">
        <f>調整係数一覧!G88</f>
        <v>0.70098344462353379</v>
      </c>
      <c r="H88" s="34">
        <f>調整係数一覧!H88</f>
        <v>0.72747349603606037</v>
      </c>
      <c r="I88" s="34">
        <f>調整係数一覧!I88</f>
        <v>0.74082599481439015</v>
      </c>
      <c r="J88" s="34">
        <f>調整係数一覧!J88</f>
        <v>0.61673415855072267</v>
      </c>
      <c r="K88" s="34">
        <f>調整係数一覧!K88</f>
        <v>0.59059796283209187</v>
      </c>
      <c r="L88" s="34">
        <f>調整係数一覧!L88</f>
        <v>0.65468641291627216</v>
      </c>
      <c r="M88" s="34">
        <f>調整係数一覧!M88</f>
        <v>0.77214252916201986</v>
      </c>
    </row>
    <row r="89" spans="1:13" x14ac:dyDescent="0.3">
      <c r="A89" s="33">
        <v>1</v>
      </c>
      <c r="B89" s="34">
        <f>調整係数一覧!B89</f>
        <v>0.64849133674853809</v>
      </c>
      <c r="C89" s="34">
        <f>調整係数一覧!C89</f>
        <v>0.46629645063152214</v>
      </c>
      <c r="D89" s="34">
        <f>調整係数一覧!D89</f>
        <v>0.42964761600437928</v>
      </c>
      <c r="E89" s="34">
        <f>調整係数一覧!E89</f>
        <v>0.66250915638641039</v>
      </c>
      <c r="F89" s="34">
        <f>調整係数一覧!F89</f>
        <v>0.56625402642108214</v>
      </c>
      <c r="G89" s="34">
        <f>調整係数一覧!G89</f>
        <v>0.60843623523455725</v>
      </c>
      <c r="H89" s="34">
        <f>調整係数一覧!H89</f>
        <v>0.64799390259844514</v>
      </c>
      <c r="I89" s="34">
        <f>調整係数一覧!I89</f>
        <v>0.6793475223777613</v>
      </c>
      <c r="J89" s="34">
        <f>調整係数一覧!J89</f>
        <v>0.53561600318796554</v>
      </c>
      <c r="K89" s="34">
        <f>調整係数一覧!K89</f>
        <v>0.49651884484281117</v>
      </c>
      <c r="L89" s="34">
        <f>調整係数一覧!L89</f>
        <v>0.58214619219811992</v>
      </c>
      <c r="M89" s="34">
        <f>調整係数一覧!M89</f>
        <v>0.71111837632539765</v>
      </c>
    </row>
    <row r="91" spans="1:13" x14ac:dyDescent="0.3">
      <c r="A91" s="31" t="s">
        <v>49</v>
      </c>
      <c r="B91" s="32">
        <v>4</v>
      </c>
      <c r="C91" s="32">
        <v>5</v>
      </c>
      <c r="D91" s="32">
        <v>6</v>
      </c>
      <c r="E91" s="32">
        <v>7</v>
      </c>
      <c r="F91" s="32">
        <v>8</v>
      </c>
      <c r="G91" s="32">
        <v>9</v>
      </c>
      <c r="H91" s="32">
        <v>10</v>
      </c>
      <c r="I91" s="32">
        <v>11</v>
      </c>
      <c r="J91" s="32">
        <v>12</v>
      </c>
      <c r="K91" s="32">
        <v>1</v>
      </c>
      <c r="L91" s="32">
        <v>2</v>
      </c>
      <c r="M91" s="32">
        <v>3</v>
      </c>
    </row>
    <row r="92" spans="1:13" x14ac:dyDescent="0.3">
      <c r="A92" s="33">
        <v>20</v>
      </c>
      <c r="B92" s="34">
        <f>調整係数一覧!B92</f>
        <v>1</v>
      </c>
      <c r="C92" s="34">
        <f>調整係数一覧!C92</f>
        <v>1</v>
      </c>
      <c r="D92" s="34">
        <f>調整係数一覧!D92</f>
        <v>1</v>
      </c>
      <c r="E92" s="34">
        <f>調整係数一覧!E92</f>
        <v>1</v>
      </c>
      <c r="F92" s="34">
        <f>調整係数一覧!F92</f>
        <v>1</v>
      </c>
      <c r="G92" s="34">
        <f>調整係数一覧!G92</f>
        <v>1</v>
      </c>
      <c r="H92" s="34">
        <f>調整係数一覧!H92</f>
        <v>1</v>
      </c>
      <c r="I92" s="34">
        <f>調整係数一覧!I92</f>
        <v>0.98942300249716997</v>
      </c>
      <c r="J92" s="34">
        <f>調整係数一覧!J92</f>
        <v>1</v>
      </c>
      <c r="K92" s="34">
        <f>調整係数一覧!K92</f>
        <v>0.99932957963403002</v>
      </c>
      <c r="L92" s="34">
        <f>調整係数一覧!L92</f>
        <v>0.99787862541934169</v>
      </c>
      <c r="M92" s="34">
        <f>調整係数一覧!M92</f>
        <v>1</v>
      </c>
    </row>
    <row r="93" spans="1:13" x14ac:dyDescent="0.3">
      <c r="A93" s="33">
        <v>19</v>
      </c>
      <c r="B93" s="34">
        <f>調整係数一覧!B93</f>
        <v>1</v>
      </c>
      <c r="C93" s="34">
        <f>調整係数一覧!C93</f>
        <v>1</v>
      </c>
      <c r="D93" s="34">
        <f>調整係数一覧!D93</f>
        <v>1</v>
      </c>
      <c r="E93" s="34">
        <f>調整係数一覧!E93</f>
        <v>1</v>
      </c>
      <c r="F93" s="34">
        <f>調整係数一覧!F93</f>
        <v>1</v>
      </c>
      <c r="G93" s="34">
        <f>調整係数一覧!G93</f>
        <v>1</v>
      </c>
      <c r="H93" s="34">
        <f>調整係数一覧!H93</f>
        <v>1</v>
      </c>
      <c r="I93" s="34">
        <f>調整係数一覧!I93</f>
        <v>0.98942300249716997</v>
      </c>
      <c r="J93" s="34">
        <f>調整係数一覧!J93</f>
        <v>1</v>
      </c>
      <c r="K93" s="34">
        <f>調整係数一覧!K93</f>
        <v>0.99932957963403002</v>
      </c>
      <c r="L93" s="34">
        <f>調整係数一覧!L93</f>
        <v>0.99787862541934169</v>
      </c>
      <c r="M93" s="34">
        <f>調整係数一覧!M93</f>
        <v>1</v>
      </c>
    </row>
    <row r="94" spans="1:13" x14ac:dyDescent="0.3">
      <c r="A94" s="33">
        <v>18</v>
      </c>
      <c r="B94" s="34">
        <f>調整係数一覧!B94</f>
        <v>1</v>
      </c>
      <c r="C94" s="34">
        <f>調整係数一覧!C94</f>
        <v>1</v>
      </c>
      <c r="D94" s="34">
        <f>調整係数一覧!D94</f>
        <v>1</v>
      </c>
      <c r="E94" s="34">
        <f>調整係数一覧!E94</f>
        <v>1</v>
      </c>
      <c r="F94" s="34">
        <f>調整係数一覧!F94</f>
        <v>1</v>
      </c>
      <c r="G94" s="34">
        <f>調整係数一覧!G94</f>
        <v>1</v>
      </c>
      <c r="H94" s="34">
        <f>調整係数一覧!H94</f>
        <v>1</v>
      </c>
      <c r="I94" s="34">
        <f>調整係数一覧!I94</f>
        <v>0.98942300249716997</v>
      </c>
      <c r="J94" s="34">
        <f>調整係数一覧!J94</f>
        <v>1</v>
      </c>
      <c r="K94" s="34">
        <f>調整係数一覧!K94</f>
        <v>0.99932957963403002</v>
      </c>
      <c r="L94" s="34">
        <f>調整係数一覧!L94</f>
        <v>0.99787862541934169</v>
      </c>
      <c r="M94" s="34">
        <f>調整係数一覧!M94</f>
        <v>1</v>
      </c>
    </row>
    <row r="95" spans="1:13" x14ac:dyDescent="0.3">
      <c r="A95" s="33">
        <v>17</v>
      </c>
      <c r="B95" s="34">
        <f>調整係数一覧!B95</f>
        <v>1</v>
      </c>
      <c r="C95" s="34">
        <f>調整係数一覧!C95</f>
        <v>1</v>
      </c>
      <c r="D95" s="34">
        <f>調整係数一覧!D95</f>
        <v>1</v>
      </c>
      <c r="E95" s="34">
        <f>調整係数一覧!E95</f>
        <v>1</v>
      </c>
      <c r="F95" s="34">
        <f>調整係数一覧!F95</f>
        <v>1</v>
      </c>
      <c r="G95" s="34">
        <f>調整係数一覧!G95</f>
        <v>1</v>
      </c>
      <c r="H95" s="34">
        <f>調整係数一覧!H95</f>
        <v>1</v>
      </c>
      <c r="I95" s="34">
        <f>調整係数一覧!I95</f>
        <v>0.98942300249716997</v>
      </c>
      <c r="J95" s="34">
        <f>調整係数一覧!J95</f>
        <v>1</v>
      </c>
      <c r="K95" s="34">
        <f>調整係数一覧!K95</f>
        <v>0.99932957963403002</v>
      </c>
      <c r="L95" s="34">
        <f>調整係数一覧!L95</f>
        <v>0.99787862541934169</v>
      </c>
      <c r="M95" s="34">
        <f>調整係数一覧!M95</f>
        <v>1</v>
      </c>
    </row>
    <row r="96" spans="1:13" x14ac:dyDescent="0.3">
      <c r="A96" s="33">
        <v>16</v>
      </c>
      <c r="B96" s="34">
        <f>調整係数一覧!B96</f>
        <v>1</v>
      </c>
      <c r="C96" s="34">
        <f>調整係数一覧!C96</f>
        <v>1</v>
      </c>
      <c r="D96" s="34">
        <f>調整係数一覧!D96</f>
        <v>1</v>
      </c>
      <c r="E96" s="34">
        <f>調整係数一覧!E96</f>
        <v>1</v>
      </c>
      <c r="F96" s="34">
        <f>調整係数一覧!F96</f>
        <v>1</v>
      </c>
      <c r="G96" s="34">
        <f>調整係数一覧!G96</f>
        <v>1</v>
      </c>
      <c r="H96" s="34">
        <f>調整係数一覧!H96</f>
        <v>1</v>
      </c>
      <c r="I96" s="34">
        <f>調整係数一覧!I96</f>
        <v>0.98942300249716997</v>
      </c>
      <c r="J96" s="34">
        <f>調整係数一覧!J96</f>
        <v>1</v>
      </c>
      <c r="K96" s="34">
        <f>調整係数一覧!K96</f>
        <v>0.99932957963403002</v>
      </c>
      <c r="L96" s="34">
        <f>調整係数一覧!L96</f>
        <v>0.99787862541934169</v>
      </c>
      <c r="M96" s="34">
        <f>調整係数一覧!M96</f>
        <v>1</v>
      </c>
    </row>
    <row r="97" spans="1:13" x14ac:dyDescent="0.3">
      <c r="A97" s="33">
        <v>15</v>
      </c>
      <c r="B97" s="34">
        <f>調整係数一覧!B97</f>
        <v>1</v>
      </c>
      <c r="C97" s="34">
        <f>調整係数一覧!C97</f>
        <v>1</v>
      </c>
      <c r="D97" s="34">
        <f>調整係数一覧!D97</f>
        <v>1</v>
      </c>
      <c r="E97" s="34">
        <f>調整係数一覧!E97</f>
        <v>1</v>
      </c>
      <c r="F97" s="34">
        <f>調整係数一覧!F97</f>
        <v>1</v>
      </c>
      <c r="G97" s="34">
        <f>調整係数一覧!G97</f>
        <v>1</v>
      </c>
      <c r="H97" s="34">
        <f>調整係数一覧!H97</f>
        <v>1</v>
      </c>
      <c r="I97" s="34">
        <f>調整係数一覧!I97</f>
        <v>0.98942300249716997</v>
      </c>
      <c r="J97" s="34">
        <f>調整係数一覧!J97</f>
        <v>1</v>
      </c>
      <c r="K97" s="34">
        <f>調整係数一覧!K97</f>
        <v>0.99932957963403002</v>
      </c>
      <c r="L97" s="34">
        <f>調整係数一覧!L97</f>
        <v>0.99787862541934169</v>
      </c>
      <c r="M97" s="34">
        <f>調整係数一覧!M97</f>
        <v>1</v>
      </c>
    </row>
    <row r="98" spans="1:13" x14ac:dyDescent="0.3">
      <c r="A98" s="33">
        <v>14</v>
      </c>
      <c r="B98" s="34">
        <f>調整係数一覧!B98</f>
        <v>1</v>
      </c>
      <c r="C98" s="34">
        <f>調整係数一覧!C98</f>
        <v>1</v>
      </c>
      <c r="D98" s="34">
        <f>調整係数一覧!D98</f>
        <v>1</v>
      </c>
      <c r="E98" s="34">
        <f>調整係数一覧!E98</f>
        <v>1</v>
      </c>
      <c r="F98" s="34">
        <f>調整係数一覧!F98</f>
        <v>1</v>
      </c>
      <c r="G98" s="34">
        <f>調整係数一覧!G98</f>
        <v>1</v>
      </c>
      <c r="H98" s="34">
        <f>調整係数一覧!H98</f>
        <v>1</v>
      </c>
      <c r="I98" s="34">
        <f>調整係数一覧!I98</f>
        <v>0.98942300249716997</v>
      </c>
      <c r="J98" s="34">
        <f>調整係数一覧!J98</f>
        <v>1</v>
      </c>
      <c r="K98" s="34">
        <f>調整係数一覧!K98</f>
        <v>0.99932957963403002</v>
      </c>
      <c r="L98" s="34">
        <f>調整係数一覧!L98</f>
        <v>0.99787862541934169</v>
      </c>
      <c r="M98" s="34">
        <f>調整係数一覧!M98</f>
        <v>1</v>
      </c>
    </row>
    <row r="99" spans="1:13" x14ac:dyDescent="0.3">
      <c r="A99" s="33">
        <v>13</v>
      </c>
      <c r="B99" s="34">
        <f>調整係数一覧!B99</f>
        <v>1</v>
      </c>
      <c r="C99" s="34">
        <f>調整係数一覧!C99</f>
        <v>1</v>
      </c>
      <c r="D99" s="34">
        <f>調整係数一覧!D99</f>
        <v>1</v>
      </c>
      <c r="E99" s="34">
        <f>調整係数一覧!E99</f>
        <v>1</v>
      </c>
      <c r="F99" s="34">
        <f>調整係数一覧!F99</f>
        <v>1</v>
      </c>
      <c r="G99" s="34">
        <f>調整係数一覧!G99</f>
        <v>1</v>
      </c>
      <c r="H99" s="34">
        <f>調整係数一覧!H99</f>
        <v>1</v>
      </c>
      <c r="I99" s="34">
        <f>調整係数一覧!I99</f>
        <v>0.98942300249716997</v>
      </c>
      <c r="J99" s="34">
        <f>調整係数一覧!J99</f>
        <v>1</v>
      </c>
      <c r="K99" s="34">
        <f>調整係数一覧!K99</f>
        <v>0.99932957963403002</v>
      </c>
      <c r="L99" s="34">
        <f>調整係数一覧!L99</f>
        <v>0.99787862541934169</v>
      </c>
      <c r="M99" s="34">
        <f>調整係数一覧!M99</f>
        <v>1</v>
      </c>
    </row>
    <row r="100" spans="1:13" x14ac:dyDescent="0.3">
      <c r="A100" s="33">
        <v>12</v>
      </c>
      <c r="B100" s="34">
        <f>調整係数一覧!B100</f>
        <v>1</v>
      </c>
      <c r="C100" s="34">
        <f>調整係数一覧!C100</f>
        <v>1</v>
      </c>
      <c r="D100" s="34">
        <f>調整係数一覧!D100</f>
        <v>1</v>
      </c>
      <c r="E100" s="34">
        <f>調整係数一覧!E100</f>
        <v>1</v>
      </c>
      <c r="F100" s="34">
        <f>調整係数一覧!F100</f>
        <v>1</v>
      </c>
      <c r="G100" s="34">
        <f>調整係数一覧!G100</f>
        <v>1</v>
      </c>
      <c r="H100" s="34">
        <f>調整係数一覧!H100</f>
        <v>1</v>
      </c>
      <c r="I100" s="34">
        <f>調整係数一覧!I100</f>
        <v>0.98942300249716997</v>
      </c>
      <c r="J100" s="34">
        <f>調整係数一覧!J100</f>
        <v>1</v>
      </c>
      <c r="K100" s="34">
        <f>調整係数一覧!K100</f>
        <v>0.99932957963403002</v>
      </c>
      <c r="L100" s="34">
        <f>調整係数一覧!L100</f>
        <v>0.99787862541934169</v>
      </c>
      <c r="M100" s="34">
        <f>調整係数一覧!M100</f>
        <v>1</v>
      </c>
    </row>
    <row r="101" spans="1:13" x14ac:dyDescent="0.3">
      <c r="A101" s="33">
        <v>11</v>
      </c>
      <c r="B101" s="34">
        <f>調整係数一覧!B101</f>
        <v>1</v>
      </c>
      <c r="C101" s="34">
        <f>調整係数一覧!C101</f>
        <v>1</v>
      </c>
      <c r="D101" s="34">
        <f>調整係数一覧!D101</f>
        <v>1</v>
      </c>
      <c r="E101" s="34">
        <f>調整係数一覧!E101</f>
        <v>1</v>
      </c>
      <c r="F101" s="34">
        <f>調整係数一覧!F101</f>
        <v>1</v>
      </c>
      <c r="G101" s="34">
        <f>調整係数一覧!G101</f>
        <v>1</v>
      </c>
      <c r="H101" s="34">
        <f>調整係数一覧!H101</f>
        <v>1</v>
      </c>
      <c r="I101" s="34">
        <f>調整係数一覧!I101</f>
        <v>0.98942300249716997</v>
      </c>
      <c r="J101" s="34">
        <f>調整係数一覧!J101</f>
        <v>1</v>
      </c>
      <c r="K101" s="34">
        <f>調整係数一覧!K101</f>
        <v>0.99581407857281068</v>
      </c>
      <c r="L101" s="34">
        <f>調整係数一覧!L101</f>
        <v>0.99337813020092303</v>
      </c>
      <c r="M101" s="34">
        <f>調整係数一覧!M101</f>
        <v>1</v>
      </c>
    </row>
    <row r="102" spans="1:13" x14ac:dyDescent="0.3">
      <c r="A102" s="33">
        <v>10</v>
      </c>
      <c r="B102" s="34">
        <f>調整係数一覧!B102</f>
        <v>1</v>
      </c>
      <c r="C102" s="34">
        <f>調整係数一覧!C102</f>
        <v>1</v>
      </c>
      <c r="D102" s="34">
        <f>調整係数一覧!D102</f>
        <v>1</v>
      </c>
      <c r="E102" s="34">
        <f>調整係数一覧!E102</f>
        <v>1</v>
      </c>
      <c r="F102" s="34">
        <f>調整係数一覧!F102</f>
        <v>1</v>
      </c>
      <c r="G102" s="34">
        <f>調整係数一覧!G102</f>
        <v>1</v>
      </c>
      <c r="H102" s="34">
        <f>調整係数一覧!H102</f>
        <v>1</v>
      </c>
      <c r="I102" s="34">
        <f>調整係数一覧!I102</f>
        <v>0.98608059120521352</v>
      </c>
      <c r="J102" s="34">
        <f>調整係数一覧!J102</f>
        <v>0.98804120377834903</v>
      </c>
      <c r="K102" s="34">
        <f>調整係数一覧!K102</f>
        <v>0.98712922416282822</v>
      </c>
      <c r="L102" s="34">
        <f>調整係数一覧!L102</f>
        <v>0.98258063889706637</v>
      </c>
      <c r="M102" s="34">
        <f>調整係数一覧!M102</f>
        <v>1</v>
      </c>
    </row>
    <row r="103" spans="1:13" x14ac:dyDescent="0.3">
      <c r="A103" s="33">
        <v>9</v>
      </c>
      <c r="B103" s="34">
        <f>調整係数一覧!B103</f>
        <v>1</v>
      </c>
      <c r="C103" s="34">
        <f>調整係数一覧!C103</f>
        <v>0.99822203178602853</v>
      </c>
      <c r="D103" s="34">
        <f>調整係数一覧!D103</f>
        <v>1</v>
      </c>
      <c r="E103" s="34">
        <f>調整係数一覧!E103</f>
        <v>1</v>
      </c>
      <c r="F103" s="34">
        <f>調整係数一覧!F103</f>
        <v>1</v>
      </c>
      <c r="G103" s="34">
        <f>調整係数一覧!G103</f>
        <v>1</v>
      </c>
      <c r="H103" s="34">
        <f>調整係数一覧!H103</f>
        <v>0.9994338245553106</v>
      </c>
      <c r="I103" s="34">
        <f>調整係数一覧!I103</f>
        <v>0.97725043884567109</v>
      </c>
      <c r="J103" s="34">
        <f>調整係数一覧!J103</f>
        <v>0.97038673174209755</v>
      </c>
      <c r="K103" s="34">
        <f>調整係数一覧!K103</f>
        <v>0.97327501640408232</v>
      </c>
      <c r="L103" s="34">
        <f>調整係数一覧!L103</f>
        <v>0.96548615150777173</v>
      </c>
      <c r="M103" s="34">
        <f>調整係数一覧!M103</f>
        <v>0.99845773411231664</v>
      </c>
    </row>
    <row r="104" spans="1:13" x14ac:dyDescent="0.3">
      <c r="A104" s="33">
        <v>8</v>
      </c>
      <c r="B104" s="34">
        <f>調整係数一覧!B104</f>
        <v>1</v>
      </c>
      <c r="C104" s="34">
        <f>調整係数一覧!C104</f>
        <v>0.9840494524708927</v>
      </c>
      <c r="D104" s="34">
        <f>調整係数一覧!D104</f>
        <v>0.9860375570462645</v>
      </c>
      <c r="E104" s="34">
        <f>調整係数一覧!E104</f>
        <v>1</v>
      </c>
      <c r="F104" s="34">
        <f>調整係数一覧!F104</f>
        <v>1</v>
      </c>
      <c r="G104" s="34">
        <f>調整係数一覧!G104</f>
        <v>1</v>
      </c>
      <c r="H104" s="34">
        <f>調整係数一覧!H104</f>
        <v>0.98887960121092744</v>
      </c>
      <c r="I104" s="34">
        <f>調整係数一覧!I104</f>
        <v>0.96293254541854267</v>
      </c>
      <c r="J104" s="34">
        <f>調整係数一覧!J104</f>
        <v>0.94725530655322709</v>
      </c>
      <c r="K104" s="34">
        <f>調整係数一覧!K104</f>
        <v>0.95425145529657307</v>
      </c>
      <c r="L104" s="34">
        <f>調整係数一覧!L104</f>
        <v>0.94209466803303932</v>
      </c>
      <c r="M104" s="34">
        <f>調整係数一覧!M104</f>
        <v>0.98748713525992959</v>
      </c>
    </row>
    <row r="105" spans="1:13" x14ac:dyDescent="0.3">
      <c r="A105" s="33">
        <v>7</v>
      </c>
      <c r="B105" s="34">
        <f>調整係数一覧!B105</f>
        <v>0.98724104141669877</v>
      </c>
      <c r="C105" s="34">
        <f>調整係数一覧!C105</f>
        <v>0.96284924215305379</v>
      </c>
      <c r="D105" s="34">
        <f>調整係数一覧!D105</f>
        <v>0.95458179908287111</v>
      </c>
      <c r="E105" s="34">
        <f>調整係数一覧!E105</f>
        <v>1</v>
      </c>
      <c r="F105" s="34">
        <f>調整係数一覧!F105</f>
        <v>0.99403789126211317</v>
      </c>
      <c r="G105" s="34">
        <f>調整係数一覧!G105</f>
        <v>0.9894917704745565</v>
      </c>
      <c r="H105" s="34">
        <f>調整係数一覧!H105</f>
        <v>0.97077120108889392</v>
      </c>
      <c r="I105" s="34">
        <f>調整係数一覧!I105</f>
        <v>0.94312691092382828</v>
      </c>
      <c r="J105" s="34">
        <f>調整係数一覧!J105</f>
        <v>0.91864692821173777</v>
      </c>
      <c r="K105" s="34">
        <f>調整係数一覧!K105</f>
        <v>0.93005854084030037</v>
      </c>
      <c r="L105" s="34">
        <f>調整係数一覧!L105</f>
        <v>0.91240618847286881</v>
      </c>
      <c r="M105" s="34">
        <f>調整係数一覧!M105</f>
        <v>0.9703012908721057</v>
      </c>
    </row>
    <row r="106" spans="1:13" x14ac:dyDescent="0.3">
      <c r="A106" s="33">
        <v>6</v>
      </c>
      <c r="B106" s="34">
        <f>調整係数一覧!B106</f>
        <v>0.95894238315461977</v>
      </c>
      <c r="C106" s="34">
        <f>調整係数一覧!C106</f>
        <v>0.93462140083251177</v>
      </c>
      <c r="D106" s="34">
        <f>調整係数一覧!D106</f>
        <v>0.91070848173024688</v>
      </c>
      <c r="E106" s="34">
        <f>調整係数一覧!E106</f>
        <v>0.97311329060749052</v>
      </c>
      <c r="F106" s="34">
        <f>調整係数一覧!F106</f>
        <v>0.97047520704811452</v>
      </c>
      <c r="G106" s="34">
        <f>調整係数一覧!G106</f>
        <v>0.94113364601071825</v>
      </c>
      <c r="H106" s="34">
        <f>調整係数一覧!H106</f>
        <v>0.94510862418920993</v>
      </c>
      <c r="I106" s="34">
        <f>調整係数一覧!I106</f>
        <v>0.91783353536152779</v>
      </c>
      <c r="J106" s="34">
        <f>調整係数一覧!J106</f>
        <v>0.88456159671762935</v>
      </c>
      <c r="K106" s="34">
        <f>調整係数一覧!K106</f>
        <v>0.90069627303526434</v>
      </c>
      <c r="L106" s="34">
        <f>調整係数一覧!L106</f>
        <v>0.87642071282726053</v>
      </c>
      <c r="M106" s="34">
        <f>調整係数一覧!M106</f>
        <v>0.94690020094884497</v>
      </c>
    </row>
    <row r="107" spans="1:13" x14ac:dyDescent="0.3">
      <c r="A107" s="33">
        <v>5</v>
      </c>
      <c r="B107" s="34">
        <f>調整係数一覧!B107</f>
        <v>0.9213581291917744</v>
      </c>
      <c r="C107" s="34">
        <f>調整係数一覧!C107</f>
        <v>0.89936592850926678</v>
      </c>
      <c r="D107" s="34">
        <f>調整係数一覧!D107</f>
        <v>0.85441760498839203</v>
      </c>
      <c r="E107" s="34">
        <f>調整係数一覧!E107</f>
        <v>0.93314553919029064</v>
      </c>
      <c r="F107" s="34">
        <f>調整係数一覧!F107</f>
        <v>0.93878188287341657</v>
      </c>
      <c r="G107" s="34">
        <f>調整係数一覧!G107</f>
        <v>0.87582894820573542</v>
      </c>
      <c r="H107" s="34">
        <f>調整係数一覧!H107</f>
        <v>0.9118918705118757</v>
      </c>
      <c r="I107" s="34">
        <f>調整係数一覧!I107</f>
        <v>0.88705241873164131</v>
      </c>
      <c r="J107" s="34">
        <f>調整係数一覧!J107</f>
        <v>0.84499931207090206</v>
      </c>
      <c r="K107" s="34">
        <f>調整係数一覧!K107</f>
        <v>0.86616465188146496</v>
      </c>
      <c r="L107" s="34">
        <f>調整係数一覧!L107</f>
        <v>0.83413824109621426</v>
      </c>
      <c r="M107" s="34">
        <f>調整係数一覧!M107</f>
        <v>0.9172838654901474</v>
      </c>
    </row>
    <row r="108" spans="1:13" x14ac:dyDescent="0.3">
      <c r="A108" s="33">
        <v>4</v>
      </c>
      <c r="B108" s="34">
        <f>調整係数一覧!B108</f>
        <v>0.87448827952816288</v>
      </c>
      <c r="C108" s="34">
        <f>調整係数一覧!C108</f>
        <v>0.8570828251833188</v>
      </c>
      <c r="D108" s="34">
        <f>調整係数一覧!D108</f>
        <v>0.78570916885730591</v>
      </c>
      <c r="E108" s="34">
        <f>調整係数一覧!E108</f>
        <v>0.88222637131121506</v>
      </c>
      <c r="F108" s="34">
        <f>調整係数一覧!F108</f>
        <v>0.89895791873801922</v>
      </c>
      <c r="G108" s="34">
        <f>調整係数一覧!G108</f>
        <v>0.79357767705960769</v>
      </c>
      <c r="H108" s="34">
        <f>調整係数一覧!H108</f>
        <v>0.87112094005689111</v>
      </c>
      <c r="I108" s="34">
        <f>調整係数一覧!I108</f>
        <v>0.85078356103416886</v>
      </c>
      <c r="J108" s="34">
        <f>調整係数一覧!J108</f>
        <v>0.79996007427155591</v>
      </c>
      <c r="K108" s="34">
        <f>調整係数一覧!K108</f>
        <v>0.82646367737890225</v>
      </c>
      <c r="L108" s="34">
        <f>調整係数一覧!L108</f>
        <v>0.78555877327973012</v>
      </c>
      <c r="M108" s="34">
        <f>調整係数一覧!M108</f>
        <v>0.88145228449601298</v>
      </c>
    </row>
    <row r="109" spans="1:13" x14ac:dyDescent="0.3">
      <c r="A109" s="33">
        <v>3</v>
      </c>
      <c r="B109" s="34">
        <f>調整係数一覧!B109</f>
        <v>0.81833283416378499</v>
      </c>
      <c r="C109" s="34">
        <f>調整係数一覧!C109</f>
        <v>0.80777209085466772</v>
      </c>
      <c r="D109" s="34">
        <f>調整係数一覧!D109</f>
        <v>0.70458317333698894</v>
      </c>
      <c r="E109" s="34">
        <f>調整係数一覧!E109</f>
        <v>0.82035578697026357</v>
      </c>
      <c r="F109" s="34">
        <f>調整係数一覧!F109</f>
        <v>0.85100331464192225</v>
      </c>
      <c r="G109" s="34">
        <f>調整係数一覧!G109</f>
        <v>0.69437983257233538</v>
      </c>
      <c r="H109" s="34">
        <f>調整係数一覧!H109</f>
        <v>0.82279583282425617</v>
      </c>
      <c r="I109" s="34">
        <f>調整係数一覧!I109</f>
        <v>0.80902696226911042</v>
      </c>
      <c r="J109" s="34">
        <f>調整係数一覧!J109</f>
        <v>0.74944388331959078</v>
      </c>
      <c r="K109" s="34">
        <f>調整係数一覧!K109</f>
        <v>0.7815933495275762</v>
      </c>
      <c r="L109" s="34">
        <f>調整係数一覧!L109</f>
        <v>0.73068230937780809</v>
      </c>
      <c r="M109" s="34">
        <f>調整係数一覧!M109</f>
        <v>0.83940545796644173</v>
      </c>
    </row>
    <row r="110" spans="1:13" x14ac:dyDescent="0.3">
      <c r="A110" s="33">
        <v>2</v>
      </c>
      <c r="B110" s="34">
        <f>調整係数一覧!B110</f>
        <v>0.75289179309864096</v>
      </c>
      <c r="C110" s="34">
        <f>調整係数一覧!C110</f>
        <v>0.75143372552331356</v>
      </c>
      <c r="D110" s="34">
        <f>調整係数一覧!D110</f>
        <v>0.61103961842744126</v>
      </c>
      <c r="E110" s="34">
        <f>調整係数一覧!E110</f>
        <v>0.74753378616743626</v>
      </c>
      <c r="F110" s="34">
        <f>調整係数一覧!F110</f>
        <v>0.79491807058512598</v>
      </c>
      <c r="G110" s="34">
        <f>調整係数一覧!G110</f>
        <v>0.57823541474391815</v>
      </c>
      <c r="H110" s="34">
        <f>調整係数一覧!H110</f>
        <v>0.76691654881397098</v>
      </c>
      <c r="I110" s="34">
        <f>調整係数一覧!I110</f>
        <v>0.76178262243646588</v>
      </c>
      <c r="J110" s="34">
        <f>調整係数一覧!J110</f>
        <v>0.69345073921500666</v>
      </c>
      <c r="K110" s="34">
        <f>調整係数一覧!K110</f>
        <v>0.73155366832748669</v>
      </c>
      <c r="L110" s="34">
        <f>調整係数一覧!L110</f>
        <v>0.66950884939044808</v>
      </c>
      <c r="M110" s="34">
        <f>調整係数一覧!M110</f>
        <v>0.79114338590143363</v>
      </c>
    </row>
    <row r="111" spans="1:13" x14ac:dyDescent="0.3">
      <c r="A111" s="33">
        <v>1</v>
      </c>
      <c r="B111" s="34">
        <f>調整係数一覧!B111</f>
        <v>0.67816515633273056</v>
      </c>
      <c r="C111" s="34">
        <f>調整係数一覧!C111</f>
        <v>0.68806772918925629</v>
      </c>
      <c r="D111" s="34">
        <f>調整係数一覧!D111</f>
        <v>0.50507850412866262</v>
      </c>
      <c r="E111" s="34">
        <f>調整係数一覧!E111</f>
        <v>0.66376036890273316</v>
      </c>
      <c r="F111" s="34">
        <f>調整係数一覧!F111</f>
        <v>0.73070218656763031</v>
      </c>
      <c r="G111" s="34">
        <f>調整係数一覧!G111</f>
        <v>0.4451444235743563</v>
      </c>
      <c r="H111" s="34">
        <f>調整係数一覧!H111</f>
        <v>0.70348308802603543</v>
      </c>
      <c r="I111" s="34">
        <f>調整係数一覧!I111</f>
        <v>0.70905054153623548</v>
      </c>
      <c r="J111" s="34">
        <f>調整係数一覧!J111</f>
        <v>0.63198064195780368</v>
      </c>
      <c r="K111" s="34">
        <f>調整係数一覧!K111</f>
        <v>0.67634463377863385</v>
      </c>
      <c r="L111" s="34">
        <f>調整係数一覧!L111</f>
        <v>0.60203839331765019</v>
      </c>
      <c r="M111" s="34">
        <f>調整係数一覧!M111</f>
        <v>0.73666606830098857</v>
      </c>
    </row>
    <row r="113" spans="1:13" x14ac:dyDescent="0.3">
      <c r="A113" s="31" t="s">
        <v>50</v>
      </c>
      <c r="B113" s="32">
        <v>4</v>
      </c>
      <c r="C113" s="32">
        <v>5</v>
      </c>
      <c r="D113" s="32">
        <v>6</v>
      </c>
      <c r="E113" s="32">
        <v>7</v>
      </c>
      <c r="F113" s="32">
        <v>8</v>
      </c>
      <c r="G113" s="32">
        <v>9</v>
      </c>
      <c r="H113" s="32">
        <v>10</v>
      </c>
      <c r="I113" s="32">
        <v>11</v>
      </c>
      <c r="J113" s="32">
        <v>12</v>
      </c>
      <c r="K113" s="32">
        <v>1</v>
      </c>
      <c r="L113" s="32">
        <v>2</v>
      </c>
      <c r="M113" s="32">
        <v>3</v>
      </c>
    </row>
    <row r="114" spans="1:13" x14ac:dyDescent="0.3">
      <c r="A114" s="33">
        <v>20</v>
      </c>
      <c r="B114" s="34">
        <f>調整係数一覧!B114</f>
        <v>1</v>
      </c>
      <c r="C114" s="34">
        <f>調整係数一覧!C114</f>
        <v>1</v>
      </c>
      <c r="D114" s="34">
        <f>調整係数一覧!D114</f>
        <v>1</v>
      </c>
      <c r="E114" s="34">
        <f>調整係数一覧!E114</f>
        <v>1</v>
      </c>
      <c r="F114" s="34">
        <f>調整係数一覧!F114</f>
        <v>1</v>
      </c>
      <c r="G114" s="34">
        <f>調整係数一覧!G114</f>
        <v>1</v>
      </c>
      <c r="H114" s="34">
        <f>調整係数一覧!H114</f>
        <v>1</v>
      </c>
      <c r="I114" s="34">
        <f>調整係数一覧!I114</f>
        <v>0.9974686937289825</v>
      </c>
      <c r="J114" s="34">
        <f>調整係数一覧!J114</f>
        <v>0.99715468116957506</v>
      </c>
      <c r="K114" s="34">
        <f>調整係数一覧!K114</f>
        <v>1</v>
      </c>
      <c r="L114" s="34">
        <f>調整係数一覧!L114</f>
        <v>0.99482259065116307</v>
      </c>
      <c r="M114" s="34">
        <f>調整係数一覧!M114</f>
        <v>1</v>
      </c>
    </row>
    <row r="115" spans="1:13" x14ac:dyDescent="0.3">
      <c r="A115" s="33">
        <v>19</v>
      </c>
      <c r="B115" s="34">
        <f>調整係数一覧!B115</f>
        <v>1</v>
      </c>
      <c r="C115" s="34">
        <f>調整係数一覧!C115</f>
        <v>1</v>
      </c>
      <c r="D115" s="34">
        <f>調整係数一覧!D115</f>
        <v>1</v>
      </c>
      <c r="E115" s="34">
        <f>調整係数一覧!E115</f>
        <v>1</v>
      </c>
      <c r="F115" s="34">
        <f>調整係数一覧!F115</f>
        <v>1</v>
      </c>
      <c r="G115" s="34">
        <f>調整係数一覧!G115</f>
        <v>1</v>
      </c>
      <c r="H115" s="34">
        <f>調整係数一覧!H115</f>
        <v>1</v>
      </c>
      <c r="I115" s="34">
        <f>調整係数一覧!I115</f>
        <v>0.9974686937289825</v>
      </c>
      <c r="J115" s="34">
        <f>調整係数一覧!J115</f>
        <v>0.99715468116957506</v>
      </c>
      <c r="K115" s="34">
        <f>調整係数一覧!K115</f>
        <v>1</v>
      </c>
      <c r="L115" s="34">
        <f>調整係数一覧!L115</f>
        <v>0.99482259065116307</v>
      </c>
      <c r="M115" s="34">
        <f>調整係数一覧!M115</f>
        <v>1</v>
      </c>
    </row>
    <row r="116" spans="1:13" x14ac:dyDescent="0.3">
      <c r="A116" s="33">
        <v>18</v>
      </c>
      <c r="B116" s="34">
        <f>調整係数一覧!B116</f>
        <v>1</v>
      </c>
      <c r="C116" s="34">
        <f>調整係数一覧!C116</f>
        <v>1</v>
      </c>
      <c r="D116" s="34">
        <f>調整係数一覧!D116</f>
        <v>1</v>
      </c>
      <c r="E116" s="34">
        <f>調整係数一覧!E116</f>
        <v>1</v>
      </c>
      <c r="F116" s="34">
        <f>調整係数一覧!F116</f>
        <v>1</v>
      </c>
      <c r="G116" s="34">
        <f>調整係数一覧!G116</f>
        <v>1</v>
      </c>
      <c r="H116" s="34">
        <f>調整係数一覧!H116</f>
        <v>1</v>
      </c>
      <c r="I116" s="34">
        <f>調整係数一覧!I116</f>
        <v>0.9974686937289825</v>
      </c>
      <c r="J116" s="34">
        <f>調整係数一覧!J116</f>
        <v>0.99715468116957506</v>
      </c>
      <c r="K116" s="34">
        <f>調整係数一覧!K116</f>
        <v>1</v>
      </c>
      <c r="L116" s="34">
        <f>調整係数一覧!L116</f>
        <v>0.99482259065116307</v>
      </c>
      <c r="M116" s="34">
        <f>調整係数一覧!M116</f>
        <v>1</v>
      </c>
    </row>
    <row r="117" spans="1:13" x14ac:dyDescent="0.3">
      <c r="A117" s="33">
        <v>17</v>
      </c>
      <c r="B117" s="34">
        <f>調整係数一覧!B117</f>
        <v>1</v>
      </c>
      <c r="C117" s="34">
        <f>調整係数一覧!C117</f>
        <v>1</v>
      </c>
      <c r="D117" s="34">
        <f>調整係数一覧!D117</f>
        <v>1</v>
      </c>
      <c r="E117" s="34">
        <f>調整係数一覧!E117</f>
        <v>1</v>
      </c>
      <c r="F117" s="34">
        <f>調整係数一覧!F117</f>
        <v>1</v>
      </c>
      <c r="G117" s="34">
        <f>調整係数一覧!G117</f>
        <v>1</v>
      </c>
      <c r="H117" s="34">
        <f>調整係数一覧!H117</f>
        <v>1</v>
      </c>
      <c r="I117" s="34">
        <f>調整係数一覧!I117</f>
        <v>0.9974686937289825</v>
      </c>
      <c r="J117" s="34">
        <f>調整係数一覧!J117</f>
        <v>0.99715468116957506</v>
      </c>
      <c r="K117" s="34">
        <f>調整係数一覧!K117</f>
        <v>1</v>
      </c>
      <c r="L117" s="34">
        <f>調整係数一覧!L117</f>
        <v>0.99482259065116307</v>
      </c>
      <c r="M117" s="34">
        <f>調整係数一覧!M117</f>
        <v>1</v>
      </c>
    </row>
    <row r="118" spans="1:13" x14ac:dyDescent="0.3">
      <c r="A118" s="33">
        <v>16</v>
      </c>
      <c r="B118" s="34">
        <f>調整係数一覧!B118</f>
        <v>1</v>
      </c>
      <c r="C118" s="34">
        <f>調整係数一覧!C118</f>
        <v>1</v>
      </c>
      <c r="D118" s="34">
        <f>調整係数一覧!D118</f>
        <v>1</v>
      </c>
      <c r="E118" s="34">
        <f>調整係数一覧!E118</f>
        <v>1</v>
      </c>
      <c r="F118" s="34">
        <f>調整係数一覧!F118</f>
        <v>1</v>
      </c>
      <c r="G118" s="34">
        <f>調整係数一覧!G118</f>
        <v>1</v>
      </c>
      <c r="H118" s="34">
        <f>調整係数一覧!H118</f>
        <v>1</v>
      </c>
      <c r="I118" s="34">
        <f>調整係数一覧!I118</f>
        <v>0.9974686937289825</v>
      </c>
      <c r="J118" s="34">
        <f>調整係数一覧!J118</f>
        <v>0.99715468116957506</v>
      </c>
      <c r="K118" s="34">
        <f>調整係数一覧!K118</f>
        <v>1</v>
      </c>
      <c r="L118" s="34">
        <f>調整係数一覧!L118</f>
        <v>0.99482259065116307</v>
      </c>
      <c r="M118" s="34">
        <f>調整係数一覧!M118</f>
        <v>1</v>
      </c>
    </row>
    <row r="119" spans="1:13" x14ac:dyDescent="0.3">
      <c r="A119" s="33">
        <v>15</v>
      </c>
      <c r="B119" s="34">
        <f>調整係数一覧!B119</f>
        <v>1</v>
      </c>
      <c r="C119" s="34">
        <f>調整係数一覧!C119</f>
        <v>1</v>
      </c>
      <c r="D119" s="34">
        <f>調整係数一覧!D119</f>
        <v>1</v>
      </c>
      <c r="E119" s="34">
        <f>調整係数一覧!E119</f>
        <v>1</v>
      </c>
      <c r="F119" s="34">
        <f>調整係数一覧!F119</f>
        <v>1</v>
      </c>
      <c r="G119" s="34">
        <f>調整係数一覧!G119</f>
        <v>1</v>
      </c>
      <c r="H119" s="34">
        <f>調整係数一覧!H119</f>
        <v>1</v>
      </c>
      <c r="I119" s="34">
        <f>調整係数一覧!I119</f>
        <v>0.9974686937289825</v>
      </c>
      <c r="J119" s="34">
        <f>調整係数一覧!J119</f>
        <v>0.99715468116957506</v>
      </c>
      <c r="K119" s="34">
        <f>調整係数一覧!K119</f>
        <v>1</v>
      </c>
      <c r="L119" s="34">
        <f>調整係数一覧!L119</f>
        <v>0.99482259065116307</v>
      </c>
      <c r="M119" s="34">
        <f>調整係数一覧!M119</f>
        <v>1</v>
      </c>
    </row>
    <row r="120" spans="1:13" x14ac:dyDescent="0.3">
      <c r="A120" s="33">
        <v>14</v>
      </c>
      <c r="B120" s="34">
        <f>調整係数一覧!B120</f>
        <v>1</v>
      </c>
      <c r="C120" s="34">
        <f>調整係数一覧!C120</f>
        <v>1</v>
      </c>
      <c r="D120" s="34">
        <f>調整係数一覧!D120</f>
        <v>1</v>
      </c>
      <c r="E120" s="34">
        <f>調整係数一覧!E120</f>
        <v>1</v>
      </c>
      <c r="F120" s="34">
        <f>調整係数一覧!F120</f>
        <v>1</v>
      </c>
      <c r="G120" s="34">
        <f>調整係数一覧!G120</f>
        <v>1</v>
      </c>
      <c r="H120" s="34">
        <f>調整係数一覧!H120</f>
        <v>1</v>
      </c>
      <c r="I120" s="34">
        <f>調整係数一覧!I120</f>
        <v>0.9974686937289825</v>
      </c>
      <c r="J120" s="34">
        <f>調整係数一覧!J120</f>
        <v>0.99715468116957506</v>
      </c>
      <c r="K120" s="34">
        <f>調整係数一覧!K120</f>
        <v>1</v>
      </c>
      <c r="L120" s="34">
        <f>調整係数一覧!L120</f>
        <v>0.99482259065116307</v>
      </c>
      <c r="M120" s="34">
        <f>調整係数一覧!M120</f>
        <v>1</v>
      </c>
    </row>
    <row r="121" spans="1:13" x14ac:dyDescent="0.3">
      <c r="A121" s="33">
        <v>13</v>
      </c>
      <c r="B121" s="34">
        <f>調整係数一覧!B121</f>
        <v>1</v>
      </c>
      <c r="C121" s="34">
        <f>調整係数一覧!C121</f>
        <v>1</v>
      </c>
      <c r="D121" s="34">
        <f>調整係数一覧!D121</f>
        <v>1</v>
      </c>
      <c r="E121" s="34">
        <f>調整係数一覧!E121</f>
        <v>1</v>
      </c>
      <c r="F121" s="34">
        <f>調整係数一覧!F121</f>
        <v>1</v>
      </c>
      <c r="G121" s="34">
        <f>調整係数一覧!G121</f>
        <v>1</v>
      </c>
      <c r="H121" s="34">
        <f>調整係数一覧!H121</f>
        <v>1</v>
      </c>
      <c r="I121" s="34">
        <f>調整係数一覧!I121</f>
        <v>0.9974686937289825</v>
      </c>
      <c r="J121" s="34">
        <f>調整係数一覧!J121</f>
        <v>0.99715468116957506</v>
      </c>
      <c r="K121" s="34">
        <f>調整係数一覧!K121</f>
        <v>1</v>
      </c>
      <c r="L121" s="34">
        <f>調整係数一覧!L121</f>
        <v>0.99482259065116307</v>
      </c>
      <c r="M121" s="34">
        <f>調整係数一覧!M121</f>
        <v>1</v>
      </c>
    </row>
    <row r="122" spans="1:13" x14ac:dyDescent="0.3">
      <c r="A122" s="33">
        <v>12</v>
      </c>
      <c r="B122" s="34">
        <f>調整係数一覧!B122</f>
        <v>1</v>
      </c>
      <c r="C122" s="34">
        <f>調整係数一覧!C122</f>
        <v>1</v>
      </c>
      <c r="D122" s="34">
        <f>調整係数一覧!D122</f>
        <v>1</v>
      </c>
      <c r="E122" s="34">
        <f>調整係数一覧!E122</f>
        <v>1</v>
      </c>
      <c r="F122" s="34">
        <f>調整係数一覧!F122</f>
        <v>1</v>
      </c>
      <c r="G122" s="34">
        <f>調整係数一覧!G122</f>
        <v>1</v>
      </c>
      <c r="H122" s="34">
        <f>調整係数一覧!H122</f>
        <v>1</v>
      </c>
      <c r="I122" s="34">
        <f>調整係数一覧!I122</f>
        <v>0.9974686937289825</v>
      </c>
      <c r="J122" s="34">
        <f>調整係数一覧!J122</f>
        <v>0.99715468116957506</v>
      </c>
      <c r="K122" s="34">
        <f>調整係数一覧!K122</f>
        <v>1</v>
      </c>
      <c r="L122" s="34">
        <f>調整係数一覧!L122</f>
        <v>0.99482259065116307</v>
      </c>
      <c r="M122" s="34">
        <f>調整係数一覧!M122</f>
        <v>1</v>
      </c>
    </row>
    <row r="123" spans="1:13" x14ac:dyDescent="0.3">
      <c r="A123" s="33">
        <v>11</v>
      </c>
      <c r="B123" s="34">
        <f>調整係数一覧!B123</f>
        <v>1</v>
      </c>
      <c r="C123" s="34">
        <f>調整係数一覧!C123</f>
        <v>1</v>
      </c>
      <c r="D123" s="34">
        <f>調整係数一覧!D123</f>
        <v>1</v>
      </c>
      <c r="E123" s="34">
        <f>調整係数一覧!E123</f>
        <v>1</v>
      </c>
      <c r="F123" s="34">
        <f>調整係数一覧!F123</f>
        <v>1</v>
      </c>
      <c r="G123" s="34">
        <f>調整係数一覧!G123</f>
        <v>1</v>
      </c>
      <c r="H123" s="34">
        <f>調整係数一覧!H123</f>
        <v>1</v>
      </c>
      <c r="I123" s="34">
        <f>調整係数一覧!I123</f>
        <v>0.9974686937289825</v>
      </c>
      <c r="J123" s="34">
        <f>調整係数一覧!J123</f>
        <v>0.99678703424216586</v>
      </c>
      <c r="K123" s="34">
        <f>調整係数一覧!K123</f>
        <v>0.9992904042500167</v>
      </c>
      <c r="L123" s="34">
        <f>調整係数一覧!L123</f>
        <v>0.99482259065116307</v>
      </c>
      <c r="M123" s="34">
        <f>調整係数一覧!M123</f>
        <v>1</v>
      </c>
    </row>
    <row r="124" spans="1:13" x14ac:dyDescent="0.3">
      <c r="A124" s="33">
        <v>10</v>
      </c>
      <c r="B124" s="34">
        <f>調整係数一覧!B124</f>
        <v>1</v>
      </c>
      <c r="C124" s="34">
        <f>調整係数一覧!C124</f>
        <v>1</v>
      </c>
      <c r="D124" s="34">
        <f>調整係数一覧!D124</f>
        <v>1</v>
      </c>
      <c r="E124" s="34">
        <f>調整係数一覧!E124</f>
        <v>1</v>
      </c>
      <c r="F124" s="34">
        <f>調整係数一覧!F124</f>
        <v>1</v>
      </c>
      <c r="G124" s="34">
        <f>調整係数一覧!G124</f>
        <v>1</v>
      </c>
      <c r="H124" s="34">
        <f>調整係数一覧!H124</f>
        <v>1</v>
      </c>
      <c r="I124" s="34">
        <f>調整係数一覧!I124</f>
        <v>0.99717214356407791</v>
      </c>
      <c r="J124" s="34">
        <f>調整係数一覧!J124</f>
        <v>0.98801630538417107</v>
      </c>
      <c r="K124" s="34">
        <f>調整係数一覧!K124</f>
        <v>0.98813232871440959</v>
      </c>
      <c r="L124" s="34">
        <f>調整係数一覧!L124</f>
        <v>0.9868327590057776</v>
      </c>
      <c r="M124" s="34">
        <f>調整係数一覧!M124</f>
        <v>1</v>
      </c>
    </row>
    <row r="125" spans="1:13" x14ac:dyDescent="0.3">
      <c r="A125" s="33">
        <v>9</v>
      </c>
      <c r="B125" s="34">
        <f>調整係数一覧!B125</f>
        <v>1</v>
      </c>
      <c r="C125" s="34">
        <f>調整係数一覧!C125</f>
        <v>1</v>
      </c>
      <c r="D125" s="34">
        <f>調整係数一覧!D125</f>
        <v>1</v>
      </c>
      <c r="E125" s="34">
        <f>調整係数一覧!E125</f>
        <v>1</v>
      </c>
      <c r="F125" s="34">
        <f>調整係数一覧!F125</f>
        <v>1</v>
      </c>
      <c r="G125" s="34">
        <f>調整係数一覧!G125</f>
        <v>1</v>
      </c>
      <c r="H125" s="34">
        <f>調整係数一覧!H125</f>
        <v>1</v>
      </c>
      <c r="I125" s="34">
        <f>調整係数一覧!I125</f>
        <v>0.98891671049726892</v>
      </c>
      <c r="J125" s="34">
        <f>調整係数一覧!J125</f>
        <v>0.97084249459559047</v>
      </c>
      <c r="K125" s="34">
        <f>調整係数一覧!K125</f>
        <v>0.9666718049621984</v>
      </c>
      <c r="L125" s="34">
        <f>調整係数一覧!L125</f>
        <v>0.97035151315585089</v>
      </c>
      <c r="M125" s="34">
        <f>調整係数一覧!M125</f>
        <v>1</v>
      </c>
    </row>
    <row r="126" spans="1:13" x14ac:dyDescent="0.3">
      <c r="A126" s="33">
        <v>8</v>
      </c>
      <c r="B126" s="34">
        <f>調整係数一覧!B126</f>
        <v>1</v>
      </c>
      <c r="C126" s="34">
        <f>調整係数一覧!C126</f>
        <v>1</v>
      </c>
      <c r="D126" s="34">
        <f>調整係数一覧!D126</f>
        <v>0.99219862218350563</v>
      </c>
      <c r="E126" s="34">
        <f>調整係数一覧!E126</f>
        <v>1</v>
      </c>
      <c r="F126" s="34">
        <f>調整係数一覧!F126</f>
        <v>1</v>
      </c>
      <c r="G126" s="34">
        <f>調整係数一覧!G126</f>
        <v>1</v>
      </c>
      <c r="H126" s="34">
        <f>調整係数一覧!H126</f>
        <v>1</v>
      </c>
      <c r="I126" s="34">
        <f>調整係数一覧!I126</f>
        <v>0.97270239452855556</v>
      </c>
      <c r="J126" s="34">
        <f>調整係数一覧!J126</f>
        <v>0.94526560187642383</v>
      </c>
      <c r="K126" s="34">
        <f>調整係数一覧!K126</f>
        <v>0.93490883299338312</v>
      </c>
      <c r="L126" s="34">
        <f>調整係数一覧!L126</f>
        <v>0.94537885310138292</v>
      </c>
      <c r="M126" s="34">
        <f>調整係数一覧!M126</f>
        <v>0.99101808844175432</v>
      </c>
    </row>
    <row r="127" spans="1:13" x14ac:dyDescent="0.3">
      <c r="A127" s="33">
        <v>7</v>
      </c>
      <c r="B127" s="34">
        <f>調整係数一覧!B127</f>
        <v>0.9866679061777297</v>
      </c>
      <c r="C127" s="34">
        <f>調整係数一覧!C127</f>
        <v>0.97408248074914983</v>
      </c>
      <c r="D127" s="34">
        <f>調整係数一覧!D127</f>
        <v>0.95200807493440953</v>
      </c>
      <c r="E127" s="34">
        <f>調整係数一覧!E127</f>
        <v>1</v>
      </c>
      <c r="F127" s="34">
        <f>調整係数一覧!F127</f>
        <v>0.99530791096278537</v>
      </c>
      <c r="G127" s="34">
        <f>調整係数一覧!G127</f>
        <v>0.98910278478733438</v>
      </c>
      <c r="H127" s="34">
        <f>調整係数一覧!H127</f>
        <v>0.98083684128807658</v>
      </c>
      <c r="I127" s="34">
        <f>調整係数一覧!I127</f>
        <v>0.9485291956579377</v>
      </c>
      <c r="J127" s="34">
        <f>調整係数一覧!J127</f>
        <v>0.91128562722667161</v>
      </c>
      <c r="K127" s="34">
        <f>調整係数一覧!K127</f>
        <v>0.89284341280796375</v>
      </c>
      <c r="L127" s="34">
        <f>調整係数一覧!L127</f>
        <v>0.91191477884237371</v>
      </c>
      <c r="M127" s="34">
        <f>調整係数一覧!M127</f>
        <v>0.97067824760461996</v>
      </c>
    </row>
    <row r="128" spans="1:13" x14ac:dyDescent="0.3">
      <c r="A128" s="33">
        <v>6</v>
      </c>
      <c r="B128" s="34">
        <f>調整係数一覧!B128</f>
        <v>0.95203519659748881</v>
      </c>
      <c r="C128" s="34">
        <f>調整係数一覧!C128</f>
        <v>0.92611603427763189</v>
      </c>
      <c r="D128" s="34">
        <f>調整係数一覧!D128</f>
        <v>0.89489704171842732</v>
      </c>
      <c r="E128" s="34">
        <f>調整係数一覧!E128</f>
        <v>0.96894624629198201</v>
      </c>
      <c r="F128" s="34">
        <f>調整係数一覧!F128</f>
        <v>0.95295150162094688</v>
      </c>
      <c r="G128" s="34">
        <f>調整係数一覧!G128</f>
        <v>0.95009711648114781</v>
      </c>
      <c r="H128" s="34">
        <f>調整係数一覧!H128</f>
        <v>0.94444361623293793</v>
      </c>
      <c r="I128" s="34">
        <f>調整係数一覧!I128</f>
        <v>0.91639711388541534</v>
      </c>
      <c r="J128" s="34">
        <f>調整係数一覧!J128</f>
        <v>0.86890257064633369</v>
      </c>
      <c r="K128" s="34">
        <f>調整係数一覧!K128</f>
        <v>0.84047554440594019</v>
      </c>
      <c r="L128" s="34">
        <f>調整係数一覧!L128</f>
        <v>0.86995929037882336</v>
      </c>
      <c r="M128" s="34">
        <f>調整係数一覧!M128</f>
        <v>0.94215640679565671</v>
      </c>
    </row>
    <row r="129" spans="1:13" x14ac:dyDescent="0.3">
      <c r="A129" s="33">
        <v>5</v>
      </c>
      <c r="B129" s="34">
        <f>調整係数一覧!B129</f>
        <v>0.90573570179464524</v>
      </c>
      <c r="C129" s="34">
        <f>調整係数一覧!C129</f>
        <v>0.86262328226507112</v>
      </c>
      <c r="D129" s="34">
        <f>調整係数一覧!D129</f>
        <v>0.82086552253555933</v>
      </c>
      <c r="E129" s="34">
        <f>調整係数一覧!E129</f>
        <v>0.9247279212925078</v>
      </c>
      <c r="F129" s="34">
        <f>調整係数一覧!F129</f>
        <v>0.89529457808039059</v>
      </c>
      <c r="G129" s="34">
        <f>調整係数一覧!G129</f>
        <v>0.89767545745466437</v>
      </c>
      <c r="H129" s="34">
        <f>調整係数一覧!H129</f>
        <v>0.8962258414200468</v>
      </c>
      <c r="I129" s="34">
        <f>調整係数一覧!I129</f>
        <v>0.87630614921098859</v>
      </c>
      <c r="J129" s="34">
        <f>調整係数一覧!J129</f>
        <v>0.81811643213540997</v>
      </c>
      <c r="K129" s="34">
        <f>調整係数一覧!K129</f>
        <v>0.77780522778731254</v>
      </c>
      <c r="L129" s="34">
        <f>調整係数一覧!L129</f>
        <v>0.81951238771073176</v>
      </c>
      <c r="M129" s="34">
        <f>調整係数一覧!M129</f>
        <v>0.90545256601486435</v>
      </c>
    </row>
    <row r="130" spans="1:13" x14ac:dyDescent="0.3">
      <c r="A130" s="33">
        <v>4</v>
      </c>
      <c r="B130" s="34">
        <f>調整係数一覧!B130</f>
        <v>0.84776942176919889</v>
      </c>
      <c r="C130" s="34">
        <f>調整係数一覧!C130</f>
        <v>0.78360422471146762</v>
      </c>
      <c r="D130" s="34">
        <f>調整係数一覧!D130</f>
        <v>0.72991351738580534</v>
      </c>
      <c r="E130" s="34">
        <f>調整係数一覧!E130</f>
        <v>0.86847632897462801</v>
      </c>
      <c r="F130" s="34">
        <f>調整係数一覧!F130</f>
        <v>0.82233714034111638</v>
      </c>
      <c r="G130" s="34">
        <f>調整係数一覧!G130</f>
        <v>0.83183780770788407</v>
      </c>
      <c r="H130" s="34">
        <f>調整係数一覧!H130</f>
        <v>0.83618351684940273</v>
      </c>
      <c r="I130" s="34">
        <f>調整係数一覧!I130</f>
        <v>0.82825630163465735</v>
      </c>
      <c r="J130" s="34">
        <f>調整係数一覧!J130</f>
        <v>0.75892721169390032</v>
      </c>
      <c r="K130" s="34">
        <f>調整係数一覧!K130</f>
        <v>0.7048324629520808</v>
      </c>
      <c r="L130" s="34">
        <f>調整係数一覧!L130</f>
        <v>0.76057407083809891</v>
      </c>
      <c r="M130" s="34">
        <f>調整係数一覧!M130</f>
        <v>0.86056672526224298</v>
      </c>
    </row>
    <row r="131" spans="1:13" x14ac:dyDescent="0.3">
      <c r="A131" s="33">
        <v>3</v>
      </c>
      <c r="B131" s="34">
        <f>調整係数一覧!B131</f>
        <v>0.77813635652114999</v>
      </c>
      <c r="C131" s="34">
        <f>調整係数一覧!C131</f>
        <v>0.68905886161682162</v>
      </c>
      <c r="D131" s="34">
        <f>調整係数一覧!D131</f>
        <v>0.62204102626916546</v>
      </c>
      <c r="E131" s="34">
        <f>調整係数一覧!E131</f>
        <v>0.80019146933834284</v>
      </c>
      <c r="F131" s="34">
        <f>調整係数一覧!F131</f>
        <v>0.73407918840312414</v>
      </c>
      <c r="G131" s="34">
        <f>調整係数一覧!G131</f>
        <v>0.75258416724080646</v>
      </c>
      <c r="H131" s="34">
        <f>調整係数一覧!H131</f>
        <v>0.76431664252100606</v>
      </c>
      <c r="I131" s="34">
        <f>調整係数一覧!I131</f>
        <v>0.77224757115642184</v>
      </c>
      <c r="J131" s="34">
        <f>調整係数一覧!J131</f>
        <v>0.69133490932180508</v>
      </c>
      <c r="K131" s="34">
        <f>調整係数一覧!K131</f>
        <v>0.62155724990024486</v>
      </c>
      <c r="L131" s="34">
        <f>調整係数一覧!L131</f>
        <v>0.69314433976092471</v>
      </c>
      <c r="M131" s="34">
        <f>調整係数一覧!M131</f>
        <v>0.80749888453779262</v>
      </c>
    </row>
    <row r="132" spans="1:13" x14ac:dyDescent="0.3">
      <c r="A132" s="33">
        <v>2</v>
      </c>
      <c r="B132" s="34">
        <f>調整係数一覧!B132</f>
        <v>0.69683650605049829</v>
      </c>
      <c r="C132" s="34">
        <f>調整係数一覧!C132</f>
        <v>0.57898719298113277</v>
      </c>
      <c r="D132" s="34">
        <f>調整係数一覧!D132</f>
        <v>0.4972480491856397</v>
      </c>
      <c r="E132" s="34">
        <f>調整係数一覧!E132</f>
        <v>0.71987334238365208</v>
      </c>
      <c r="F132" s="34">
        <f>調整係数一覧!F132</f>
        <v>0.6305207222664142</v>
      </c>
      <c r="G132" s="34">
        <f>調整係数一覧!G132</f>
        <v>0.65991453605343187</v>
      </c>
      <c r="H132" s="34">
        <f>調整係数一覧!H132</f>
        <v>0.68062521843485657</v>
      </c>
      <c r="I132" s="34">
        <f>調整係数一覧!I132</f>
        <v>0.70827995777628172</v>
      </c>
      <c r="J132" s="34">
        <f>調整係数一覧!J132</f>
        <v>0.61533952501912403</v>
      </c>
      <c r="K132" s="34">
        <f>調整係数一覧!K132</f>
        <v>0.52797958863180483</v>
      </c>
      <c r="L132" s="34">
        <f>調整係数一覧!L132</f>
        <v>0.61722319447920948</v>
      </c>
      <c r="M132" s="34">
        <f>調整係数一覧!M132</f>
        <v>0.74624904384151314</v>
      </c>
    </row>
    <row r="133" spans="1:13" x14ac:dyDescent="0.3">
      <c r="A133" s="33">
        <v>1</v>
      </c>
      <c r="B133" s="34">
        <f>調整係数一覧!B133</f>
        <v>0.60386987035724393</v>
      </c>
      <c r="C133" s="34">
        <f>調整係数一覧!C133</f>
        <v>0.45338921880440114</v>
      </c>
      <c r="D133" s="34">
        <f>調整係数一覧!D133</f>
        <v>0.35553458613522798</v>
      </c>
      <c r="E133" s="34">
        <f>調整係数一覧!E133</f>
        <v>0.62752194811055606</v>
      </c>
      <c r="F133" s="34">
        <f>調整係数一覧!F133</f>
        <v>0.51166174193098624</v>
      </c>
      <c r="G133" s="34">
        <f>調整係数一覧!G133</f>
        <v>0.55382891414576019</v>
      </c>
      <c r="H133" s="34">
        <f>調整係数一覧!H133</f>
        <v>0.58510924459095437</v>
      </c>
      <c r="I133" s="34">
        <f>調整係数一覧!I133</f>
        <v>0.63635346149423722</v>
      </c>
      <c r="J133" s="34">
        <f>調整係数一覧!J133</f>
        <v>0.53094105878585707</v>
      </c>
      <c r="K133" s="34">
        <f>調整係数一覧!K133</f>
        <v>0.42409947914676072</v>
      </c>
      <c r="L133" s="34">
        <f>調整係数一覧!L133</f>
        <v>0.53281063499295289</v>
      </c>
      <c r="M133" s="34">
        <f>調整係数一覧!M133</f>
        <v>0.67681720317340466</v>
      </c>
    </row>
    <row r="135" spans="1:13" x14ac:dyDescent="0.3">
      <c r="A135" s="31" t="s">
        <v>51</v>
      </c>
      <c r="B135" s="32">
        <v>4</v>
      </c>
      <c r="C135" s="32">
        <v>5</v>
      </c>
      <c r="D135" s="32">
        <v>6</v>
      </c>
      <c r="E135" s="32">
        <v>7</v>
      </c>
      <c r="F135" s="32">
        <v>8</v>
      </c>
      <c r="G135" s="32">
        <v>9</v>
      </c>
      <c r="H135" s="32">
        <v>10</v>
      </c>
      <c r="I135" s="32">
        <v>11</v>
      </c>
      <c r="J135" s="32">
        <v>12</v>
      </c>
      <c r="K135" s="32">
        <v>1</v>
      </c>
      <c r="L135" s="32">
        <v>2</v>
      </c>
      <c r="M135" s="32">
        <v>3</v>
      </c>
    </row>
    <row r="136" spans="1:13" x14ac:dyDescent="0.3">
      <c r="A136" s="33">
        <v>20</v>
      </c>
      <c r="B136" s="34">
        <f>調整係数一覧!B136</f>
        <v>1</v>
      </c>
      <c r="C136" s="34">
        <f>調整係数一覧!C136</f>
        <v>1</v>
      </c>
      <c r="D136" s="34">
        <f>調整係数一覧!D136</f>
        <v>1</v>
      </c>
      <c r="E136" s="34">
        <f>調整係数一覧!E136</f>
        <v>1</v>
      </c>
      <c r="F136" s="34">
        <f>調整係数一覧!F136</f>
        <v>1</v>
      </c>
      <c r="G136" s="34">
        <f>調整係数一覧!G136</f>
        <v>1</v>
      </c>
      <c r="H136" s="34">
        <f>調整係数一覧!H136</f>
        <v>1</v>
      </c>
      <c r="I136" s="34">
        <f>調整係数一覧!I136</f>
        <v>0.99517240209421975</v>
      </c>
      <c r="J136" s="34">
        <f>調整係数一覧!J136</f>
        <v>1</v>
      </c>
      <c r="K136" s="34">
        <f>調整係数一覧!K136</f>
        <v>0.98992524789961223</v>
      </c>
      <c r="L136" s="34">
        <f>調整係数一覧!L136</f>
        <v>0.99726124396528393</v>
      </c>
      <c r="M136" s="34">
        <f>調整係数一覧!M136</f>
        <v>1</v>
      </c>
    </row>
    <row r="137" spans="1:13" x14ac:dyDescent="0.3">
      <c r="A137" s="33">
        <v>19</v>
      </c>
      <c r="B137" s="34">
        <f>調整係数一覧!B137</f>
        <v>1</v>
      </c>
      <c r="C137" s="34">
        <f>調整係数一覧!C137</f>
        <v>1</v>
      </c>
      <c r="D137" s="34">
        <f>調整係数一覧!D137</f>
        <v>1</v>
      </c>
      <c r="E137" s="34">
        <f>調整係数一覧!E137</f>
        <v>1</v>
      </c>
      <c r="F137" s="34">
        <f>調整係数一覧!F137</f>
        <v>1</v>
      </c>
      <c r="G137" s="34">
        <f>調整係数一覧!G137</f>
        <v>1</v>
      </c>
      <c r="H137" s="34">
        <f>調整係数一覧!H137</f>
        <v>1</v>
      </c>
      <c r="I137" s="34">
        <f>調整係数一覧!I137</f>
        <v>0.99517240209421975</v>
      </c>
      <c r="J137" s="34">
        <f>調整係数一覧!J137</f>
        <v>1</v>
      </c>
      <c r="K137" s="34">
        <f>調整係数一覧!K137</f>
        <v>0.98992524789961223</v>
      </c>
      <c r="L137" s="34">
        <f>調整係数一覧!L137</f>
        <v>0.99726124396528393</v>
      </c>
      <c r="M137" s="34">
        <f>調整係数一覧!M137</f>
        <v>1</v>
      </c>
    </row>
    <row r="138" spans="1:13" x14ac:dyDescent="0.3">
      <c r="A138" s="33">
        <v>18</v>
      </c>
      <c r="B138" s="34">
        <f>調整係数一覧!B138</f>
        <v>1</v>
      </c>
      <c r="C138" s="34">
        <f>調整係数一覧!C138</f>
        <v>1</v>
      </c>
      <c r="D138" s="34">
        <f>調整係数一覧!D138</f>
        <v>1</v>
      </c>
      <c r="E138" s="34">
        <f>調整係数一覧!E138</f>
        <v>1</v>
      </c>
      <c r="F138" s="34">
        <f>調整係数一覧!F138</f>
        <v>1</v>
      </c>
      <c r="G138" s="34">
        <f>調整係数一覧!G138</f>
        <v>1</v>
      </c>
      <c r="H138" s="34">
        <f>調整係数一覧!H138</f>
        <v>1</v>
      </c>
      <c r="I138" s="34">
        <f>調整係数一覧!I138</f>
        <v>0.99517240209421975</v>
      </c>
      <c r="J138" s="34">
        <f>調整係数一覧!J138</f>
        <v>1</v>
      </c>
      <c r="K138" s="34">
        <f>調整係数一覧!K138</f>
        <v>0.98992524789961223</v>
      </c>
      <c r="L138" s="34">
        <f>調整係数一覧!L138</f>
        <v>0.99726124396528393</v>
      </c>
      <c r="M138" s="34">
        <f>調整係数一覧!M138</f>
        <v>1</v>
      </c>
    </row>
    <row r="139" spans="1:13" x14ac:dyDescent="0.3">
      <c r="A139" s="33">
        <v>17</v>
      </c>
      <c r="B139" s="34">
        <f>調整係数一覧!B139</f>
        <v>1</v>
      </c>
      <c r="C139" s="34">
        <f>調整係数一覧!C139</f>
        <v>1</v>
      </c>
      <c r="D139" s="34">
        <f>調整係数一覧!D139</f>
        <v>1</v>
      </c>
      <c r="E139" s="34">
        <f>調整係数一覧!E139</f>
        <v>1</v>
      </c>
      <c r="F139" s="34">
        <f>調整係数一覧!F139</f>
        <v>1</v>
      </c>
      <c r="G139" s="34">
        <f>調整係数一覧!G139</f>
        <v>1</v>
      </c>
      <c r="H139" s="34">
        <f>調整係数一覧!H139</f>
        <v>1</v>
      </c>
      <c r="I139" s="34">
        <f>調整係数一覧!I139</f>
        <v>0.99517240209421975</v>
      </c>
      <c r="J139" s="34">
        <f>調整係数一覧!J139</f>
        <v>1</v>
      </c>
      <c r="K139" s="34">
        <f>調整係数一覧!K139</f>
        <v>0.98992524789961223</v>
      </c>
      <c r="L139" s="34">
        <f>調整係数一覧!L139</f>
        <v>0.99726124396528393</v>
      </c>
      <c r="M139" s="34">
        <f>調整係数一覧!M139</f>
        <v>1</v>
      </c>
    </row>
    <row r="140" spans="1:13" x14ac:dyDescent="0.3">
      <c r="A140" s="33">
        <v>16</v>
      </c>
      <c r="B140" s="34">
        <f>調整係数一覧!B140</f>
        <v>1</v>
      </c>
      <c r="C140" s="34">
        <f>調整係数一覧!C140</f>
        <v>1</v>
      </c>
      <c r="D140" s="34">
        <f>調整係数一覧!D140</f>
        <v>1</v>
      </c>
      <c r="E140" s="34">
        <f>調整係数一覧!E140</f>
        <v>1</v>
      </c>
      <c r="F140" s="34">
        <f>調整係数一覧!F140</f>
        <v>1</v>
      </c>
      <c r="G140" s="34">
        <f>調整係数一覧!G140</f>
        <v>1</v>
      </c>
      <c r="H140" s="34">
        <f>調整係数一覧!H140</f>
        <v>1</v>
      </c>
      <c r="I140" s="34">
        <f>調整係数一覧!I140</f>
        <v>0.99517240209421975</v>
      </c>
      <c r="J140" s="34">
        <f>調整係数一覧!J140</f>
        <v>1</v>
      </c>
      <c r="K140" s="34">
        <f>調整係数一覧!K140</f>
        <v>0.98992524789961223</v>
      </c>
      <c r="L140" s="34">
        <f>調整係数一覧!L140</f>
        <v>0.99726124396528393</v>
      </c>
      <c r="M140" s="34">
        <f>調整係数一覧!M140</f>
        <v>1</v>
      </c>
    </row>
    <row r="141" spans="1:13" x14ac:dyDescent="0.3">
      <c r="A141" s="33">
        <v>15</v>
      </c>
      <c r="B141" s="34">
        <f>調整係数一覧!B141</f>
        <v>1</v>
      </c>
      <c r="C141" s="34">
        <f>調整係数一覧!C141</f>
        <v>1</v>
      </c>
      <c r="D141" s="34">
        <f>調整係数一覧!D141</f>
        <v>1</v>
      </c>
      <c r="E141" s="34">
        <f>調整係数一覧!E141</f>
        <v>1</v>
      </c>
      <c r="F141" s="34">
        <f>調整係数一覧!F141</f>
        <v>1</v>
      </c>
      <c r="G141" s="34">
        <f>調整係数一覧!G141</f>
        <v>1</v>
      </c>
      <c r="H141" s="34">
        <f>調整係数一覧!H141</f>
        <v>1</v>
      </c>
      <c r="I141" s="34">
        <f>調整係数一覧!I141</f>
        <v>0.99517240209421975</v>
      </c>
      <c r="J141" s="34">
        <f>調整係数一覧!J141</f>
        <v>1</v>
      </c>
      <c r="K141" s="34">
        <f>調整係数一覧!K141</f>
        <v>0.98992524789961223</v>
      </c>
      <c r="L141" s="34">
        <f>調整係数一覧!L141</f>
        <v>0.99726124396528393</v>
      </c>
      <c r="M141" s="34">
        <f>調整係数一覧!M141</f>
        <v>1</v>
      </c>
    </row>
    <row r="142" spans="1:13" x14ac:dyDescent="0.3">
      <c r="A142" s="33">
        <v>14</v>
      </c>
      <c r="B142" s="34">
        <f>調整係数一覧!B142</f>
        <v>1</v>
      </c>
      <c r="C142" s="34">
        <f>調整係数一覧!C142</f>
        <v>1</v>
      </c>
      <c r="D142" s="34">
        <f>調整係数一覧!D142</f>
        <v>1</v>
      </c>
      <c r="E142" s="34">
        <f>調整係数一覧!E142</f>
        <v>1</v>
      </c>
      <c r="F142" s="34">
        <f>調整係数一覧!F142</f>
        <v>1</v>
      </c>
      <c r="G142" s="34">
        <f>調整係数一覧!G142</f>
        <v>1</v>
      </c>
      <c r="H142" s="34">
        <f>調整係数一覧!H142</f>
        <v>1</v>
      </c>
      <c r="I142" s="34">
        <f>調整係数一覧!I142</f>
        <v>0.99517240209421975</v>
      </c>
      <c r="J142" s="34">
        <f>調整係数一覧!J142</f>
        <v>1</v>
      </c>
      <c r="K142" s="34">
        <f>調整係数一覧!K142</f>
        <v>0.98992524789961223</v>
      </c>
      <c r="L142" s="34">
        <f>調整係数一覧!L142</f>
        <v>0.99726124396528393</v>
      </c>
      <c r="M142" s="34">
        <f>調整係数一覧!M142</f>
        <v>1</v>
      </c>
    </row>
    <row r="143" spans="1:13" x14ac:dyDescent="0.3">
      <c r="A143" s="33">
        <v>13</v>
      </c>
      <c r="B143" s="34">
        <f>調整係数一覧!B143</f>
        <v>1</v>
      </c>
      <c r="C143" s="34">
        <f>調整係数一覧!C143</f>
        <v>1</v>
      </c>
      <c r="D143" s="34">
        <f>調整係数一覧!D143</f>
        <v>1</v>
      </c>
      <c r="E143" s="34">
        <f>調整係数一覧!E143</f>
        <v>1</v>
      </c>
      <c r="F143" s="34">
        <f>調整係数一覧!F143</f>
        <v>1</v>
      </c>
      <c r="G143" s="34">
        <f>調整係数一覧!G143</f>
        <v>1</v>
      </c>
      <c r="H143" s="34">
        <f>調整係数一覧!H143</f>
        <v>1</v>
      </c>
      <c r="I143" s="34">
        <f>調整係数一覧!I143</f>
        <v>0.99517240209421975</v>
      </c>
      <c r="J143" s="34">
        <f>調整係数一覧!J143</f>
        <v>1</v>
      </c>
      <c r="K143" s="34">
        <f>調整係数一覧!K143</f>
        <v>0.98992524789961223</v>
      </c>
      <c r="L143" s="34">
        <f>調整係数一覧!L143</f>
        <v>0.99726124396528393</v>
      </c>
      <c r="M143" s="34">
        <f>調整係数一覧!M143</f>
        <v>1</v>
      </c>
    </row>
    <row r="144" spans="1:13" x14ac:dyDescent="0.3">
      <c r="A144" s="33">
        <v>12</v>
      </c>
      <c r="B144" s="34">
        <f>調整係数一覧!B144</f>
        <v>1</v>
      </c>
      <c r="C144" s="34">
        <f>調整係数一覧!C144</f>
        <v>1</v>
      </c>
      <c r="D144" s="34">
        <f>調整係数一覧!D144</f>
        <v>1</v>
      </c>
      <c r="E144" s="34">
        <f>調整係数一覧!E144</f>
        <v>1</v>
      </c>
      <c r="F144" s="34">
        <f>調整係数一覧!F144</f>
        <v>1</v>
      </c>
      <c r="G144" s="34">
        <f>調整係数一覧!G144</f>
        <v>1</v>
      </c>
      <c r="H144" s="34">
        <f>調整係数一覧!H144</f>
        <v>1</v>
      </c>
      <c r="I144" s="34">
        <f>調整係数一覧!I144</f>
        <v>0.99517240209421975</v>
      </c>
      <c r="J144" s="34">
        <f>調整係数一覧!J144</f>
        <v>1</v>
      </c>
      <c r="K144" s="34">
        <f>調整係数一覧!K144</f>
        <v>0.98992524789961223</v>
      </c>
      <c r="L144" s="34">
        <f>調整係数一覧!L144</f>
        <v>0.99726124396528393</v>
      </c>
      <c r="M144" s="34">
        <f>調整係数一覧!M144</f>
        <v>1</v>
      </c>
    </row>
    <row r="145" spans="1:13" x14ac:dyDescent="0.3">
      <c r="A145" s="33">
        <v>11</v>
      </c>
      <c r="B145" s="34">
        <f>調整係数一覧!B145</f>
        <v>1</v>
      </c>
      <c r="C145" s="34">
        <f>調整係数一覧!C145</f>
        <v>1</v>
      </c>
      <c r="D145" s="34">
        <f>調整係数一覧!D145</f>
        <v>1</v>
      </c>
      <c r="E145" s="34">
        <f>調整係数一覧!E145</f>
        <v>1</v>
      </c>
      <c r="F145" s="34">
        <f>調整係数一覧!F145</f>
        <v>1</v>
      </c>
      <c r="G145" s="34">
        <f>調整係数一覧!G145</f>
        <v>1</v>
      </c>
      <c r="H145" s="34">
        <f>調整係数一覧!H145</f>
        <v>1</v>
      </c>
      <c r="I145" s="34">
        <f>調整係数一覧!I145</f>
        <v>0.99517240209421975</v>
      </c>
      <c r="J145" s="34">
        <f>調整係数一覧!J145</f>
        <v>0.99353019336428694</v>
      </c>
      <c r="K145" s="34">
        <f>調整係数一覧!K145</f>
        <v>0.98992524789961223</v>
      </c>
      <c r="L145" s="34">
        <f>調整係数一覧!L145</f>
        <v>0.99285781919725546</v>
      </c>
      <c r="M145" s="34">
        <f>調整係数一覧!M145</f>
        <v>1</v>
      </c>
    </row>
    <row r="146" spans="1:13" x14ac:dyDescent="0.3">
      <c r="A146" s="33">
        <v>10</v>
      </c>
      <c r="B146" s="34">
        <f>調整係数一覧!B146</f>
        <v>1</v>
      </c>
      <c r="C146" s="34">
        <f>調整係数一覧!C146</f>
        <v>1</v>
      </c>
      <c r="D146" s="34">
        <f>調整係数一覧!D146</f>
        <v>1</v>
      </c>
      <c r="E146" s="34">
        <f>調整係数一覧!E146</f>
        <v>1</v>
      </c>
      <c r="F146" s="34">
        <f>調整係数一覧!F146</f>
        <v>1</v>
      </c>
      <c r="G146" s="34">
        <f>調整係数一覧!G146</f>
        <v>1</v>
      </c>
      <c r="H146" s="34">
        <f>調整係数一覧!H146</f>
        <v>1</v>
      </c>
      <c r="I146" s="34">
        <f>調整係数一覧!I146</f>
        <v>0.99144148265770271</v>
      </c>
      <c r="J146" s="34">
        <f>調整係数一覧!J146</f>
        <v>0.98001012955147937</v>
      </c>
      <c r="K146" s="34">
        <f>調整係数一覧!K146</f>
        <v>0.9845386056290133</v>
      </c>
      <c r="L146" s="34">
        <f>調整係数一覧!L146</f>
        <v>0.98211205122002743</v>
      </c>
      <c r="M146" s="34">
        <f>調整係数一覧!M146</f>
        <v>1</v>
      </c>
    </row>
    <row r="147" spans="1:13" x14ac:dyDescent="0.3">
      <c r="A147" s="33">
        <v>9</v>
      </c>
      <c r="B147" s="34">
        <f>調整係数一覧!B147</f>
        <v>1</v>
      </c>
      <c r="C147" s="34">
        <f>調整係数一覧!C147</f>
        <v>0.99672688205237125</v>
      </c>
      <c r="D147" s="34">
        <f>調整係数一覧!D147</f>
        <v>1</v>
      </c>
      <c r="E147" s="34">
        <f>調整係数一覧!E147</f>
        <v>1</v>
      </c>
      <c r="F147" s="34">
        <f>調整係数一覧!F147</f>
        <v>1</v>
      </c>
      <c r="G147" s="34">
        <f>調整係数一覧!G147</f>
        <v>1</v>
      </c>
      <c r="H147" s="34">
        <f>調整係数一覧!H147</f>
        <v>1</v>
      </c>
      <c r="I147" s="34">
        <f>調整係数一覧!I147</f>
        <v>0.98247188378705819</v>
      </c>
      <c r="J147" s="34">
        <f>調整係数一覧!J147</f>
        <v>0.96141827614067765</v>
      </c>
      <c r="K147" s="34">
        <f>調整係数一覧!K147</f>
        <v>0.97269580039827785</v>
      </c>
      <c r="L147" s="34">
        <f>調整係数一覧!L147</f>
        <v>0.96502394003359959</v>
      </c>
      <c r="M147" s="34">
        <f>調整係数一覧!M147</f>
        <v>0.99884149614584616</v>
      </c>
    </row>
    <row r="148" spans="1:13" x14ac:dyDescent="0.3">
      <c r="A148" s="33">
        <v>8</v>
      </c>
      <c r="B148" s="34">
        <f>調整係数一覧!B148</f>
        <v>1</v>
      </c>
      <c r="C148" s="34">
        <f>調整係数一覧!C148</f>
        <v>0.98267160481990312</v>
      </c>
      <c r="D148" s="34">
        <f>調整係数一覧!D148</f>
        <v>0.98689990926418092</v>
      </c>
      <c r="E148" s="34">
        <f>調整係数一覧!E148</f>
        <v>1</v>
      </c>
      <c r="F148" s="34">
        <f>調整係数一覧!F148</f>
        <v>1</v>
      </c>
      <c r="G148" s="34">
        <f>調整係数一覧!G148</f>
        <v>1</v>
      </c>
      <c r="H148" s="34">
        <f>調整係数一覧!H148</f>
        <v>0.99869440094741857</v>
      </c>
      <c r="I148" s="34">
        <f>調整係数一覧!I148</f>
        <v>0.96826360548228629</v>
      </c>
      <c r="J148" s="34">
        <f>調整係数一覧!J148</f>
        <v>0.93775463313188168</v>
      </c>
      <c r="K148" s="34">
        <f>調整係数一覧!K148</f>
        <v>0.95439683220740634</v>
      </c>
      <c r="L148" s="34">
        <f>調整係数一覧!L148</f>
        <v>0.94159348563797185</v>
      </c>
      <c r="M148" s="34">
        <f>調整係数一覧!M148</f>
        <v>0.987789057891856</v>
      </c>
    </row>
    <row r="149" spans="1:13" x14ac:dyDescent="0.3">
      <c r="A149" s="33">
        <v>7</v>
      </c>
      <c r="B149" s="34">
        <f>調整係数一覧!B149</f>
        <v>0.98673430090758607</v>
      </c>
      <c r="C149" s="34">
        <f>調整係数一覧!C149</f>
        <v>0.96160473758929244</v>
      </c>
      <c r="D149" s="34">
        <f>調整係数一覧!D149</f>
        <v>0.95544793226398783</v>
      </c>
      <c r="E149" s="34">
        <f>調整係数一覧!E149</f>
        <v>0.99863149160637588</v>
      </c>
      <c r="F149" s="34">
        <f>調整係数一覧!F149</f>
        <v>0.99502624698238384</v>
      </c>
      <c r="G149" s="34">
        <f>調整係数一覧!G149</f>
        <v>0.98757367362613113</v>
      </c>
      <c r="H149" s="34">
        <f>調整係数一覧!H149</f>
        <v>0.97918951253803443</v>
      </c>
      <c r="I149" s="34">
        <f>調整係数一覧!I149</f>
        <v>0.94881664774338692</v>
      </c>
      <c r="J149" s="34">
        <f>調整係数一覧!J149</f>
        <v>0.90901920052509166</v>
      </c>
      <c r="K149" s="34">
        <f>調整係数一覧!K149</f>
        <v>0.92964170105639865</v>
      </c>
      <c r="L149" s="34">
        <f>調整係数一覧!L149</f>
        <v>0.91182068803314453</v>
      </c>
      <c r="M149" s="34">
        <f>調整係数一覧!M149</f>
        <v>0.97028358872258125</v>
      </c>
    </row>
    <row r="150" spans="1:13" x14ac:dyDescent="0.3">
      <c r="A150" s="33">
        <v>6</v>
      </c>
      <c r="B150" s="34">
        <f>調整係数一覧!B150</f>
        <v>0.95836663312923587</v>
      </c>
      <c r="C150" s="34">
        <f>調整係数一覧!C150</f>
        <v>0.93352628036053908</v>
      </c>
      <c r="D150" s="34">
        <f>調整係数一覧!D150</f>
        <v>0.91157528078439631</v>
      </c>
      <c r="E150" s="34">
        <f>調整係数一覧!E150</f>
        <v>0.97226106191793171</v>
      </c>
      <c r="F150" s="34">
        <f>調整係数一覧!F150</f>
        <v>0.96411700829144165</v>
      </c>
      <c r="G150" s="34">
        <f>調整係数一覧!G150</f>
        <v>0.95645172969971437</v>
      </c>
      <c r="H150" s="34">
        <f>調整係数一覧!H150</f>
        <v>0.95117874461563323</v>
      </c>
      <c r="I150" s="34">
        <f>調整係数一覧!I150</f>
        <v>0.92413101057036018</v>
      </c>
      <c r="J150" s="34">
        <f>調整係数一覧!J150</f>
        <v>0.87521197832030739</v>
      </c>
      <c r="K150" s="34">
        <f>調整係数一覧!K150</f>
        <v>0.89843040694525467</v>
      </c>
      <c r="L150" s="34">
        <f>調整係数一覧!L150</f>
        <v>0.87570554721911742</v>
      </c>
      <c r="M150" s="34">
        <f>調整係数一覧!M150</f>
        <v>0.94632508863802189</v>
      </c>
    </row>
    <row r="151" spans="1:13" x14ac:dyDescent="0.3">
      <c r="A151" s="33">
        <v>5</v>
      </c>
      <c r="B151" s="34">
        <f>調整係数一覧!B151</f>
        <v>0.92072936108059977</v>
      </c>
      <c r="C151" s="34">
        <f>調整係数一覧!C151</f>
        <v>0.89843623313364307</v>
      </c>
      <c r="D151" s="34">
        <f>調整係数一覧!D151</f>
        <v>0.85528195482540603</v>
      </c>
      <c r="E151" s="34">
        <f>調整係数一覧!E151</f>
        <v>0.93625773697217507</v>
      </c>
      <c r="F151" s="34">
        <f>調整係数一覧!F151</f>
        <v>0.92224677268140431</v>
      </c>
      <c r="G151" s="34">
        <f>調整係数一覧!G151</f>
        <v>0.91496463262245631</v>
      </c>
      <c r="H151" s="34">
        <f>調整係数一覧!H151</f>
        <v>0.91466209718021552</v>
      </c>
      <c r="I151" s="34">
        <f>調整係数一覧!I151</f>
        <v>0.89420669396320585</v>
      </c>
      <c r="J151" s="34">
        <f>調整係数一覧!J151</f>
        <v>0.83633296651752898</v>
      </c>
      <c r="K151" s="34">
        <f>調整係数一覧!K151</f>
        <v>0.8607629498739745</v>
      </c>
      <c r="L151" s="34">
        <f>調整係数一覧!L151</f>
        <v>0.83324806319589051</v>
      </c>
      <c r="M151" s="34">
        <f>調整係数一覧!M151</f>
        <v>0.91591355763817794</v>
      </c>
    </row>
    <row r="152" spans="1:13" x14ac:dyDescent="0.3">
      <c r="A152" s="33">
        <v>4</v>
      </c>
      <c r="B152" s="34">
        <f>調整係数一覧!B152</f>
        <v>0.8738224847616779</v>
      </c>
      <c r="C152" s="34">
        <f>調整係数一覧!C152</f>
        <v>0.8563345959086045</v>
      </c>
      <c r="D152" s="34">
        <f>調整係数一覧!D152</f>
        <v>0.78656795438701699</v>
      </c>
      <c r="E152" s="34">
        <f>調整係数一覧!E152</f>
        <v>0.89062151676910561</v>
      </c>
      <c r="F152" s="34">
        <f>調整係数一覧!F152</f>
        <v>0.86941554015227196</v>
      </c>
      <c r="G152" s="34">
        <f>調整係数一覧!G152</f>
        <v>0.86311238239435695</v>
      </c>
      <c r="H152" s="34">
        <f>調整係数一覧!H152</f>
        <v>0.86963957023178073</v>
      </c>
      <c r="I152" s="34">
        <f>調整係数一覧!I152</f>
        <v>0.85904369792192414</v>
      </c>
      <c r="J152" s="34">
        <f>調整係数一覧!J152</f>
        <v>0.79238216511675641</v>
      </c>
      <c r="K152" s="34">
        <f>調整係数一覧!K152</f>
        <v>0.81663932984255805</v>
      </c>
      <c r="L152" s="34">
        <f>調整係数一覧!L152</f>
        <v>0.78444823596346391</v>
      </c>
      <c r="M152" s="34">
        <f>調整係数一覧!M152</f>
        <v>0.8790489957230494</v>
      </c>
    </row>
    <row r="153" spans="1:13" x14ac:dyDescent="0.3">
      <c r="A153" s="33">
        <v>3</v>
      </c>
      <c r="B153" s="34">
        <f>調整係数一覧!B153</f>
        <v>0.81764600417247024</v>
      </c>
      <c r="C153" s="34">
        <f>調整係数一覧!C153</f>
        <v>0.80722136868542327</v>
      </c>
      <c r="D153" s="34">
        <f>調整係数一覧!D153</f>
        <v>0.70543327946922929</v>
      </c>
      <c r="E153" s="34">
        <f>調整係数一覧!E153</f>
        <v>0.83535240130872368</v>
      </c>
      <c r="F153" s="34">
        <f>調整係数一覧!F153</f>
        <v>0.80562331070404469</v>
      </c>
      <c r="G153" s="34">
        <f>調整係数一覧!G153</f>
        <v>0.80089497901541629</v>
      </c>
      <c r="H153" s="34">
        <f>調整係数一覧!H153</f>
        <v>0.81611116377032933</v>
      </c>
      <c r="I153" s="34">
        <f>調整係数一覧!I153</f>
        <v>0.81864202244651496</v>
      </c>
      <c r="J153" s="34">
        <f>調整係数一覧!J153</f>
        <v>0.7433595741179897</v>
      </c>
      <c r="K153" s="34">
        <f>調整係数一覧!K153</f>
        <v>0.76605954685100541</v>
      </c>
      <c r="L153" s="34">
        <f>調整係数一覧!L153</f>
        <v>0.72930606552183763</v>
      </c>
      <c r="M153" s="34">
        <f>調整係数一覧!M153</f>
        <v>0.83573140289263637</v>
      </c>
    </row>
    <row r="154" spans="1:13" x14ac:dyDescent="0.3">
      <c r="A154" s="33">
        <v>2</v>
      </c>
      <c r="B154" s="34">
        <f>調整係数一覧!B154</f>
        <v>0.75219991931297681</v>
      </c>
      <c r="C154" s="34">
        <f>調整係数一覧!C154</f>
        <v>0.75109655146409948</v>
      </c>
      <c r="D154" s="34">
        <f>調整係数一覧!D154</f>
        <v>0.61187793007204283</v>
      </c>
      <c r="E154" s="34">
        <f>調整係数一覧!E154</f>
        <v>0.77045039059102893</v>
      </c>
      <c r="F154" s="34">
        <f>調整係数一覧!F154</f>
        <v>0.7308700843367224</v>
      </c>
      <c r="G154" s="34">
        <f>調整係数一覧!G154</f>
        <v>0.72831242248563421</v>
      </c>
      <c r="H154" s="34">
        <f>調整係数一覧!H154</f>
        <v>0.75407687779586108</v>
      </c>
      <c r="I154" s="34">
        <f>調整係数一覧!I154</f>
        <v>0.77300166753697841</v>
      </c>
      <c r="J154" s="34">
        <f>調整係数一覧!J154</f>
        <v>0.68926519352122873</v>
      </c>
      <c r="K154" s="34">
        <f>調整係数一覧!K154</f>
        <v>0.70902360089931649</v>
      </c>
      <c r="L154" s="34">
        <f>調整係数一覧!L154</f>
        <v>0.66782155187101155</v>
      </c>
      <c r="M154" s="34">
        <f>調整係数一覧!M154</f>
        <v>0.78596077914693863</v>
      </c>
    </row>
    <row r="155" spans="1:13" x14ac:dyDescent="0.3">
      <c r="A155" s="33">
        <v>1</v>
      </c>
      <c r="B155" s="34">
        <f>調整係数一覧!B155</f>
        <v>0.67748423018319759</v>
      </c>
      <c r="C155" s="34">
        <f>調整係数一覧!C155</f>
        <v>0.68796014424463303</v>
      </c>
      <c r="D155" s="34">
        <f>調整係数一覧!D155</f>
        <v>0.50590190619545772</v>
      </c>
      <c r="E155" s="34">
        <f>調整係数一覧!E155</f>
        <v>0.6959154846160216</v>
      </c>
      <c r="F155" s="34">
        <f>調整係数一覧!F155</f>
        <v>0.64515586105030509</v>
      </c>
      <c r="G155" s="34">
        <f>調整係数一覧!G155</f>
        <v>0.64536471280501095</v>
      </c>
      <c r="H155" s="34">
        <f>調整係数一覧!H155</f>
        <v>0.68353671230837598</v>
      </c>
      <c r="I155" s="34">
        <f>調整係数一覧!I155</f>
        <v>0.72212263319331438</v>
      </c>
      <c r="J155" s="34">
        <f>調整係数一覧!J155</f>
        <v>0.63009902332647372</v>
      </c>
      <c r="K155" s="34">
        <f>調整係数一覧!K155</f>
        <v>0.64553149198749138</v>
      </c>
      <c r="L155" s="34">
        <f>調整係数一覧!L155</f>
        <v>0.59999469501098579</v>
      </c>
      <c r="M155" s="34">
        <f>調整係数一覧!M155</f>
        <v>0.72973712448595629</v>
      </c>
    </row>
    <row r="157" spans="1:13" x14ac:dyDescent="0.3">
      <c r="A157" s="31" t="s">
        <v>52</v>
      </c>
      <c r="B157" s="32">
        <v>4</v>
      </c>
      <c r="C157" s="32">
        <v>5</v>
      </c>
      <c r="D157" s="32">
        <v>6</v>
      </c>
      <c r="E157" s="32">
        <v>7</v>
      </c>
      <c r="F157" s="32">
        <v>8</v>
      </c>
      <c r="G157" s="32">
        <v>9</v>
      </c>
      <c r="H157" s="32">
        <v>10</v>
      </c>
      <c r="I157" s="32">
        <v>11</v>
      </c>
      <c r="J157" s="32">
        <v>12</v>
      </c>
      <c r="K157" s="32">
        <v>1</v>
      </c>
      <c r="L157" s="32">
        <v>2</v>
      </c>
      <c r="M157" s="32">
        <v>3</v>
      </c>
    </row>
    <row r="158" spans="1:13" x14ac:dyDescent="0.3">
      <c r="A158" s="33">
        <v>20</v>
      </c>
      <c r="B158" s="34">
        <f>調整係数一覧!B158</f>
        <v>1</v>
      </c>
      <c r="C158" s="34">
        <f>調整係数一覧!C158</f>
        <v>1</v>
      </c>
      <c r="D158" s="34">
        <f>調整係数一覧!D158</f>
        <v>1</v>
      </c>
      <c r="E158" s="34">
        <f>調整係数一覧!E158</f>
        <v>1</v>
      </c>
      <c r="F158" s="34">
        <f>調整係数一覧!F158</f>
        <v>1</v>
      </c>
      <c r="G158" s="34">
        <f>調整係数一覧!G158</f>
        <v>1</v>
      </c>
      <c r="H158" s="34">
        <f>調整係数一覧!H158</f>
        <v>1</v>
      </c>
      <c r="I158" s="34">
        <f>調整係数一覧!I158</f>
        <v>0.99402157755298748</v>
      </c>
      <c r="J158" s="34">
        <f>調整係数一覧!J158</f>
        <v>1</v>
      </c>
      <c r="K158" s="34">
        <f>調整係数一覧!K158</f>
        <v>1</v>
      </c>
      <c r="L158" s="34">
        <f>調整係数一覧!L158</f>
        <v>0.99834431171188731</v>
      </c>
      <c r="M158" s="34">
        <f>調整係数一覧!M158</f>
        <v>1</v>
      </c>
    </row>
    <row r="159" spans="1:13" x14ac:dyDescent="0.3">
      <c r="A159" s="33">
        <v>19</v>
      </c>
      <c r="B159" s="34">
        <f>調整係数一覧!B159</f>
        <v>1</v>
      </c>
      <c r="C159" s="34">
        <f>調整係数一覧!C159</f>
        <v>1</v>
      </c>
      <c r="D159" s="34">
        <f>調整係数一覧!D159</f>
        <v>1</v>
      </c>
      <c r="E159" s="34">
        <f>調整係数一覧!E159</f>
        <v>1</v>
      </c>
      <c r="F159" s="34">
        <f>調整係数一覧!F159</f>
        <v>1</v>
      </c>
      <c r="G159" s="34">
        <f>調整係数一覧!G159</f>
        <v>1</v>
      </c>
      <c r="H159" s="34">
        <f>調整係数一覧!H159</f>
        <v>1</v>
      </c>
      <c r="I159" s="34">
        <f>調整係数一覧!I159</f>
        <v>0.99402157755298748</v>
      </c>
      <c r="J159" s="34">
        <f>調整係数一覧!J159</f>
        <v>1</v>
      </c>
      <c r="K159" s="34">
        <f>調整係数一覧!K159</f>
        <v>1</v>
      </c>
      <c r="L159" s="34">
        <f>調整係数一覧!L159</f>
        <v>0.99834431171188731</v>
      </c>
      <c r="M159" s="34">
        <f>調整係数一覧!M159</f>
        <v>1</v>
      </c>
    </row>
    <row r="160" spans="1:13" x14ac:dyDescent="0.3">
      <c r="A160" s="33">
        <v>18</v>
      </c>
      <c r="B160" s="34">
        <f>調整係数一覧!B160</f>
        <v>1</v>
      </c>
      <c r="C160" s="34">
        <f>調整係数一覧!C160</f>
        <v>1</v>
      </c>
      <c r="D160" s="34">
        <f>調整係数一覧!D160</f>
        <v>1</v>
      </c>
      <c r="E160" s="34">
        <f>調整係数一覧!E160</f>
        <v>1</v>
      </c>
      <c r="F160" s="34">
        <f>調整係数一覧!F160</f>
        <v>1</v>
      </c>
      <c r="G160" s="34">
        <f>調整係数一覧!G160</f>
        <v>1</v>
      </c>
      <c r="H160" s="34">
        <f>調整係数一覧!H160</f>
        <v>1</v>
      </c>
      <c r="I160" s="34">
        <f>調整係数一覧!I160</f>
        <v>0.99402157755298748</v>
      </c>
      <c r="J160" s="34">
        <f>調整係数一覧!J160</f>
        <v>1</v>
      </c>
      <c r="K160" s="34">
        <f>調整係数一覧!K160</f>
        <v>1</v>
      </c>
      <c r="L160" s="34">
        <f>調整係数一覧!L160</f>
        <v>0.99834431171188731</v>
      </c>
      <c r="M160" s="34">
        <f>調整係数一覧!M160</f>
        <v>1</v>
      </c>
    </row>
    <row r="161" spans="1:13" x14ac:dyDescent="0.3">
      <c r="A161" s="33">
        <v>17</v>
      </c>
      <c r="B161" s="34">
        <f>調整係数一覧!B161</f>
        <v>1</v>
      </c>
      <c r="C161" s="34">
        <f>調整係数一覧!C161</f>
        <v>1</v>
      </c>
      <c r="D161" s="34">
        <f>調整係数一覧!D161</f>
        <v>1</v>
      </c>
      <c r="E161" s="34">
        <f>調整係数一覧!E161</f>
        <v>1</v>
      </c>
      <c r="F161" s="34">
        <f>調整係数一覧!F161</f>
        <v>1</v>
      </c>
      <c r="G161" s="34">
        <f>調整係数一覧!G161</f>
        <v>1</v>
      </c>
      <c r="H161" s="34">
        <f>調整係数一覧!H161</f>
        <v>1</v>
      </c>
      <c r="I161" s="34">
        <f>調整係数一覧!I161</f>
        <v>0.99402157755298748</v>
      </c>
      <c r="J161" s="34">
        <f>調整係数一覧!J161</f>
        <v>1</v>
      </c>
      <c r="K161" s="34">
        <f>調整係数一覧!K161</f>
        <v>1</v>
      </c>
      <c r="L161" s="34">
        <f>調整係数一覧!L161</f>
        <v>0.99834431171188731</v>
      </c>
      <c r="M161" s="34">
        <f>調整係数一覧!M161</f>
        <v>1</v>
      </c>
    </row>
    <row r="162" spans="1:13" x14ac:dyDescent="0.3">
      <c r="A162" s="33">
        <v>16</v>
      </c>
      <c r="B162" s="34">
        <f>調整係数一覧!B162</f>
        <v>1</v>
      </c>
      <c r="C162" s="34">
        <f>調整係数一覧!C162</f>
        <v>1</v>
      </c>
      <c r="D162" s="34">
        <f>調整係数一覧!D162</f>
        <v>1</v>
      </c>
      <c r="E162" s="34">
        <f>調整係数一覧!E162</f>
        <v>1</v>
      </c>
      <c r="F162" s="34">
        <f>調整係数一覧!F162</f>
        <v>1</v>
      </c>
      <c r="G162" s="34">
        <f>調整係数一覧!G162</f>
        <v>1</v>
      </c>
      <c r="H162" s="34">
        <f>調整係数一覧!H162</f>
        <v>1</v>
      </c>
      <c r="I162" s="34">
        <f>調整係数一覧!I162</f>
        <v>0.99402157755298748</v>
      </c>
      <c r="J162" s="34">
        <f>調整係数一覧!J162</f>
        <v>1</v>
      </c>
      <c r="K162" s="34">
        <f>調整係数一覧!K162</f>
        <v>1</v>
      </c>
      <c r="L162" s="34">
        <f>調整係数一覧!L162</f>
        <v>0.99834431171188731</v>
      </c>
      <c r="M162" s="34">
        <f>調整係数一覧!M162</f>
        <v>1</v>
      </c>
    </row>
    <row r="163" spans="1:13" x14ac:dyDescent="0.3">
      <c r="A163" s="33">
        <v>15</v>
      </c>
      <c r="B163" s="34">
        <f>調整係数一覧!B163</f>
        <v>1</v>
      </c>
      <c r="C163" s="34">
        <f>調整係数一覧!C163</f>
        <v>1</v>
      </c>
      <c r="D163" s="34">
        <f>調整係数一覧!D163</f>
        <v>1</v>
      </c>
      <c r="E163" s="34">
        <f>調整係数一覧!E163</f>
        <v>1</v>
      </c>
      <c r="F163" s="34">
        <f>調整係数一覧!F163</f>
        <v>1</v>
      </c>
      <c r="G163" s="34">
        <f>調整係数一覧!G163</f>
        <v>1</v>
      </c>
      <c r="H163" s="34">
        <f>調整係数一覧!H163</f>
        <v>1</v>
      </c>
      <c r="I163" s="34">
        <f>調整係数一覧!I163</f>
        <v>0.99402157755298748</v>
      </c>
      <c r="J163" s="34">
        <f>調整係数一覧!J163</f>
        <v>1</v>
      </c>
      <c r="K163" s="34">
        <f>調整係数一覧!K163</f>
        <v>1</v>
      </c>
      <c r="L163" s="34">
        <f>調整係数一覧!L163</f>
        <v>0.99834431171188731</v>
      </c>
      <c r="M163" s="34">
        <f>調整係数一覧!M163</f>
        <v>1</v>
      </c>
    </row>
    <row r="164" spans="1:13" x14ac:dyDescent="0.3">
      <c r="A164" s="33">
        <v>14</v>
      </c>
      <c r="B164" s="34">
        <f>調整係数一覧!B164</f>
        <v>1</v>
      </c>
      <c r="C164" s="34">
        <f>調整係数一覧!C164</f>
        <v>1</v>
      </c>
      <c r="D164" s="34">
        <f>調整係数一覧!D164</f>
        <v>1</v>
      </c>
      <c r="E164" s="34">
        <f>調整係数一覧!E164</f>
        <v>1</v>
      </c>
      <c r="F164" s="34">
        <f>調整係数一覧!F164</f>
        <v>1</v>
      </c>
      <c r="G164" s="34">
        <f>調整係数一覧!G164</f>
        <v>1</v>
      </c>
      <c r="H164" s="34">
        <f>調整係数一覧!H164</f>
        <v>1</v>
      </c>
      <c r="I164" s="34">
        <f>調整係数一覧!I164</f>
        <v>0.99402157755298748</v>
      </c>
      <c r="J164" s="34">
        <f>調整係数一覧!J164</f>
        <v>1</v>
      </c>
      <c r="K164" s="34">
        <f>調整係数一覧!K164</f>
        <v>1</v>
      </c>
      <c r="L164" s="34">
        <f>調整係数一覧!L164</f>
        <v>0.99834431171188731</v>
      </c>
      <c r="M164" s="34">
        <f>調整係数一覧!M164</f>
        <v>1</v>
      </c>
    </row>
    <row r="165" spans="1:13" x14ac:dyDescent="0.3">
      <c r="A165" s="33">
        <v>13</v>
      </c>
      <c r="B165" s="34">
        <f>調整係数一覧!B165</f>
        <v>1</v>
      </c>
      <c r="C165" s="34">
        <f>調整係数一覧!C165</f>
        <v>1</v>
      </c>
      <c r="D165" s="34">
        <f>調整係数一覧!D165</f>
        <v>1</v>
      </c>
      <c r="E165" s="34">
        <f>調整係数一覧!E165</f>
        <v>1</v>
      </c>
      <c r="F165" s="34">
        <f>調整係数一覧!F165</f>
        <v>1</v>
      </c>
      <c r="G165" s="34">
        <f>調整係数一覧!G165</f>
        <v>1</v>
      </c>
      <c r="H165" s="34">
        <f>調整係数一覧!H165</f>
        <v>1</v>
      </c>
      <c r="I165" s="34">
        <f>調整係数一覧!I165</f>
        <v>0.99402157755298748</v>
      </c>
      <c r="J165" s="34">
        <f>調整係数一覧!J165</f>
        <v>1</v>
      </c>
      <c r="K165" s="34">
        <f>調整係数一覧!K165</f>
        <v>1</v>
      </c>
      <c r="L165" s="34">
        <f>調整係数一覧!L165</f>
        <v>0.99834431171188731</v>
      </c>
      <c r="M165" s="34">
        <f>調整係数一覧!M165</f>
        <v>1</v>
      </c>
    </row>
    <row r="166" spans="1:13" x14ac:dyDescent="0.3">
      <c r="A166" s="33">
        <v>12</v>
      </c>
      <c r="B166" s="34">
        <f>調整係数一覧!B166</f>
        <v>1</v>
      </c>
      <c r="C166" s="34">
        <f>調整係数一覧!C166</f>
        <v>1</v>
      </c>
      <c r="D166" s="34">
        <f>調整係数一覧!D166</f>
        <v>1</v>
      </c>
      <c r="E166" s="34">
        <f>調整係数一覧!E166</f>
        <v>1</v>
      </c>
      <c r="F166" s="34">
        <f>調整係数一覧!F166</f>
        <v>1</v>
      </c>
      <c r="G166" s="34">
        <f>調整係数一覧!G166</f>
        <v>1</v>
      </c>
      <c r="H166" s="34">
        <f>調整係数一覧!H166</f>
        <v>1</v>
      </c>
      <c r="I166" s="34">
        <f>調整係数一覧!I166</f>
        <v>0.99402157755298748</v>
      </c>
      <c r="J166" s="34">
        <f>調整係数一覧!J166</f>
        <v>1</v>
      </c>
      <c r="K166" s="34">
        <f>調整係数一覧!K166</f>
        <v>1</v>
      </c>
      <c r="L166" s="34">
        <f>調整係数一覧!L166</f>
        <v>0.99834431171188731</v>
      </c>
      <c r="M166" s="34">
        <f>調整係数一覧!M166</f>
        <v>1</v>
      </c>
    </row>
    <row r="167" spans="1:13" x14ac:dyDescent="0.3">
      <c r="A167" s="33">
        <v>11</v>
      </c>
      <c r="B167" s="34">
        <f>調整係数一覧!B167</f>
        <v>1</v>
      </c>
      <c r="C167" s="34">
        <f>調整係数一覧!C167</f>
        <v>1</v>
      </c>
      <c r="D167" s="34">
        <f>調整係数一覧!D167</f>
        <v>1</v>
      </c>
      <c r="E167" s="34">
        <f>調整係数一覧!E167</f>
        <v>1</v>
      </c>
      <c r="F167" s="34">
        <f>調整係数一覧!F167</f>
        <v>1</v>
      </c>
      <c r="G167" s="34">
        <f>調整係数一覧!G167</f>
        <v>1</v>
      </c>
      <c r="H167" s="34">
        <f>調整係数一覧!H167</f>
        <v>1</v>
      </c>
      <c r="I167" s="34">
        <f>調整係数一覧!I167</f>
        <v>0.99402157755298748</v>
      </c>
      <c r="J167" s="34">
        <f>調整係数一覧!J167</f>
        <v>0.99376862257978693</v>
      </c>
      <c r="K167" s="34">
        <f>調整係数一覧!K167</f>
        <v>0.99693964283334369</v>
      </c>
      <c r="L167" s="34">
        <f>調整係数一覧!L167</f>
        <v>0.9929333968173768</v>
      </c>
      <c r="M167" s="34">
        <f>調整係数一覧!M167</f>
        <v>1</v>
      </c>
    </row>
    <row r="168" spans="1:13" x14ac:dyDescent="0.3">
      <c r="A168" s="33">
        <v>10</v>
      </c>
      <c r="B168" s="34">
        <f>調整係数一覧!B168</f>
        <v>1</v>
      </c>
      <c r="C168" s="34">
        <f>調整係数一覧!C168</f>
        <v>1</v>
      </c>
      <c r="D168" s="34">
        <f>調整係数一覧!D168</f>
        <v>1</v>
      </c>
      <c r="E168" s="34">
        <f>調整係数一覧!E168</f>
        <v>1</v>
      </c>
      <c r="F168" s="34">
        <f>調整係数一覧!F168</f>
        <v>1</v>
      </c>
      <c r="G168" s="34">
        <f>調整係数一覧!G168</f>
        <v>1</v>
      </c>
      <c r="H168" s="34">
        <f>調整係数一覧!H168</f>
        <v>1</v>
      </c>
      <c r="I168" s="34">
        <f>調整係数一覧!I168</f>
        <v>0.98964077604290934</v>
      </c>
      <c r="J168" s="34">
        <f>調整係数一覧!J168</f>
        <v>0.97993981600116276</v>
      </c>
      <c r="K168" s="34">
        <f>調整係数一覧!K168</f>
        <v>0.98900716365419372</v>
      </c>
      <c r="L168" s="34">
        <f>調整係数一覧!L168</f>
        <v>0.98156723519176969</v>
      </c>
      <c r="M168" s="34">
        <f>調整係数一覧!M168</f>
        <v>1</v>
      </c>
    </row>
    <row r="169" spans="1:13" x14ac:dyDescent="0.3">
      <c r="A169" s="33">
        <v>9</v>
      </c>
      <c r="B169" s="34">
        <f>調整係数一覧!B169</f>
        <v>1</v>
      </c>
      <c r="C169" s="34">
        <f>調整係数一覧!C169</f>
        <v>0.9943137792034189</v>
      </c>
      <c r="D169" s="34">
        <f>調整係数一覧!D169</f>
        <v>1</v>
      </c>
      <c r="E169" s="34">
        <f>調整係数一覧!E169</f>
        <v>1</v>
      </c>
      <c r="F169" s="34">
        <f>調整係数一覧!F169</f>
        <v>1</v>
      </c>
      <c r="G169" s="34">
        <f>調整係数一覧!G169</f>
        <v>1</v>
      </c>
      <c r="H169" s="34">
        <f>調整係数一覧!H169</f>
        <v>1</v>
      </c>
      <c r="I169" s="34">
        <f>調整係数一覧!I169</f>
        <v>0.98034793947068288</v>
      </c>
      <c r="J169" s="34">
        <f>調整係数一覧!J169</f>
        <v>0.96117909872279761</v>
      </c>
      <c r="K169" s="34">
        <f>調整係数一覧!K169</f>
        <v>0.9762454761561824</v>
      </c>
      <c r="L169" s="34">
        <f>調整係数一覧!L169</f>
        <v>0.96424582683506577</v>
      </c>
      <c r="M169" s="34">
        <f>調整係数一覧!M169</f>
        <v>1</v>
      </c>
    </row>
    <row r="170" spans="1:13" x14ac:dyDescent="0.3">
      <c r="A170" s="33">
        <v>8</v>
      </c>
      <c r="B170" s="34">
        <f>調整係数一覧!B170</f>
        <v>1</v>
      </c>
      <c r="C170" s="34">
        <f>調整係数一覧!C170</f>
        <v>0.9799106975259706</v>
      </c>
      <c r="D170" s="34">
        <f>調整係数一覧!D170</f>
        <v>0.98336358090275966</v>
      </c>
      <c r="E170" s="34">
        <f>調整係数一覧!E170</f>
        <v>1</v>
      </c>
      <c r="F170" s="34">
        <f>調整係数一覧!F170</f>
        <v>1</v>
      </c>
      <c r="G170" s="34">
        <f>調整係数一覧!G170</f>
        <v>1</v>
      </c>
      <c r="H170" s="34">
        <f>調整係数一覧!H170</f>
        <v>0.99702844769767052</v>
      </c>
      <c r="I170" s="34">
        <f>調整係数一覧!I170</f>
        <v>0.9661430678363081</v>
      </c>
      <c r="J170" s="34">
        <f>調整係数一覧!J170</f>
        <v>0.93748647074469138</v>
      </c>
      <c r="K170" s="34">
        <f>調整係数一覧!K170</f>
        <v>0.95865458033930973</v>
      </c>
      <c r="L170" s="34">
        <f>調整係数一覧!L170</f>
        <v>0.94096917174726513</v>
      </c>
      <c r="M170" s="34">
        <f>調整係数一覧!M170</f>
        <v>0.99424482355803701</v>
      </c>
    </row>
    <row r="171" spans="1:13" x14ac:dyDescent="0.3">
      <c r="A171" s="33">
        <v>7</v>
      </c>
      <c r="B171" s="34">
        <f>調整係数一覧!B171</f>
        <v>0.98043734920886927</v>
      </c>
      <c r="C171" s="34">
        <f>調整係数一覧!C171</f>
        <v>0.95843567852775557</v>
      </c>
      <c r="D171" s="34">
        <f>調整係数一覧!D171</f>
        <v>0.95524186500630082</v>
      </c>
      <c r="E171" s="34">
        <f>調整係数一覧!E171</f>
        <v>0.99734122055551133</v>
      </c>
      <c r="F171" s="34">
        <f>調整係数一覧!F171</f>
        <v>0.99363733404849219</v>
      </c>
      <c r="G171" s="34">
        <f>調整係数一覧!G171</f>
        <v>0.98745972449080621</v>
      </c>
      <c r="H171" s="34">
        <f>調整係数一覧!H171</f>
        <v>0.97801257694153865</v>
      </c>
      <c r="I171" s="34">
        <f>調整係数一覧!I171</f>
        <v>0.94702616113978522</v>
      </c>
      <c r="J171" s="34">
        <f>調整係数一覧!J171</f>
        <v>0.90886193206684407</v>
      </c>
      <c r="K171" s="34">
        <f>調整係数一覧!K171</f>
        <v>0.93623447620357569</v>
      </c>
      <c r="L171" s="34">
        <f>調整係数一覧!L171</f>
        <v>0.91173726992836779</v>
      </c>
      <c r="M171" s="34">
        <f>調整係数一覧!M171</f>
        <v>0.97425338280190954</v>
      </c>
    </row>
    <row r="172" spans="1:13" x14ac:dyDescent="0.3">
      <c r="A172" s="33">
        <v>6</v>
      </c>
      <c r="B172" s="34">
        <f>調整係数一覧!B172</f>
        <v>0.95126773105691542</v>
      </c>
      <c r="C172" s="34">
        <f>調整係数一覧!C172</f>
        <v>0.92988872220877383</v>
      </c>
      <c r="D172" s="34">
        <f>調整係数一覧!D172</f>
        <v>0.91677538033514849</v>
      </c>
      <c r="E172" s="34">
        <f>調整係数一覧!E172</f>
        <v>0.97341054503207225</v>
      </c>
      <c r="F172" s="34">
        <f>調整係数一覧!F172</f>
        <v>0.96656479828306496</v>
      </c>
      <c r="G172" s="34">
        <f>調整係数一覧!G172</f>
        <v>0.95789966205543997</v>
      </c>
      <c r="H172" s="34">
        <f>調整係数一覧!H172</f>
        <v>0.95075533548915736</v>
      </c>
      <c r="I172" s="34">
        <f>調整係数一覧!I172</f>
        <v>0.92299721938111401</v>
      </c>
      <c r="J172" s="34">
        <f>調整係数一覧!J172</f>
        <v>0.87530548268925545</v>
      </c>
      <c r="K172" s="34">
        <f>調整係数一覧!K172</f>
        <v>0.90898516374898031</v>
      </c>
      <c r="L172" s="34">
        <f>調整係数一覧!L172</f>
        <v>0.87655012137837351</v>
      </c>
      <c r="M172" s="34">
        <f>調整係数一覧!M172</f>
        <v>0.94576696185973874</v>
      </c>
    </row>
    <row r="173" spans="1:13" x14ac:dyDescent="0.3">
      <c r="A173" s="33">
        <v>5</v>
      </c>
      <c r="B173" s="34">
        <f>調整係数一覧!B173</f>
        <v>0.913125440822256</v>
      </c>
      <c r="C173" s="34">
        <f>調整係数一覧!C173</f>
        <v>0.89426982856902548</v>
      </c>
      <c r="D173" s="34">
        <f>調整係数一覧!D173</f>
        <v>0.8679641268893028</v>
      </c>
      <c r="E173" s="34">
        <f>調整係数一覧!E173</f>
        <v>0.94088662529684908</v>
      </c>
      <c r="F173" s="34">
        <f>調整係数一覧!F173</f>
        <v>0.93009976395316063</v>
      </c>
      <c r="G173" s="34">
        <f>調整係数一覧!G173</f>
        <v>0.91860499933382367</v>
      </c>
      <c r="H173" s="34">
        <f>調整係数一覧!H173</f>
        <v>0.91525672334052666</v>
      </c>
      <c r="I173" s="34">
        <f>調整係数一覧!I173</f>
        <v>0.89405624256029448</v>
      </c>
      <c r="J173" s="34">
        <f>調整係数一覧!J173</f>
        <v>0.83681712261192587</v>
      </c>
      <c r="K173" s="34">
        <f>調整係数一覧!K173</f>
        <v>0.87690664297552356</v>
      </c>
      <c r="L173" s="34">
        <f>調整係数一覧!L173</f>
        <v>0.83540772609728253</v>
      </c>
      <c r="M173" s="34">
        <f>調整係数一覧!M173</f>
        <v>0.90878556073152494</v>
      </c>
    </row>
    <row r="174" spans="1:13" x14ac:dyDescent="0.3">
      <c r="A174" s="33">
        <v>4</v>
      </c>
      <c r="B174" s="34">
        <f>調整係数一覧!B174</f>
        <v>0.86601047850489099</v>
      </c>
      <c r="C174" s="34">
        <f>調整係数一覧!C174</f>
        <v>0.8515789976085103</v>
      </c>
      <c r="D174" s="34">
        <f>調整係数一覧!D174</f>
        <v>0.80880810466876363</v>
      </c>
      <c r="E174" s="34">
        <f>調整係数一覧!E174</f>
        <v>0.89976946134984193</v>
      </c>
      <c r="F174" s="34">
        <f>調整係数一覧!F174</f>
        <v>0.88424223105877919</v>
      </c>
      <c r="G174" s="34">
        <f>調整係数一覧!G174</f>
        <v>0.86957573632595719</v>
      </c>
      <c r="H174" s="34">
        <f>調整係数一覧!H174</f>
        <v>0.87151674049564654</v>
      </c>
      <c r="I174" s="34">
        <f>調整係数一覧!I174</f>
        <v>0.86020323067732685</v>
      </c>
      <c r="J174" s="34">
        <f>調整係数一覧!J174</f>
        <v>0.79339685183485531</v>
      </c>
      <c r="K174" s="34">
        <f>調整係数一覧!K174</f>
        <v>0.83999891388320547</v>
      </c>
      <c r="L174" s="34">
        <f>調整係数一覧!L174</f>
        <v>0.78831008408509484</v>
      </c>
      <c r="M174" s="34">
        <f>調整係数一覧!M174</f>
        <v>0.86330917941726792</v>
      </c>
    </row>
    <row r="175" spans="1:13" x14ac:dyDescent="0.3">
      <c r="A175" s="33">
        <v>3</v>
      </c>
      <c r="B175" s="34">
        <f>調整係数一覧!B175</f>
        <v>0.80992284410482029</v>
      </c>
      <c r="C175" s="34">
        <f>調整係数一覧!C175</f>
        <v>0.8018162293272284</v>
      </c>
      <c r="D175" s="34">
        <f>調整係数一覧!D175</f>
        <v>0.73930731367353086</v>
      </c>
      <c r="E175" s="34">
        <f>調整係数一覧!E175</f>
        <v>0.85005905319105068</v>
      </c>
      <c r="F175" s="34">
        <f>調整係数一覧!F175</f>
        <v>0.82899219959992054</v>
      </c>
      <c r="G175" s="34">
        <f>調整係数一覧!G175</f>
        <v>0.81081187303184055</v>
      </c>
      <c r="H175" s="34">
        <f>調整係数一覧!H175</f>
        <v>0.819535386954517</v>
      </c>
      <c r="I175" s="34">
        <f>調整係数一覧!I175</f>
        <v>0.82143818373221089</v>
      </c>
      <c r="J175" s="34">
        <f>調整係数一覧!J175</f>
        <v>0.74504467035804345</v>
      </c>
      <c r="K175" s="34">
        <f>調整係数一覧!K175</f>
        <v>0.79826197647202601</v>
      </c>
      <c r="L175" s="34">
        <f>調整係数一覧!L175</f>
        <v>0.73525719534181044</v>
      </c>
      <c r="M175" s="34">
        <f>調整係数一覧!M175</f>
        <v>0.80933781791696768</v>
      </c>
    </row>
    <row r="176" spans="1:13" x14ac:dyDescent="0.3">
      <c r="A176" s="33">
        <v>2</v>
      </c>
      <c r="B176" s="34">
        <f>調整係数一覧!B176</f>
        <v>0.74486253762204391</v>
      </c>
      <c r="C176" s="34">
        <f>調整係数一覧!C176</f>
        <v>0.74498152372517989</v>
      </c>
      <c r="D176" s="34">
        <f>調整係数一覧!D176</f>
        <v>0.65946175390360473</v>
      </c>
      <c r="E176" s="34">
        <f>調整係数一覧!E176</f>
        <v>0.79175540082047535</v>
      </c>
      <c r="F176" s="34">
        <f>調整係数一覧!F176</f>
        <v>0.76434966957658501</v>
      </c>
      <c r="G176" s="34">
        <f>調整係数一覧!G176</f>
        <v>0.74231340945147384</v>
      </c>
      <c r="H176" s="34">
        <f>調整係数一覧!H176</f>
        <v>0.75931266271713804</v>
      </c>
      <c r="I176" s="34">
        <f>調整係数一覧!I176</f>
        <v>0.77776110172494661</v>
      </c>
      <c r="J176" s="34">
        <f>調整係数一覧!J176</f>
        <v>0.69176057818149062</v>
      </c>
      <c r="K176" s="34">
        <f>調整係数一覧!K176</f>
        <v>0.7516958307419852</v>
      </c>
      <c r="L176" s="34">
        <f>調整係数一覧!L176</f>
        <v>0.67624905986742911</v>
      </c>
      <c r="M176" s="34">
        <f>調整係数一覧!M176</f>
        <v>0.74687147623062433</v>
      </c>
    </row>
    <row r="177" spans="1:13" x14ac:dyDescent="0.3">
      <c r="A177" s="33">
        <v>1</v>
      </c>
      <c r="B177" s="34">
        <f>調整係数一覧!B177</f>
        <v>0.67082955905656183</v>
      </c>
      <c r="C177" s="34">
        <f>調整係数一覧!C177</f>
        <v>0.68107488080236456</v>
      </c>
      <c r="D177" s="34">
        <f>調整係数一覧!D177</f>
        <v>0.56927142535898501</v>
      </c>
      <c r="E177" s="34">
        <f>調整係数一覧!E177</f>
        <v>0.72485850423811604</v>
      </c>
      <c r="F177" s="34">
        <f>調整係数一覧!F177</f>
        <v>0.69031464098877227</v>
      </c>
      <c r="G177" s="34">
        <f>調整係数一覧!G177</f>
        <v>0.66408034558485707</v>
      </c>
      <c r="H177" s="34">
        <f>調整係数一覧!H177</f>
        <v>0.69084856778350956</v>
      </c>
      <c r="I177" s="34">
        <f>調整係数一覧!I177</f>
        <v>0.72917198465553423</v>
      </c>
      <c r="J177" s="34">
        <f>調整係数一覧!J177</f>
        <v>0.63354457530519659</v>
      </c>
      <c r="K177" s="34">
        <f>調整係数一覧!K177</f>
        <v>0.70030047669308315</v>
      </c>
      <c r="L177" s="34">
        <f>調整係数一覧!L177</f>
        <v>0.61128567766195108</v>
      </c>
      <c r="M177" s="34">
        <f>調整係数一覧!M177</f>
        <v>0.67591015435823776</v>
      </c>
    </row>
    <row r="179" spans="1:13" x14ac:dyDescent="0.3">
      <c r="A179" s="31" t="s">
        <v>53</v>
      </c>
      <c r="B179" s="32">
        <v>4</v>
      </c>
      <c r="C179" s="32">
        <v>5</v>
      </c>
      <c r="D179" s="32">
        <v>6</v>
      </c>
      <c r="E179" s="32">
        <v>7</v>
      </c>
      <c r="F179" s="32">
        <v>8</v>
      </c>
      <c r="G179" s="32">
        <v>9</v>
      </c>
      <c r="H179" s="32">
        <v>10</v>
      </c>
      <c r="I179" s="32">
        <v>11</v>
      </c>
      <c r="J179" s="32">
        <v>12</v>
      </c>
      <c r="K179" s="32">
        <v>1</v>
      </c>
      <c r="L179" s="32">
        <v>2</v>
      </c>
      <c r="M179" s="32">
        <v>3</v>
      </c>
    </row>
    <row r="180" spans="1:13" x14ac:dyDescent="0.3">
      <c r="A180" s="33">
        <v>20</v>
      </c>
      <c r="B180" s="34">
        <f>調整係数一覧!B180</f>
        <v>1</v>
      </c>
      <c r="C180" s="34">
        <f>調整係数一覧!C180</f>
        <v>1</v>
      </c>
      <c r="D180" s="34">
        <f>調整係数一覧!D180</f>
        <v>1</v>
      </c>
      <c r="E180" s="34">
        <f>調整係数一覧!E180</f>
        <v>1</v>
      </c>
      <c r="F180" s="34">
        <f>調整係数一覧!F180</f>
        <v>1</v>
      </c>
      <c r="G180" s="34">
        <f>調整係数一覧!G180</f>
        <v>1</v>
      </c>
      <c r="H180" s="34">
        <f>調整係数一覧!H180</f>
        <v>1</v>
      </c>
      <c r="I180" s="34">
        <f>調整係数一覧!I180</f>
        <v>1</v>
      </c>
      <c r="J180" s="34">
        <f>調整係数一覧!J180</f>
        <v>0.99824199970150151</v>
      </c>
      <c r="K180" s="34">
        <f>調整係数一覧!K180</f>
        <v>0.99739968128958922</v>
      </c>
      <c r="L180" s="34">
        <f>調整係数一覧!L180</f>
        <v>0.99602714065966025</v>
      </c>
      <c r="M180" s="34">
        <f>調整係数一覧!M180</f>
        <v>1</v>
      </c>
    </row>
    <row r="181" spans="1:13" x14ac:dyDescent="0.3">
      <c r="A181" s="33">
        <v>19</v>
      </c>
      <c r="B181" s="34">
        <f>調整係数一覧!B181</f>
        <v>1</v>
      </c>
      <c r="C181" s="34">
        <f>調整係数一覧!C181</f>
        <v>1</v>
      </c>
      <c r="D181" s="34">
        <f>調整係数一覧!D181</f>
        <v>1</v>
      </c>
      <c r="E181" s="34">
        <f>調整係数一覧!E181</f>
        <v>1</v>
      </c>
      <c r="F181" s="34">
        <f>調整係数一覧!F181</f>
        <v>1</v>
      </c>
      <c r="G181" s="34">
        <f>調整係数一覧!G181</f>
        <v>1</v>
      </c>
      <c r="H181" s="34">
        <f>調整係数一覧!H181</f>
        <v>1</v>
      </c>
      <c r="I181" s="34">
        <f>調整係数一覧!I181</f>
        <v>1</v>
      </c>
      <c r="J181" s="34">
        <f>調整係数一覧!J181</f>
        <v>0.99824199970150151</v>
      </c>
      <c r="K181" s="34">
        <f>調整係数一覧!K181</f>
        <v>0.99739968128958922</v>
      </c>
      <c r="L181" s="34">
        <f>調整係数一覧!L181</f>
        <v>0.99602714065966025</v>
      </c>
      <c r="M181" s="34">
        <f>調整係数一覧!M181</f>
        <v>1</v>
      </c>
    </row>
    <row r="182" spans="1:13" x14ac:dyDescent="0.3">
      <c r="A182" s="33">
        <v>18</v>
      </c>
      <c r="B182" s="34">
        <f>調整係数一覧!B182</f>
        <v>1</v>
      </c>
      <c r="C182" s="34">
        <f>調整係数一覧!C182</f>
        <v>1</v>
      </c>
      <c r="D182" s="34">
        <f>調整係数一覧!D182</f>
        <v>1</v>
      </c>
      <c r="E182" s="34">
        <f>調整係数一覧!E182</f>
        <v>1</v>
      </c>
      <c r="F182" s="34">
        <f>調整係数一覧!F182</f>
        <v>1</v>
      </c>
      <c r="G182" s="34">
        <f>調整係数一覧!G182</f>
        <v>1</v>
      </c>
      <c r="H182" s="34">
        <f>調整係数一覧!H182</f>
        <v>1</v>
      </c>
      <c r="I182" s="34">
        <f>調整係数一覧!I182</f>
        <v>1</v>
      </c>
      <c r="J182" s="34">
        <f>調整係数一覧!J182</f>
        <v>0.99824199970150151</v>
      </c>
      <c r="K182" s="34">
        <f>調整係数一覧!K182</f>
        <v>0.99739968128958922</v>
      </c>
      <c r="L182" s="34">
        <f>調整係数一覧!L182</f>
        <v>0.99602714065966025</v>
      </c>
      <c r="M182" s="34">
        <f>調整係数一覧!M182</f>
        <v>1</v>
      </c>
    </row>
    <row r="183" spans="1:13" x14ac:dyDescent="0.3">
      <c r="A183" s="33">
        <v>17</v>
      </c>
      <c r="B183" s="34">
        <f>調整係数一覧!B183</f>
        <v>1</v>
      </c>
      <c r="C183" s="34">
        <f>調整係数一覧!C183</f>
        <v>1</v>
      </c>
      <c r="D183" s="34">
        <f>調整係数一覧!D183</f>
        <v>1</v>
      </c>
      <c r="E183" s="34">
        <f>調整係数一覧!E183</f>
        <v>1</v>
      </c>
      <c r="F183" s="34">
        <f>調整係数一覧!F183</f>
        <v>1</v>
      </c>
      <c r="G183" s="34">
        <f>調整係数一覧!G183</f>
        <v>1</v>
      </c>
      <c r="H183" s="34">
        <f>調整係数一覧!H183</f>
        <v>1</v>
      </c>
      <c r="I183" s="34">
        <f>調整係数一覧!I183</f>
        <v>1</v>
      </c>
      <c r="J183" s="34">
        <f>調整係数一覧!J183</f>
        <v>0.99824199970150151</v>
      </c>
      <c r="K183" s="34">
        <f>調整係数一覧!K183</f>
        <v>0.99739968128958922</v>
      </c>
      <c r="L183" s="34">
        <f>調整係数一覧!L183</f>
        <v>0.99602714065966025</v>
      </c>
      <c r="M183" s="34">
        <f>調整係数一覧!M183</f>
        <v>1</v>
      </c>
    </row>
    <row r="184" spans="1:13" x14ac:dyDescent="0.3">
      <c r="A184" s="33">
        <v>16</v>
      </c>
      <c r="B184" s="34">
        <f>調整係数一覧!B184</f>
        <v>1</v>
      </c>
      <c r="C184" s="34">
        <f>調整係数一覧!C184</f>
        <v>1</v>
      </c>
      <c r="D184" s="34">
        <f>調整係数一覧!D184</f>
        <v>1</v>
      </c>
      <c r="E184" s="34">
        <f>調整係数一覧!E184</f>
        <v>1</v>
      </c>
      <c r="F184" s="34">
        <f>調整係数一覧!F184</f>
        <v>1</v>
      </c>
      <c r="G184" s="34">
        <f>調整係数一覧!G184</f>
        <v>1</v>
      </c>
      <c r="H184" s="34">
        <f>調整係数一覧!H184</f>
        <v>1</v>
      </c>
      <c r="I184" s="34">
        <f>調整係数一覧!I184</f>
        <v>1</v>
      </c>
      <c r="J184" s="34">
        <f>調整係数一覧!J184</f>
        <v>0.99824199970150151</v>
      </c>
      <c r="K184" s="34">
        <f>調整係数一覧!K184</f>
        <v>0.99739968128958922</v>
      </c>
      <c r="L184" s="34">
        <f>調整係数一覧!L184</f>
        <v>0.99602714065966025</v>
      </c>
      <c r="M184" s="34">
        <f>調整係数一覧!M184</f>
        <v>1</v>
      </c>
    </row>
    <row r="185" spans="1:13" x14ac:dyDescent="0.3">
      <c r="A185" s="33">
        <v>15</v>
      </c>
      <c r="B185" s="34">
        <f>調整係数一覧!B185</f>
        <v>1</v>
      </c>
      <c r="C185" s="34">
        <f>調整係数一覧!C185</f>
        <v>1</v>
      </c>
      <c r="D185" s="34">
        <f>調整係数一覧!D185</f>
        <v>1</v>
      </c>
      <c r="E185" s="34">
        <f>調整係数一覧!E185</f>
        <v>1</v>
      </c>
      <c r="F185" s="34">
        <f>調整係数一覧!F185</f>
        <v>1</v>
      </c>
      <c r="G185" s="34">
        <f>調整係数一覧!G185</f>
        <v>1</v>
      </c>
      <c r="H185" s="34">
        <f>調整係数一覧!H185</f>
        <v>1</v>
      </c>
      <c r="I185" s="34">
        <f>調整係数一覧!I185</f>
        <v>1</v>
      </c>
      <c r="J185" s="34">
        <f>調整係数一覧!J185</f>
        <v>0.99824199970150151</v>
      </c>
      <c r="K185" s="34">
        <f>調整係数一覧!K185</f>
        <v>0.99739968128958922</v>
      </c>
      <c r="L185" s="34">
        <f>調整係数一覧!L185</f>
        <v>0.99602714065966025</v>
      </c>
      <c r="M185" s="34">
        <f>調整係数一覧!M185</f>
        <v>1</v>
      </c>
    </row>
    <row r="186" spans="1:13" x14ac:dyDescent="0.3">
      <c r="A186" s="33">
        <v>14</v>
      </c>
      <c r="B186" s="34">
        <f>調整係数一覧!B186</f>
        <v>1</v>
      </c>
      <c r="C186" s="34">
        <f>調整係数一覧!C186</f>
        <v>1</v>
      </c>
      <c r="D186" s="34">
        <f>調整係数一覧!D186</f>
        <v>1</v>
      </c>
      <c r="E186" s="34">
        <f>調整係数一覧!E186</f>
        <v>1</v>
      </c>
      <c r="F186" s="34">
        <f>調整係数一覧!F186</f>
        <v>1</v>
      </c>
      <c r="G186" s="34">
        <f>調整係数一覧!G186</f>
        <v>1</v>
      </c>
      <c r="H186" s="34">
        <f>調整係数一覧!H186</f>
        <v>1</v>
      </c>
      <c r="I186" s="34">
        <f>調整係数一覧!I186</f>
        <v>1</v>
      </c>
      <c r="J186" s="34">
        <f>調整係数一覧!J186</f>
        <v>0.99824199970150151</v>
      </c>
      <c r="K186" s="34">
        <f>調整係数一覧!K186</f>
        <v>0.99739968128958922</v>
      </c>
      <c r="L186" s="34">
        <f>調整係数一覧!L186</f>
        <v>0.99602714065966025</v>
      </c>
      <c r="M186" s="34">
        <f>調整係数一覧!M186</f>
        <v>1</v>
      </c>
    </row>
    <row r="187" spans="1:13" x14ac:dyDescent="0.3">
      <c r="A187" s="33">
        <v>13</v>
      </c>
      <c r="B187" s="34">
        <f>調整係数一覧!B187</f>
        <v>1</v>
      </c>
      <c r="C187" s="34">
        <f>調整係数一覧!C187</f>
        <v>1</v>
      </c>
      <c r="D187" s="34">
        <f>調整係数一覧!D187</f>
        <v>1</v>
      </c>
      <c r="E187" s="34">
        <f>調整係数一覧!E187</f>
        <v>1</v>
      </c>
      <c r="F187" s="34">
        <f>調整係数一覧!F187</f>
        <v>1</v>
      </c>
      <c r="G187" s="34">
        <f>調整係数一覧!G187</f>
        <v>1</v>
      </c>
      <c r="H187" s="34">
        <f>調整係数一覧!H187</f>
        <v>1</v>
      </c>
      <c r="I187" s="34">
        <f>調整係数一覧!I187</f>
        <v>1</v>
      </c>
      <c r="J187" s="34">
        <f>調整係数一覧!J187</f>
        <v>0.99824199970150151</v>
      </c>
      <c r="K187" s="34">
        <f>調整係数一覧!K187</f>
        <v>0.99739968128958922</v>
      </c>
      <c r="L187" s="34">
        <f>調整係数一覧!L187</f>
        <v>0.99602714065966025</v>
      </c>
      <c r="M187" s="34">
        <f>調整係数一覧!M187</f>
        <v>1</v>
      </c>
    </row>
    <row r="188" spans="1:13" x14ac:dyDescent="0.3">
      <c r="A188" s="33">
        <v>12</v>
      </c>
      <c r="B188" s="34">
        <f>調整係数一覧!B188</f>
        <v>1</v>
      </c>
      <c r="C188" s="34">
        <f>調整係数一覧!C188</f>
        <v>1</v>
      </c>
      <c r="D188" s="34">
        <f>調整係数一覧!D188</f>
        <v>1</v>
      </c>
      <c r="E188" s="34">
        <f>調整係数一覧!E188</f>
        <v>1</v>
      </c>
      <c r="F188" s="34">
        <f>調整係数一覧!F188</f>
        <v>1</v>
      </c>
      <c r="G188" s="34">
        <f>調整係数一覧!G188</f>
        <v>1</v>
      </c>
      <c r="H188" s="34">
        <f>調整係数一覧!H188</f>
        <v>1</v>
      </c>
      <c r="I188" s="34">
        <f>調整係数一覧!I188</f>
        <v>1</v>
      </c>
      <c r="J188" s="34">
        <f>調整係数一覧!J188</f>
        <v>0.99824199970150151</v>
      </c>
      <c r="K188" s="34">
        <f>調整係数一覧!K188</f>
        <v>0.99739968128958922</v>
      </c>
      <c r="L188" s="34">
        <f>調整係数一覧!L188</f>
        <v>0.99602714065966025</v>
      </c>
      <c r="M188" s="34">
        <f>調整係数一覧!M188</f>
        <v>1</v>
      </c>
    </row>
    <row r="189" spans="1:13" x14ac:dyDescent="0.3">
      <c r="A189" s="33">
        <v>11</v>
      </c>
      <c r="B189" s="34">
        <f>調整係数一覧!B189</f>
        <v>1</v>
      </c>
      <c r="C189" s="34">
        <f>調整係数一覧!C189</f>
        <v>1</v>
      </c>
      <c r="D189" s="34">
        <f>調整係数一覧!D189</f>
        <v>1</v>
      </c>
      <c r="E189" s="34">
        <f>調整係数一覧!E189</f>
        <v>1</v>
      </c>
      <c r="F189" s="34">
        <f>調整係数一覧!F189</f>
        <v>1</v>
      </c>
      <c r="G189" s="34">
        <f>調整係数一覧!G189</f>
        <v>1</v>
      </c>
      <c r="H189" s="34">
        <f>調整係数一覧!H189</f>
        <v>1</v>
      </c>
      <c r="I189" s="34">
        <f>調整係数一覧!I189</f>
        <v>1</v>
      </c>
      <c r="J189" s="34">
        <f>調整係数一覧!J189</f>
        <v>0.99371149089134025</v>
      </c>
      <c r="K189" s="34">
        <f>調整係数一覧!K189</f>
        <v>0.99707875433766169</v>
      </c>
      <c r="L189" s="34">
        <f>調整係数一覧!L189</f>
        <v>0.99593795418107312</v>
      </c>
      <c r="M189" s="34">
        <f>調整係数一覧!M189</f>
        <v>1</v>
      </c>
    </row>
    <row r="190" spans="1:13" x14ac:dyDescent="0.3">
      <c r="A190" s="33">
        <v>10</v>
      </c>
      <c r="B190" s="34">
        <f>調整係数一覧!B190</f>
        <v>1</v>
      </c>
      <c r="C190" s="34">
        <f>調整係数一覧!C190</f>
        <v>1</v>
      </c>
      <c r="D190" s="34">
        <f>調整係数一覧!D190</f>
        <v>1</v>
      </c>
      <c r="E190" s="34">
        <f>調整係数一覧!E190</f>
        <v>1</v>
      </c>
      <c r="F190" s="34">
        <f>調整係数一覧!F190</f>
        <v>1</v>
      </c>
      <c r="G190" s="34">
        <f>調整係数一覧!G190</f>
        <v>1</v>
      </c>
      <c r="H190" s="34">
        <f>調整係数一覧!H190</f>
        <v>1</v>
      </c>
      <c r="I190" s="34">
        <f>調整係数一覧!I190</f>
        <v>1</v>
      </c>
      <c r="J190" s="34">
        <f>調整係数一覧!J190</f>
        <v>0.97985182407804605</v>
      </c>
      <c r="K190" s="34">
        <f>調整係数一覧!K190</f>
        <v>0.9891729615734759</v>
      </c>
      <c r="L190" s="34">
        <f>調整係数一覧!L190</f>
        <v>0.98538179084737099</v>
      </c>
      <c r="M190" s="34">
        <f>調整係数一覧!M190</f>
        <v>1</v>
      </c>
    </row>
    <row r="191" spans="1:13" x14ac:dyDescent="0.3">
      <c r="A191" s="33">
        <v>9</v>
      </c>
      <c r="B191" s="34">
        <f>調整係数一覧!B191</f>
        <v>1</v>
      </c>
      <c r="C191" s="34">
        <f>調整係数一覧!C191</f>
        <v>1</v>
      </c>
      <c r="D191" s="34">
        <f>調整係数一覧!D191</f>
        <v>1</v>
      </c>
      <c r="E191" s="34">
        <f>調整係数一覧!E191</f>
        <v>1</v>
      </c>
      <c r="F191" s="34">
        <f>調整係数一覧!F191</f>
        <v>1</v>
      </c>
      <c r="G191" s="34">
        <f>調整係数一覧!G191</f>
        <v>1</v>
      </c>
      <c r="H191" s="34">
        <f>調整係数一覧!H191</f>
        <v>1</v>
      </c>
      <c r="I191" s="34">
        <f>調整係数一覧!I191</f>
        <v>0.99241178488288195</v>
      </c>
      <c r="J191" s="34">
        <f>調整係数一覧!J191</f>
        <v>0.95666299926161957</v>
      </c>
      <c r="K191" s="34">
        <f>調整係数一覧!K191</f>
        <v>0.97368230299703173</v>
      </c>
      <c r="L191" s="34">
        <f>調整係数一覧!L191</f>
        <v>0.96435865065855364</v>
      </c>
      <c r="M191" s="34">
        <f>調整係数一覧!M191</f>
        <v>1</v>
      </c>
    </row>
    <row r="192" spans="1:13" x14ac:dyDescent="0.3">
      <c r="A192" s="33">
        <v>8</v>
      </c>
      <c r="B192" s="34">
        <f>調整係数一覧!B192</f>
        <v>0.9948349763734412</v>
      </c>
      <c r="C192" s="34">
        <f>調整係数一覧!C192</f>
        <v>0.98823279361535521</v>
      </c>
      <c r="D192" s="34">
        <f>調整係数一覧!D192</f>
        <v>0.98559487393128553</v>
      </c>
      <c r="E192" s="34">
        <f>調整係数一覧!E192</f>
        <v>1</v>
      </c>
      <c r="F192" s="34">
        <f>調整係数一覧!F192</f>
        <v>1</v>
      </c>
      <c r="G192" s="34">
        <f>調整係数一覧!G192</f>
        <v>1</v>
      </c>
      <c r="H192" s="34">
        <f>調整係数一覧!H192</f>
        <v>1</v>
      </c>
      <c r="I192" s="34">
        <f>調整係数一覧!I192</f>
        <v>0.96929287281357301</v>
      </c>
      <c r="J192" s="34">
        <f>調整係数一覧!J192</f>
        <v>0.9241450164420606</v>
      </c>
      <c r="K192" s="34">
        <f>調整係数一覧!K192</f>
        <v>0.95060677860832932</v>
      </c>
      <c r="L192" s="34">
        <f>調整係数一覧!L192</f>
        <v>0.9328685336146213</v>
      </c>
      <c r="M192" s="34">
        <f>調整係数一覧!M192</f>
        <v>0.99093716888921679</v>
      </c>
    </row>
    <row r="193" spans="1:13" x14ac:dyDescent="0.3">
      <c r="A193" s="33">
        <v>7</v>
      </c>
      <c r="B193" s="34">
        <f>調整係数一覧!B193</f>
        <v>0.95761933415548051</v>
      </c>
      <c r="C193" s="34">
        <f>調整係数一覧!C193</f>
        <v>0.94800544465613146</v>
      </c>
      <c r="D193" s="34">
        <f>調整係数一覧!D193</f>
        <v>0.94762525428271349</v>
      </c>
      <c r="E193" s="34">
        <f>調整係数一覧!E193</f>
        <v>0.99893475509044438</v>
      </c>
      <c r="F193" s="34">
        <f>調整係数一覧!F193</f>
        <v>0.99479570882537793</v>
      </c>
      <c r="G193" s="34">
        <f>調整係数一覧!G193</f>
        <v>0.98768322309478085</v>
      </c>
      <c r="H193" s="34">
        <f>調整係数一覧!H193</f>
        <v>0.97008588271851415</v>
      </c>
      <c r="I193" s="34">
        <f>調整係数一覧!I193</f>
        <v>0.93342022038144123</v>
      </c>
      <c r="J193" s="34">
        <f>調整係数一覧!J193</f>
        <v>0.88229787561936912</v>
      </c>
      <c r="K193" s="34">
        <f>調整係数一覧!K193</f>
        <v>0.91994638840736853</v>
      </c>
      <c r="L193" s="34">
        <f>調整係数一覧!L193</f>
        <v>0.89091143971557396</v>
      </c>
      <c r="M193" s="34">
        <f>調整係数一覧!M193</f>
        <v>0.95812339520593803</v>
      </c>
    </row>
    <row r="194" spans="1:13" x14ac:dyDescent="0.3">
      <c r="A194" s="33">
        <v>6</v>
      </c>
      <c r="B194" s="34">
        <f>調整係数一覧!B194</f>
        <v>0.90363143888145447</v>
      </c>
      <c r="C194" s="34">
        <f>調整係数一覧!C194</f>
        <v>0.89147245614646675</v>
      </c>
      <c r="D194" s="34">
        <f>調整係数一覧!D194</f>
        <v>0.89469922435002069</v>
      </c>
      <c r="E194" s="34">
        <f>調整係数一覧!E194</f>
        <v>0.96308971071611704</v>
      </c>
      <c r="F194" s="34">
        <f>調整係数一覧!F194</f>
        <v>0.96206509420908626</v>
      </c>
      <c r="G194" s="34">
        <f>調整係数一覧!G194</f>
        <v>0.94293901216670617</v>
      </c>
      <c r="H194" s="34">
        <f>調整係数一覧!H194</f>
        <v>0.91779743039764661</v>
      </c>
      <c r="I194" s="34">
        <f>調整係数一覧!I194</f>
        <v>0.88479382758648617</v>
      </c>
      <c r="J194" s="34">
        <f>調整係数一覧!J194</f>
        <v>0.83112157679354537</v>
      </c>
      <c r="K194" s="34">
        <f>調整係数一覧!K194</f>
        <v>0.88170113239414949</v>
      </c>
      <c r="L194" s="34">
        <f>調整係数一覧!L194</f>
        <v>0.83848736896141152</v>
      </c>
      <c r="M194" s="34">
        <f>調整係数一覧!M194</f>
        <v>0.91159556460329527</v>
      </c>
    </row>
    <row r="195" spans="1:13" x14ac:dyDescent="0.3">
      <c r="A195" s="33">
        <v>5</v>
      </c>
      <c r="B195" s="34">
        <f>調整係数一覧!B195</f>
        <v>0.83287129055136311</v>
      </c>
      <c r="C195" s="34">
        <f>調整係数一覧!C195</f>
        <v>0.81863382808636109</v>
      </c>
      <c r="D195" s="34">
        <f>調整係数一覧!D195</f>
        <v>0.82681678413320714</v>
      </c>
      <c r="E195" s="34">
        <f>調整係数一覧!E195</f>
        <v>0.91408482498653576</v>
      </c>
      <c r="F195" s="34">
        <f>調整係数一覧!F195</f>
        <v>0.91772962992765006</v>
      </c>
      <c r="G195" s="34">
        <f>調整係数一覧!G195</f>
        <v>0.8828100466761617</v>
      </c>
      <c r="H195" s="34">
        <f>調整係数一覧!H195</f>
        <v>0.84880318994038384</v>
      </c>
      <c r="I195" s="34">
        <f>調整係数一覧!I195</f>
        <v>0.82341369442870826</v>
      </c>
      <c r="J195" s="34">
        <f>調整係数一覧!J195</f>
        <v>0.77061611996458934</v>
      </c>
      <c r="K195" s="34">
        <f>調整係数一覧!K195</f>
        <v>0.83587101056867186</v>
      </c>
      <c r="L195" s="34">
        <f>調整係数一覧!L195</f>
        <v>0.77559632135213419</v>
      </c>
      <c r="M195" s="34">
        <f>調整係数一覧!M195</f>
        <v>0.85135367708128828</v>
      </c>
    </row>
    <row r="196" spans="1:13" x14ac:dyDescent="0.3">
      <c r="A196" s="33">
        <v>4</v>
      </c>
      <c r="B196" s="34">
        <f>調整係数一覧!B196</f>
        <v>0.74533888916520674</v>
      </c>
      <c r="C196" s="34">
        <f>調整係数一覧!C196</f>
        <v>0.72948956047581426</v>
      </c>
      <c r="D196" s="34">
        <f>調整係数一覧!D196</f>
        <v>0.74397793363227271</v>
      </c>
      <c r="E196" s="34">
        <f>調整係数一覧!E196</f>
        <v>0.85192009790170053</v>
      </c>
      <c r="F196" s="34">
        <f>調整係数一覧!F196</f>
        <v>0.86178931598106912</v>
      </c>
      <c r="G196" s="34">
        <f>調整係数一覧!G196</f>
        <v>0.80729632662314743</v>
      </c>
      <c r="H196" s="34">
        <f>調整係数一覧!H196</f>
        <v>0.76310316134672629</v>
      </c>
      <c r="I196" s="34">
        <f>調整係数一覧!I196</f>
        <v>0.74927982090810752</v>
      </c>
      <c r="J196" s="34">
        <f>調整係数一覧!J196</f>
        <v>0.7007815051325007</v>
      </c>
      <c r="K196" s="34">
        <f>調整係数一覧!K196</f>
        <v>0.78245602293093608</v>
      </c>
      <c r="L196" s="34">
        <f>調整係数一覧!L196</f>
        <v>0.70223829688774164</v>
      </c>
      <c r="M196" s="34">
        <f>調整係数一覧!M196</f>
        <v>0.77739773263991707</v>
      </c>
    </row>
    <row r="197" spans="1:13" x14ac:dyDescent="0.3">
      <c r="A197" s="33">
        <v>3</v>
      </c>
      <c r="B197" s="34">
        <f>調整係数一覧!B197</f>
        <v>0.64103423472298515</v>
      </c>
      <c r="C197" s="34">
        <f>調整係数一覧!C197</f>
        <v>0.62403965331482658</v>
      </c>
      <c r="D197" s="34">
        <f>調整係数一覧!D197</f>
        <v>0.64618267284721731</v>
      </c>
      <c r="E197" s="34">
        <f>調整係数一覧!E197</f>
        <v>0.77659552946161137</v>
      </c>
      <c r="F197" s="34">
        <f>調整係数一覧!F197</f>
        <v>0.79424415236934354</v>
      </c>
      <c r="G197" s="34">
        <f>調整係数一覧!G197</f>
        <v>0.71639785200766337</v>
      </c>
      <c r="H197" s="34">
        <f>調整係数一覧!H197</f>
        <v>0.66069734461667351</v>
      </c>
      <c r="I197" s="34">
        <f>調整係数一覧!I197</f>
        <v>0.66239220702468349</v>
      </c>
      <c r="J197" s="34">
        <f>調整係数一覧!J197</f>
        <v>0.62161773229727957</v>
      </c>
      <c r="K197" s="34">
        <f>調整係数一覧!K197</f>
        <v>0.72145616948094193</v>
      </c>
      <c r="L197" s="34">
        <f>調整係数一覧!L197</f>
        <v>0.61841329556823421</v>
      </c>
      <c r="M197" s="34">
        <f>調整係数一覧!M197</f>
        <v>0.68972773127918163</v>
      </c>
    </row>
    <row r="198" spans="1:13" x14ac:dyDescent="0.3">
      <c r="A198" s="33">
        <v>2</v>
      </c>
      <c r="B198" s="34">
        <f>調整係数一覧!B198</f>
        <v>0.51995732722469823</v>
      </c>
      <c r="C198" s="34">
        <f>調整係数一覧!C198</f>
        <v>0.50228410660339784</v>
      </c>
      <c r="D198" s="34">
        <f>調整係数一覧!D198</f>
        <v>0.53343100177804115</v>
      </c>
      <c r="E198" s="34">
        <f>調整係数一覧!E198</f>
        <v>0.68811111966626837</v>
      </c>
      <c r="F198" s="34">
        <f>調整係数一覧!F198</f>
        <v>0.71509413909247332</v>
      </c>
      <c r="G198" s="34">
        <f>調整係数一覧!G198</f>
        <v>0.61011462282970952</v>
      </c>
      <c r="H198" s="34">
        <f>調整係数一覧!H198</f>
        <v>0.54158573975022573</v>
      </c>
      <c r="I198" s="34">
        <f>調整係数一覧!I198</f>
        <v>0.56275085277843673</v>
      </c>
      <c r="J198" s="34">
        <f>調整係数一覧!J198</f>
        <v>0.53312480145892616</v>
      </c>
      <c r="K198" s="34">
        <f>調整係数一覧!K198</f>
        <v>0.65287145021868942</v>
      </c>
      <c r="L198" s="34">
        <f>調整係数一覧!L198</f>
        <v>0.52412131739361167</v>
      </c>
      <c r="M198" s="34">
        <f>調整係数一覧!M198</f>
        <v>0.58834367299908208</v>
      </c>
    </row>
    <row r="199" spans="1:13" x14ac:dyDescent="0.3">
      <c r="A199" s="33">
        <v>1</v>
      </c>
      <c r="B199" s="34">
        <f>調整係数一覧!B199</f>
        <v>0.38210816667034608</v>
      </c>
      <c r="C199" s="34">
        <f>調整係数一覧!C199</f>
        <v>0.36422292034152814</v>
      </c>
      <c r="D199" s="34">
        <f>調整係数一覧!D199</f>
        <v>0.40572292042474412</v>
      </c>
      <c r="E199" s="34">
        <f>調整係数一覧!E199</f>
        <v>0.58646686851567142</v>
      </c>
      <c r="F199" s="34">
        <f>調整係数一覧!F199</f>
        <v>0.62433927615045859</v>
      </c>
      <c r="G199" s="34">
        <f>調整係数一覧!G199</f>
        <v>0.48844663908928582</v>
      </c>
      <c r="H199" s="34">
        <f>調整係数一覧!H199</f>
        <v>0.40576834674738282</v>
      </c>
      <c r="I199" s="34">
        <f>調整係数一覧!I199</f>
        <v>0.45035575816936679</v>
      </c>
      <c r="J199" s="34">
        <f>調整係数一覧!J199</f>
        <v>0.4353027126174403</v>
      </c>
      <c r="K199" s="34">
        <f>調整係数一覧!K199</f>
        <v>0.57670186514417854</v>
      </c>
      <c r="L199" s="34">
        <f>調整係数一覧!L199</f>
        <v>0.41936236236387403</v>
      </c>
      <c r="M199" s="34">
        <f>調整係数一覧!M199</f>
        <v>0.47324555779961835</v>
      </c>
    </row>
    <row r="201" spans="1:13" x14ac:dyDescent="0.3">
      <c r="A201" s="31" t="s">
        <v>54</v>
      </c>
      <c r="B201" s="32">
        <v>4</v>
      </c>
      <c r="C201" s="32">
        <v>5</v>
      </c>
      <c r="D201" s="32">
        <v>6</v>
      </c>
      <c r="E201" s="32">
        <v>7</v>
      </c>
      <c r="F201" s="32">
        <v>8</v>
      </c>
      <c r="G201" s="32">
        <v>9</v>
      </c>
      <c r="H201" s="32">
        <v>10</v>
      </c>
      <c r="I201" s="32">
        <v>11</v>
      </c>
      <c r="J201" s="32">
        <v>12</v>
      </c>
      <c r="K201" s="32">
        <v>1</v>
      </c>
      <c r="L201" s="32">
        <v>2</v>
      </c>
      <c r="M201" s="32">
        <v>3</v>
      </c>
    </row>
    <row r="202" spans="1:13" x14ac:dyDescent="0.3">
      <c r="A202" s="33">
        <v>20</v>
      </c>
      <c r="B202" s="34">
        <f>IF(記載例!$E$16="北海道",B4,IF(記載例!$E$16="東北",B26,IF(記載例!$E$16="東京",B48,IF(記載例!$E$16="中部",B70,IF(記載例!$E$16="北陸",B92,IF(記載例!$E$16="関西",B114,IF(記載例!$E$16="中国",B136,IF(記載例!$E$16="四国",B158,IF(記載例!$E$16="九州",B180)))))))))</f>
        <v>1</v>
      </c>
      <c r="C202" s="35">
        <f>IF(記載例!$E$16="北海道",C4,IF(記載例!$E$16="東北",C26,IF(記載例!$E$16="東京",C48,IF(記載例!$E$16="中部",C70,IF(記載例!$E$16="北陸",C92,IF(記載例!$E$16="関西",C114,IF(記載例!$E$16="中国",C136,IF(記載例!$E$16="四国",C158,IF(記載例!$E$16="九州",C180)))))))))</f>
        <v>1</v>
      </c>
      <c r="D202" s="35">
        <f>IF(記載例!$E$16="北海道",D4,IF(記載例!$E$16="東北",D26,IF(記載例!$E$16="東京",D48,IF(記載例!$E$16="中部",D70,IF(記載例!$E$16="北陸",D92,IF(記載例!$E$16="関西",D114,IF(記載例!$E$16="中国",D136,IF(記載例!$E$16="四国",D158,IF(記載例!$E$16="九州",D180)))))))))</f>
        <v>1</v>
      </c>
      <c r="E202" s="35">
        <f>IF(記載例!$E$16="北海道",E4,IF(記載例!$E$16="東北",E26,IF(記載例!$E$16="東京",E48,IF(記載例!$E$16="中部",E70,IF(記載例!$E$16="北陸",E92,IF(記載例!$E$16="関西",E114,IF(記載例!$E$16="中国",E136,IF(記載例!$E$16="四国",E158,IF(記載例!$E$16="九州",E180)))))))))</f>
        <v>1</v>
      </c>
      <c r="F202" s="35">
        <f>IF(記載例!$E$16="北海道",F4,IF(記載例!$E$16="東北",F26,IF(記載例!$E$16="東京",F48,IF(記載例!$E$16="中部",F70,IF(記載例!$E$16="北陸",F92,IF(記載例!$E$16="関西",F114,IF(記載例!$E$16="中国",F136,IF(記載例!$E$16="四国",F158,IF(記載例!$E$16="九州",F180)))))))))</f>
        <v>1</v>
      </c>
      <c r="G202" s="35">
        <f>IF(記載例!$E$16="北海道",G4,IF(記載例!$E$16="東北",G26,IF(記載例!$E$16="東京",G48,IF(記載例!$E$16="中部",G70,IF(記載例!$E$16="北陸",G92,IF(記載例!$E$16="関西",G114,IF(記載例!$E$16="中国",G136,IF(記載例!$E$16="四国",G158,IF(記載例!$E$16="九州",G180)))))))))</f>
        <v>1</v>
      </c>
      <c r="H202" s="35">
        <f>IF(記載例!$E$16="北海道",H4,IF(記載例!$E$16="東北",H26,IF(記載例!$E$16="東京",H48,IF(記載例!$E$16="中部",H70,IF(記載例!$E$16="北陸",H92,IF(記載例!$E$16="関西",H114,IF(記載例!$E$16="中国",H136,IF(記載例!$E$16="四国",H158,IF(記載例!$E$16="九州",H180)))))))))</f>
        <v>1</v>
      </c>
      <c r="I202" s="35">
        <f>IF(記載例!$E$16="北海道",I4,IF(記載例!$E$16="東北",I26,IF(記載例!$E$16="東京",I48,IF(記載例!$E$16="中部",I70,IF(記載例!$E$16="北陸",I92,IF(記載例!$E$16="関西",I114,IF(記載例!$E$16="中国",I136,IF(記載例!$E$16="四国",I158,IF(記載例!$E$16="九州",I180)))))))))</f>
        <v>1</v>
      </c>
      <c r="J202" s="35">
        <f>IF(記載例!$E$16="北海道",J4,IF(記載例!$E$16="東北",J26,IF(記載例!$E$16="東京",J48,IF(記載例!$E$16="中部",J70,IF(記載例!$E$16="北陸",J92,IF(記載例!$E$16="関西",J114,IF(記載例!$E$16="中国",J136,IF(記載例!$E$16="四国",J158,IF(記載例!$E$16="九州",J180)))))))))</f>
        <v>1</v>
      </c>
      <c r="K202" s="35">
        <f>IF(記載例!$E$16="北海道",K4,IF(記載例!$E$16="東北",K26,IF(記載例!$E$16="東京",K48,IF(記載例!$E$16="中部",K70,IF(記載例!$E$16="北陸",K92,IF(記載例!$E$16="関西",K114,IF(記載例!$E$16="中国",K136,IF(記載例!$E$16="四国",K158,IF(記載例!$E$16="九州",K180)))))))))</f>
        <v>1</v>
      </c>
      <c r="L202" s="35">
        <f>IF(記載例!$E$16="北海道",L4,IF(記載例!$E$16="東北",L26,IF(記載例!$E$16="東京",L48,IF(記載例!$E$16="中部",L70,IF(記載例!$E$16="北陸",L92,IF(記載例!$E$16="関西",L114,IF(記載例!$E$16="中国",L136,IF(記載例!$E$16="四国",L158,IF(記載例!$E$16="九州",L180)))))))))</f>
        <v>0.99900423554031714</v>
      </c>
      <c r="M202" s="36">
        <f>IF(記載例!$E$16="北海道",M4,IF(記載例!$E$16="東北",M26,IF(記載例!$E$16="東京",M48,IF(記載例!$E$16="中部",M70,IF(記載例!$E$16="北陸",M92,IF(記載例!$E$16="関西",M114,IF(記載例!$E$16="中国",M136,IF(記載例!$E$16="四国",M158,IF(記載例!$E$16="九州",M180)))))))))</f>
        <v>1</v>
      </c>
    </row>
    <row r="203" spans="1:13" x14ac:dyDescent="0.3">
      <c r="A203" s="33">
        <v>19</v>
      </c>
      <c r="B203" s="37">
        <f>IF(記載例!$E$16="北海道",B5,IF(記載例!$E$16="東北",B27,IF(記載例!$E$16="東京",B49,IF(記載例!$E$16="中部",B71,IF(記載例!$E$16="北陸",B93,IF(記載例!$E$16="関西",B115,IF(記載例!$E$16="中国",B137,IF(記載例!$E$16="四国",B159,IF(記載例!$E$16="九州",B181)))))))))</f>
        <v>1</v>
      </c>
      <c r="C203" s="38">
        <f>IF(記載例!$E$16="北海道",C5,IF(記載例!$E$16="東北",C27,IF(記載例!$E$16="東京",C49,IF(記載例!$E$16="中部",C71,IF(記載例!$E$16="北陸",C93,IF(記載例!$E$16="関西",C115,IF(記載例!$E$16="中国",C137,IF(記載例!$E$16="四国",C159,IF(記載例!$E$16="九州",C181)))))))))</f>
        <v>1</v>
      </c>
      <c r="D203" s="38">
        <f>IF(記載例!$E$16="北海道",D5,IF(記載例!$E$16="東北",D27,IF(記載例!$E$16="東京",D49,IF(記載例!$E$16="中部",D71,IF(記載例!$E$16="北陸",D93,IF(記載例!$E$16="関西",D115,IF(記載例!$E$16="中国",D137,IF(記載例!$E$16="四国",D159,IF(記載例!$E$16="九州",D181)))))))))</f>
        <v>1</v>
      </c>
      <c r="E203" s="38">
        <f>IF(記載例!$E$16="北海道",E5,IF(記載例!$E$16="東北",E27,IF(記載例!$E$16="東京",E49,IF(記載例!$E$16="中部",E71,IF(記載例!$E$16="北陸",E93,IF(記載例!$E$16="関西",E115,IF(記載例!$E$16="中国",E137,IF(記載例!$E$16="四国",E159,IF(記載例!$E$16="九州",E181)))))))))</f>
        <v>1</v>
      </c>
      <c r="F203" s="38">
        <f>IF(記載例!$E$16="北海道",F5,IF(記載例!$E$16="東北",F27,IF(記載例!$E$16="東京",F49,IF(記載例!$E$16="中部",F71,IF(記載例!$E$16="北陸",F93,IF(記載例!$E$16="関西",F115,IF(記載例!$E$16="中国",F137,IF(記載例!$E$16="四国",F159,IF(記載例!$E$16="九州",F181)))))))))</f>
        <v>1</v>
      </c>
      <c r="G203" s="38">
        <f>IF(記載例!$E$16="北海道",G5,IF(記載例!$E$16="東北",G27,IF(記載例!$E$16="東京",G49,IF(記載例!$E$16="中部",G71,IF(記載例!$E$16="北陸",G93,IF(記載例!$E$16="関西",G115,IF(記載例!$E$16="中国",G137,IF(記載例!$E$16="四国",G159,IF(記載例!$E$16="九州",G181)))))))))</f>
        <v>1</v>
      </c>
      <c r="H203" s="38">
        <f>IF(記載例!$E$16="北海道",H5,IF(記載例!$E$16="東北",H27,IF(記載例!$E$16="東京",H49,IF(記載例!$E$16="中部",H71,IF(記載例!$E$16="北陸",H93,IF(記載例!$E$16="関西",H115,IF(記載例!$E$16="中国",H137,IF(記載例!$E$16="四国",H159,IF(記載例!$E$16="九州",H181)))))))))</f>
        <v>1</v>
      </c>
      <c r="I203" s="38">
        <f>IF(記載例!$E$16="北海道",I5,IF(記載例!$E$16="東北",I27,IF(記載例!$E$16="東京",I49,IF(記載例!$E$16="中部",I71,IF(記載例!$E$16="北陸",I93,IF(記載例!$E$16="関西",I115,IF(記載例!$E$16="中国",I137,IF(記載例!$E$16="四国",I159,IF(記載例!$E$16="九州",I181)))))))))</f>
        <v>1</v>
      </c>
      <c r="J203" s="38">
        <f>IF(記載例!$E$16="北海道",J5,IF(記載例!$E$16="東北",J27,IF(記載例!$E$16="東京",J49,IF(記載例!$E$16="中部",J71,IF(記載例!$E$16="北陸",J93,IF(記載例!$E$16="関西",J115,IF(記載例!$E$16="中国",J137,IF(記載例!$E$16="四国",J159,IF(記載例!$E$16="九州",J181)))))))))</f>
        <v>1</v>
      </c>
      <c r="K203" s="38">
        <f>IF(記載例!$E$16="北海道",K5,IF(記載例!$E$16="東北",K27,IF(記載例!$E$16="東京",K49,IF(記載例!$E$16="中部",K71,IF(記載例!$E$16="北陸",K93,IF(記載例!$E$16="関西",K115,IF(記載例!$E$16="中国",K137,IF(記載例!$E$16="四国",K159,IF(記載例!$E$16="九州",K181)))))))))</f>
        <v>1</v>
      </c>
      <c r="L203" s="38">
        <f>IF(記載例!$E$16="北海道",L5,IF(記載例!$E$16="東北",L27,IF(記載例!$E$16="東京",L49,IF(記載例!$E$16="中部",L71,IF(記載例!$E$16="北陸",L93,IF(記載例!$E$16="関西",L115,IF(記載例!$E$16="中国",L137,IF(記載例!$E$16="四国",L159,IF(記載例!$E$16="九州",L181)))))))))</f>
        <v>0.99900423554031714</v>
      </c>
      <c r="M203" s="39">
        <f>IF(記載例!$E$16="北海道",M5,IF(記載例!$E$16="東北",M27,IF(記載例!$E$16="東京",M49,IF(記載例!$E$16="中部",M71,IF(記載例!$E$16="北陸",M93,IF(記載例!$E$16="関西",M115,IF(記載例!$E$16="中国",M137,IF(記載例!$E$16="四国",M159,IF(記載例!$E$16="九州",M181)))))))))</f>
        <v>1</v>
      </c>
    </row>
    <row r="204" spans="1:13" x14ac:dyDescent="0.3">
      <c r="A204" s="33">
        <v>18</v>
      </c>
      <c r="B204" s="37">
        <f>IF(記載例!$E$16="北海道",B6,IF(記載例!$E$16="東北",B28,IF(記載例!$E$16="東京",B50,IF(記載例!$E$16="中部",B72,IF(記載例!$E$16="北陸",B94,IF(記載例!$E$16="関西",B116,IF(記載例!$E$16="中国",B138,IF(記載例!$E$16="四国",B160,IF(記載例!$E$16="九州",B182)))))))))</f>
        <v>1</v>
      </c>
      <c r="C204" s="38">
        <f>IF(記載例!$E$16="北海道",C6,IF(記載例!$E$16="東北",C28,IF(記載例!$E$16="東京",C50,IF(記載例!$E$16="中部",C72,IF(記載例!$E$16="北陸",C94,IF(記載例!$E$16="関西",C116,IF(記載例!$E$16="中国",C138,IF(記載例!$E$16="四国",C160,IF(記載例!$E$16="九州",C182)))))))))</f>
        <v>1</v>
      </c>
      <c r="D204" s="38">
        <f>IF(記載例!$E$16="北海道",D6,IF(記載例!$E$16="東北",D28,IF(記載例!$E$16="東京",D50,IF(記載例!$E$16="中部",D72,IF(記載例!$E$16="北陸",D94,IF(記載例!$E$16="関西",D116,IF(記載例!$E$16="中国",D138,IF(記載例!$E$16="四国",D160,IF(記載例!$E$16="九州",D182)))))))))</f>
        <v>1</v>
      </c>
      <c r="E204" s="38">
        <f>IF(記載例!$E$16="北海道",E6,IF(記載例!$E$16="東北",E28,IF(記載例!$E$16="東京",E50,IF(記載例!$E$16="中部",E72,IF(記載例!$E$16="北陸",E94,IF(記載例!$E$16="関西",E116,IF(記載例!$E$16="中国",E138,IF(記載例!$E$16="四国",E160,IF(記載例!$E$16="九州",E182)))))))))</f>
        <v>1</v>
      </c>
      <c r="F204" s="38">
        <f>IF(記載例!$E$16="北海道",F6,IF(記載例!$E$16="東北",F28,IF(記載例!$E$16="東京",F50,IF(記載例!$E$16="中部",F72,IF(記載例!$E$16="北陸",F94,IF(記載例!$E$16="関西",F116,IF(記載例!$E$16="中国",F138,IF(記載例!$E$16="四国",F160,IF(記載例!$E$16="九州",F182)))))))))</f>
        <v>1</v>
      </c>
      <c r="G204" s="38">
        <f>IF(記載例!$E$16="北海道",G6,IF(記載例!$E$16="東北",G28,IF(記載例!$E$16="東京",G50,IF(記載例!$E$16="中部",G72,IF(記載例!$E$16="北陸",G94,IF(記載例!$E$16="関西",G116,IF(記載例!$E$16="中国",G138,IF(記載例!$E$16="四国",G160,IF(記載例!$E$16="九州",G182)))))))))</f>
        <v>1</v>
      </c>
      <c r="H204" s="38">
        <f>IF(記載例!$E$16="北海道",H6,IF(記載例!$E$16="東北",H28,IF(記載例!$E$16="東京",H50,IF(記載例!$E$16="中部",H72,IF(記載例!$E$16="北陸",H94,IF(記載例!$E$16="関西",H116,IF(記載例!$E$16="中国",H138,IF(記載例!$E$16="四国",H160,IF(記載例!$E$16="九州",H182)))))))))</f>
        <v>1</v>
      </c>
      <c r="I204" s="38">
        <f>IF(記載例!$E$16="北海道",I6,IF(記載例!$E$16="東北",I28,IF(記載例!$E$16="東京",I50,IF(記載例!$E$16="中部",I72,IF(記載例!$E$16="北陸",I94,IF(記載例!$E$16="関西",I116,IF(記載例!$E$16="中国",I138,IF(記載例!$E$16="四国",I160,IF(記載例!$E$16="九州",I182)))))))))</f>
        <v>1</v>
      </c>
      <c r="J204" s="38">
        <f>IF(記載例!$E$16="北海道",J6,IF(記載例!$E$16="東北",J28,IF(記載例!$E$16="東京",J50,IF(記載例!$E$16="中部",J72,IF(記載例!$E$16="北陸",J94,IF(記載例!$E$16="関西",J116,IF(記載例!$E$16="中国",J138,IF(記載例!$E$16="四国",J160,IF(記載例!$E$16="九州",J182)))))))))</f>
        <v>1</v>
      </c>
      <c r="K204" s="38">
        <f>IF(記載例!$E$16="北海道",K6,IF(記載例!$E$16="東北",K28,IF(記載例!$E$16="東京",K50,IF(記載例!$E$16="中部",K72,IF(記載例!$E$16="北陸",K94,IF(記載例!$E$16="関西",K116,IF(記載例!$E$16="中国",K138,IF(記載例!$E$16="四国",K160,IF(記載例!$E$16="九州",K182)))))))))</f>
        <v>1</v>
      </c>
      <c r="L204" s="38">
        <f>IF(記載例!$E$16="北海道",L6,IF(記載例!$E$16="東北",L28,IF(記載例!$E$16="東京",L50,IF(記載例!$E$16="中部",L72,IF(記載例!$E$16="北陸",L94,IF(記載例!$E$16="関西",L116,IF(記載例!$E$16="中国",L138,IF(記載例!$E$16="四国",L160,IF(記載例!$E$16="九州",L182)))))))))</f>
        <v>0.99900423554031714</v>
      </c>
      <c r="M204" s="39">
        <f>IF(記載例!$E$16="北海道",M6,IF(記載例!$E$16="東北",M28,IF(記載例!$E$16="東京",M50,IF(記載例!$E$16="中部",M72,IF(記載例!$E$16="北陸",M94,IF(記載例!$E$16="関西",M116,IF(記載例!$E$16="中国",M138,IF(記載例!$E$16="四国",M160,IF(記載例!$E$16="九州",M182)))))))))</f>
        <v>1</v>
      </c>
    </row>
    <row r="205" spans="1:13" x14ac:dyDescent="0.3">
      <c r="A205" s="33">
        <v>17</v>
      </c>
      <c r="B205" s="37">
        <f>IF(記載例!$E$16="北海道",B7,IF(記載例!$E$16="東北",B29,IF(記載例!$E$16="東京",B51,IF(記載例!$E$16="中部",B73,IF(記載例!$E$16="北陸",B95,IF(記載例!$E$16="関西",B117,IF(記載例!$E$16="中国",B139,IF(記載例!$E$16="四国",B161,IF(記載例!$E$16="九州",B183)))))))))</f>
        <v>1</v>
      </c>
      <c r="C205" s="38">
        <f>IF(記載例!$E$16="北海道",C7,IF(記載例!$E$16="東北",C29,IF(記載例!$E$16="東京",C51,IF(記載例!$E$16="中部",C73,IF(記載例!$E$16="北陸",C95,IF(記載例!$E$16="関西",C117,IF(記載例!$E$16="中国",C139,IF(記載例!$E$16="四国",C161,IF(記載例!$E$16="九州",C183)))))))))</f>
        <v>1</v>
      </c>
      <c r="D205" s="38">
        <f>IF(記載例!$E$16="北海道",D7,IF(記載例!$E$16="東北",D29,IF(記載例!$E$16="東京",D51,IF(記載例!$E$16="中部",D73,IF(記載例!$E$16="北陸",D95,IF(記載例!$E$16="関西",D117,IF(記載例!$E$16="中国",D139,IF(記載例!$E$16="四国",D161,IF(記載例!$E$16="九州",D183)))))))))</f>
        <v>1</v>
      </c>
      <c r="E205" s="38">
        <f>IF(記載例!$E$16="北海道",E7,IF(記載例!$E$16="東北",E29,IF(記載例!$E$16="東京",E51,IF(記載例!$E$16="中部",E73,IF(記載例!$E$16="北陸",E95,IF(記載例!$E$16="関西",E117,IF(記載例!$E$16="中国",E139,IF(記載例!$E$16="四国",E161,IF(記載例!$E$16="九州",E183)))))))))</f>
        <v>1</v>
      </c>
      <c r="F205" s="38">
        <f>IF(記載例!$E$16="北海道",F7,IF(記載例!$E$16="東北",F29,IF(記載例!$E$16="東京",F51,IF(記載例!$E$16="中部",F73,IF(記載例!$E$16="北陸",F95,IF(記載例!$E$16="関西",F117,IF(記載例!$E$16="中国",F139,IF(記載例!$E$16="四国",F161,IF(記載例!$E$16="九州",F183)))))))))</f>
        <v>1</v>
      </c>
      <c r="G205" s="38">
        <f>IF(記載例!$E$16="北海道",G7,IF(記載例!$E$16="東北",G29,IF(記載例!$E$16="東京",G51,IF(記載例!$E$16="中部",G73,IF(記載例!$E$16="北陸",G95,IF(記載例!$E$16="関西",G117,IF(記載例!$E$16="中国",G139,IF(記載例!$E$16="四国",G161,IF(記載例!$E$16="九州",G183)))))))))</f>
        <v>1</v>
      </c>
      <c r="H205" s="38">
        <f>IF(記載例!$E$16="北海道",H7,IF(記載例!$E$16="東北",H29,IF(記載例!$E$16="東京",H51,IF(記載例!$E$16="中部",H73,IF(記載例!$E$16="北陸",H95,IF(記載例!$E$16="関西",H117,IF(記載例!$E$16="中国",H139,IF(記載例!$E$16="四国",H161,IF(記載例!$E$16="九州",H183)))))))))</f>
        <v>1</v>
      </c>
      <c r="I205" s="38">
        <f>IF(記載例!$E$16="北海道",I7,IF(記載例!$E$16="東北",I29,IF(記載例!$E$16="東京",I51,IF(記載例!$E$16="中部",I73,IF(記載例!$E$16="北陸",I95,IF(記載例!$E$16="関西",I117,IF(記載例!$E$16="中国",I139,IF(記載例!$E$16="四国",I161,IF(記載例!$E$16="九州",I183)))))))))</f>
        <v>1</v>
      </c>
      <c r="J205" s="38">
        <f>IF(記載例!$E$16="北海道",J7,IF(記載例!$E$16="東北",J29,IF(記載例!$E$16="東京",J51,IF(記載例!$E$16="中部",J73,IF(記載例!$E$16="北陸",J95,IF(記載例!$E$16="関西",J117,IF(記載例!$E$16="中国",J139,IF(記載例!$E$16="四国",J161,IF(記載例!$E$16="九州",J183)))))))))</f>
        <v>1</v>
      </c>
      <c r="K205" s="38">
        <f>IF(記載例!$E$16="北海道",K7,IF(記載例!$E$16="東北",K29,IF(記載例!$E$16="東京",K51,IF(記載例!$E$16="中部",K73,IF(記載例!$E$16="北陸",K95,IF(記載例!$E$16="関西",K117,IF(記載例!$E$16="中国",K139,IF(記載例!$E$16="四国",K161,IF(記載例!$E$16="九州",K183)))))))))</f>
        <v>1</v>
      </c>
      <c r="L205" s="38">
        <f>IF(記載例!$E$16="北海道",L7,IF(記載例!$E$16="東北",L29,IF(記載例!$E$16="東京",L51,IF(記載例!$E$16="中部",L73,IF(記載例!$E$16="北陸",L95,IF(記載例!$E$16="関西",L117,IF(記載例!$E$16="中国",L139,IF(記載例!$E$16="四国",L161,IF(記載例!$E$16="九州",L183)))))))))</f>
        <v>0.99900423554031714</v>
      </c>
      <c r="M205" s="39">
        <f>IF(記載例!$E$16="北海道",M7,IF(記載例!$E$16="東北",M29,IF(記載例!$E$16="東京",M51,IF(記載例!$E$16="中部",M73,IF(記載例!$E$16="北陸",M95,IF(記載例!$E$16="関西",M117,IF(記載例!$E$16="中国",M139,IF(記載例!$E$16="四国",M161,IF(記載例!$E$16="九州",M183)))))))))</f>
        <v>1</v>
      </c>
    </row>
    <row r="206" spans="1:13" x14ac:dyDescent="0.3">
      <c r="A206" s="33">
        <v>16</v>
      </c>
      <c r="B206" s="37">
        <f>IF(記載例!$E$16="北海道",B8,IF(記載例!$E$16="東北",B30,IF(記載例!$E$16="東京",B52,IF(記載例!$E$16="中部",B74,IF(記載例!$E$16="北陸",B96,IF(記載例!$E$16="関西",B118,IF(記載例!$E$16="中国",B140,IF(記載例!$E$16="四国",B162,IF(記載例!$E$16="九州",B184)))))))))</f>
        <v>1</v>
      </c>
      <c r="C206" s="38">
        <f>IF(記載例!$E$16="北海道",C8,IF(記載例!$E$16="東北",C30,IF(記載例!$E$16="東京",C52,IF(記載例!$E$16="中部",C74,IF(記載例!$E$16="北陸",C96,IF(記載例!$E$16="関西",C118,IF(記載例!$E$16="中国",C140,IF(記載例!$E$16="四国",C162,IF(記載例!$E$16="九州",C184)))))))))</f>
        <v>1</v>
      </c>
      <c r="D206" s="38">
        <f>IF(記載例!$E$16="北海道",D8,IF(記載例!$E$16="東北",D30,IF(記載例!$E$16="東京",D52,IF(記載例!$E$16="中部",D74,IF(記載例!$E$16="北陸",D96,IF(記載例!$E$16="関西",D118,IF(記載例!$E$16="中国",D140,IF(記載例!$E$16="四国",D162,IF(記載例!$E$16="九州",D184)))))))))</f>
        <v>1</v>
      </c>
      <c r="E206" s="38">
        <f>IF(記載例!$E$16="北海道",E8,IF(記載例!$E$16="東北",E30,IF(記載例!$E$16="東京",E52,IF(記載例!$E$16="中部",E74,IF(記載例!$E$16="北陸",E96,IF(記載例!$E$16="関西",E118,IF(記載例!$E$16="中国",E140,IF(記載例!$E$16="四国",E162,IF(記載例!$E$16="九州",E184)))))))))</f>
        <v>1</v>
      </c>
      <c r="F206" s="38">
        <f>IF(記載例!$E$16="北海道",F8,IF(記載例!$E$16="東北",F30,IF(記載例!$E$16="東京",F52,IF(記載例!$E$16="中部",F74,IF(記載例!$E$16="北陸",F96,IF(記載例!$E$16="関西",F118,IF(記載例!$E$16="中国",F140,IF(記載例!$E$16="四国",F162,IF(記載例!$E$16="九州",F184)))))))))</f>
        <v>1</v>
      </c>
      <c r="G206" s="38">
        <f>IF(記載例!$E$16="北海道",G8,IF(記載例!$E$16="東北",G30,IF(記載例!$E$16="東京",G52,IF(記載例!$E$16="中部",G74,IF(記載例!$E$16="北陸",G96,IF(記載例!$E$16="関西",G118,IF(記載例!$E$16="中国",G140,IF(記載例!$E$16="四国",G162,IF(記載例!$E$16="九州",G184)))))))))</f>
        <v>1</v>
      </c>
      <c r="H206" s="38">
        <f>IF(記載例!$E$16="北海道",H8,IF(記載例!$E$16="東北",H30,IF(記載例!$E$16="東京",H52,IF(記載例!$E$16="中部",H74,IF(記載例!$E$16="北陸",H96,IF(記載例!$E$16="関西",H118,IF(記載例!$E$16="中国",H140,IF(記載例!$E$16="四国",H162,IF(記載例!$E$16="九州",H184)))))))))</f>
        <v>1</v>
      </c>
      <c r="I206" s="38">
        <f>IF(記載例!$E$16="北海道",I8,IF(記載例!$E$16="東北",I30,IF(記載例!$E$16="東京",I52,IF(記載例!$E$16="中部",I74,IF(記載例!$E$16="北陸",I96,IF(記載例!$E$16="関西",I118,IF(記載例!$E$16="中国",I140,IF(記載例!$E$16="四国",I162,IF(記載例!$E$16="九州",I184)))))))))</f>
        <v>1</v>
      </c>
      <c r="J206" s="38">
        <f>IF(記載例!$E$16="北海道",J8,IF(記載例!$E$16="東北",J30,IF(記載例!$E$16="東京",J52,IF(記載例!$E$16="中部",J74,IF(記載例!$E$16="北陸",J96,IF(記載例!$E$16="関西",J118,IF(記載例!$E$16="中国",J140,IF(記載例!$E$16="四国",J162,IF(記載例!$E$16="九州",J184)))))))))</f>
        <v>1</v>
      </c>
      <c r="K206" s="38">
        <f>IF(記載例!$E$16="北海道",K8,IF(記載例!$E$16="東北",K30,IF(記載例!$E$16="東京",K52,IF(記載例!$E$16="中部",K74,IF(記載例!$E$16="北陸",K96,IF(記載例!$E$16="関西",K118,IF(記載例!$E$16="中国",K140,IF(記載例!$E$16="四国",K162,IF(記載例!$E$16="九州",K184)))))))))</f>
        <v>1</v>
      </c>
      <c r="L206" s="38">
        <f>IF(記載例!$E$16="北海道",L8,IF(記載例!$E$16="東北",L30,IF(記載例!$E$16="東京",L52,IF(記載例!$E$16="中部",L74,IF(記載例!$E$16="北陸",L96,IF(記載例!$E$16="関西",L118,IF(記載例!$E$16="中国",L140,IF(記載例!$E$16="四国",L162,IF(記載例!$E$16="九州",L184)))))))))</f>
        <v>0.99900423554031714</v>
      </c>
      <c r="M206" s="39">
        <f>IF(記載例!$E$16="北海道",M8,IF(記載例!$E$16="東北",M30,IF(記載例!$E$16="東京",M52,IF(記載例!$E$16="中部",M74,IF(記載例!$E$16="北陸",M96,IF(記載例!$E$16="関西",M118,IF(記載例!$E$16="中国",M140,IF(記載例!$E$16="四国",M162,IF(記載例!$E$16="九州",M184)))))))))</f>
        <v>1</v>
      </c>
    </row>
    <row r="207" spans="1:13" x14ac:dyDescent="0.3">
      <c r="A207" s="33">
        <v>15</v>
      </c>
      <c r="B207" s="37">
        <f>IF(記載例!$E$16="北海道",B9,IF(記載例!$E$16="東北",B31,IF(記載例!$E$16="東京",B53,IF(記載例!$E$16="中部",B75,IF(記載例!$E$16="北陸",B97,IF(記載例!$E$16="関西",B119,IF(記載例!$E$16="中国",B141,IF(記載例!$E$16="四国",B163,IF(記載例!$E$16="九州",B185)))))))))</f>
        <v>1</v>
      </c>
      <c r="C207" s="38">
        <f>IF(記載例!$E$16="北海道",C9,IF(記載例!$E$16="東北",C31,IF(記載例!$E$16="東京",C53,IF(記載例!$E$16="中部",C75,IF(記載例!$E$16="北陸",C97,IF(記載例!$E$16="関西",C119,IF(記載例!$E$16="中国",C141,IF(記載例!$E$16="四国",C163,IF(記載例!$E$16="九州",C185)))))))))</f>
        <v>1</v>
      </c>
      <c r="D207" s="38">
        <f>IF(記載例!$E$16="北海道",D9,IF(記載例!$E$16="東北",D31,IF(記載例!$E$16="東京",D53,IF(記載例!$E$16="中部",D75,IF(記載例!$E$16="北陸",D97,IF(記載例!$E$16="関西",D119,IF(記載例!$E$16="中国",D141,IF(記載例!$E$16="四国",D163,IF(記載例!$E$16="九州",D185)))))))))</f>
        <v>1</v>
      </c>
      <c r="E207" s="38">
        <f>IF(記載例!$E$16="北海道",E9,IF(記載例!$E$16="東北",E31,IF(記載例!$E$16="東京",E53,IF(記載例!$E$16="中部",E75,IF(記載例!$E$16="北陸",E97,IF(記載例!$E$16="関西",E119,IF(記載例!$E$16="中国",E141,IF(記載例!$E$16="四国",E163,IF(記載例!$E$16="九州",E185)))))))))</f>
        <v>1</v>
      </c>
      <c r="F207" s="38">
        <f>IF(記載例!$E$16="北海道",F9,IF(記載例!$E$16="東北",F31,IF(記載例!$E$16="東京",F53,IF(記載例!$E$16="中部",F75,IF(記載例!$E$16="北陸",F97,IF(記載例!$E$16="関西",F119,IF(記載例!$E$16="中国",F141,IF(記載例!$E$16="四国",F163,IF(記載例!$E$16="九州",F185)))))))))</f>
        <v>1</v>
      </c>
      <c r="G207" s="38">
        <f>IF(記載例!$E$16="北海道",G9,IF(記載例!$E$16="東北",G31,IF(記載例!$E$16="東京",G53,IF(記載例!$E$16="中部",G75,IF(記載例!$E$16="北陸",G97,IF(記載例!$E$16="関西",G119,IF(記載例!$E$16="中国",G141,IF(記載例!$E$16="四国",G163,IF(記載例!$E$16="九州",G185)))))))))</f>
        <v>1</v>
      </c>
      <c r="H207" s="38">
        <f>IF(記載例!$E$16="北海道",H9,IF(記載例!$E$16="東北",H31,IF(記載例!$E$16="東京",H53,IF(記載例!$E$16="中部",H75,IF(記載例!$E$16="北陸",H97,IF(記載例!$E$16="関西",H119,IF(記載例!$E$16="中国",H141,IF(記載例!$E$16="四国",H163,IF(記載例!$E$16="九州",H185)))))))))</f>
        <v>1</v>
      </c>
      <c r="I207" s="38">
        <f>IF(記載例!$E$16="北海道",I9,IF(記載例!$E$16="東北",I31,IF(記載例!$E$16="東京",I53,IF(記載例!$E$16="中部",I75,IF(記載例!$E$16="北陸",I97,IF(記載例!$E$16="関西",I119,IF(記載例!$E$16="中国",I141,IF(記載例!$E$16="四国",I163,IF(記載例!$E$16="九州",I185)))))))))</f>
        <v>1</v>
      </c>
      <c r="J207" s="38">
        <f>IF(記載例!$E$16="北海道",J9,IF(記載例!$E$16="東北",J31,IF(記載例!$E$16="東京",J53,IF(記載例!$E$16="中部",J75,IF(記載例!$E$16="北陸",J97,IF(記載例!$E$16="関西",J119,IF(記載例!$E$16="中国",J141,IF(記載例!$E$16="四国",J163,IF(記載例!$E$16="九州",J185)))))))))</f>
        <v>1</v>
      </c>
      <c r="K207" s="38">
        <f>IF(記載例!$E$16="北海道",K9,IF(記載例!$E$16="東北",K31,IF(記載例!$E$16="東京",K53,IF(記載例!$E$16="中部",K75,IF(記載例!$E$16="北陸",K97,IF(記載例!$E$16="関西",K119,IF(記載例!$E$16="中国",K141,IF(記載例!$E$16="四国",K163,IF(記載例!$E$16="九州",K185)))))))))</f>
        <v>1</v>
      </c>
      <c r="L207" s="38">
        <f>IF(記載例!$E$16="北海道",L9,IF(記載例!$E$16="東北",L31,IF(記載例!$E$16="東京",L53,IF(記載例!$E$16="中部",L75,IF(記載例!$E$16="北陸",L97,IF(記載例!$E$16="関西",L119,IF(記載例!$E$16="中国",L141,IF(記載例!$E$16="四国",L163,IF(記載例!$E$16="九州",L185)))))))))</f>
        <v>0.99900423554031714</v>
      </c>
      <c r="M207" s="39">
        <f>IF(記載例!$E$16="北海道",M9,IF(記載例!$E$16="東北",M31,IF(記載例!$E$16="東京",M53,IF(記載例!$E$16="中部",M75,IF(記載例!$E$16="北陸",M97,IF(記載例!$E$16="関西",M119,IF(記載例!$E$16="中国",M141,IF(記載例!$E$16="四国",M163,IF(記載例!$E$16="九州",M185)))))))))</f>
        <v>1</v>
      </c>
    </row>
    <row r="208" spans="1:13" x14ac:dyDescent="0.3">
      <c r="A208" s="33">
        <v>14</v>
      </c>
      <c r="B208" s="37">
        <f>IF(記載例!$E$16="北海道",B10,IF(記載例!$E$16="東北",B32,IF(記載例!$E$16="東京",B54,IF(記載例!$E$16="中部",B76,IF(記載例!$E$16="北陸",B98,IF(記載例!$E$16="関西",B120,IF(記載例!$E$16="中国",B142,IF(記載例!$E$16="四国",B164,IF(記載例!$E$16="九州",B186)))))))))</f>
        <v>1</v>
      </c>
      <c r="C208" s="38">
        <f>IF(記載例!$E$16="北海道",C10,IF(記載例!$E$16="東北",C32,IF(記載例!$E$16="東京",C54,IF(記載例!$E$16="中部",C76,IF(記載例!$E$16="北陸",C98,IF(記載例!$E$16="関西",C120,IF(記載例!$E$16="中国",C142,IF(記載例!$E$16="四国",C164,IF(記載例!$E$16="九州",C186)))))))))</f>
        <v>1</v>
      </c>
      <c r="D208" s="38">
        <f>IF(記載例!$E$16="北海道",D10,IF(記載例!$E$16="東北",D32,IF(記載例!$E$16="東京",D54,IF(記載例!$E$16="中部",D76,IF(記載例!$E$16="北陸",D98,IF(記載例!$E$16="関西",D120,IF(記載例!$E$16="中国",D142,IF(記載例!$E$16="四国",D164,IF(記載例!$E$16="九州",D186)))))))))</f>
        <v>1</v>
      </c>
      <c r="E208" s="38">
        <f>IF(記載例!$E$16="北海道",E10,IF(記載例!$E$16="東北",E32,IF(記載例!$E$16="東京",E54,IF(記載例!$E$16="中部",E76,IF(記載例!$E$16="北陸",E98,IF(記載例!$E$16="関西",E120,IF(記載例!$E$16="中国",E142,IF(記載例!$E$16="四国",E164,IF(記載例!$E$16="九州",E186)))))))))</f>
        <v>1</v>
      </c>
      <c r="F208" s="38">
        <f>IF(記載例!$E$16="北海道",F10,IF(記載例!$E$16="東北",F32,IF(記載例!$E$16="東京",F54,IF(記載例!$E$16="中部",F76,IF(記載例!$E$16="北陸",F98,IF(記載例!$E$16="関西",F120,IF(記載例!$E$16="中国",F142,IF(記載例!$E$16="四国",F164,IF(記載例!$E$16="九州",F186)))))))))</f>
        <v>1</v>
      </c>
      <c r="G208" s="38">
        <f>IF(記載例!$E$16="北海道",G10,IF(記載例!$E$16="東北",G32,IF(記載例!$E$16="東京",G54,IF(記載例!$E$16="中部",G76,IF(記載例!$E$16="北陸",G98,IF(記載例!$E$16="関西",G120,IF(記載例!$E$16="中国",G142,IF(記載例!$E$16="四国",G164,IF(記載例!$E$16="九州",G186)))))))))</f>
        <v>1</v>
      </c>
      <c r="H208" s="38">
        <f>IF(記載例!$E$16="北海道",H10,IF(記載例!$E$16="東北",H32,IF(記載例!$E$16="東京",H54,IF(記載例!$E$16="中部",H76,IF(記載例!$E$16="北陸",H98,IF(記載例!$E$16="関西",H120,IF(記載例!$E$16="中国",H142,IF(記載例!$E$16="四国",H164,IF(記載例!$E$16="九州",H186)))))))))</f>
        <v>1</v>
      </c>
      <c r="I208" s="38">
        <f>IF(記載例!$E$16="北海道",I10,IF(記載例!$E$16="東北",I32,IF(記載例!$E$16="東京",I54,IF(記載例!$E$16="中部",I76,IF(記載例!$E$16="北陸",I98,IF(記載例!$E$16="関西",I120,IF(記載例!$E$16="中国",I142,IF(記載例!$E$16="四国",I164,IF(記載例!$E$16="九州",I186)))))))))</f>
        <v>1</v>
      </c>
      <c r="J208" s="38">
        <f>IF(記載例!$E$16="北海道",J10,IF(記載例!$E$16="東北",J32,IF(記載例!$E$16="東京",J54,IF(記載例!$E$16="中部",J76,IF(記載例!$E$16="北陸",J98,IF(記載例!$E$16="関西",J120,IF(記載例!$E$16="中国",J142,IF(記載例!$E$16="四国",J164,IF(記載例!$E$16="九州",J186)))))))))</f>
        <v>1</v>
      </c>
      <c r="K208" s="38">
        <f>IF(記載例!$E$16="北海道",K10,IF(記載例!$E$16="東北",K32,IF(記載例!$E$16="東京",K54,IF(記載例!$E$16="中部",K76,IF(記載例!$E$16="北陸",K98,IF(記載例!$E$16="関西",K120,IF(記載例!$E$16="中国",K142,IF(記載例!$E$16="四国",K164,IF(記載例!$E$16="九州",K186)))))))))</f>
        <v>1</v>
      </c>
      <c r="L208" s="38">
        <f>IF(記載例!$E$16="北海道",L10,IF(記載例!$E$16="東北",L32,IF(記載例!$E$16="東京",L54,IF(記載例!$E$16="中部",L76,IF(記載例!$E$16="北陸",L98,IF(記載例!$E$16="関西",L120,IF(記載例!$E$16="中国",L142,IF(記載例!$E$16="四国",L164,IF(記載例!$E$16="九州",L186)))))))))</f>
        <v>0.99900423554031714</v>
      </c>
      <c r="M208" s="39">
        <f>IF(記載例!$E$16="北海道",M10,IF(記載例!$E$16="東北",M32,IF(記載例!$E$16="東京",M54,IF(記載例!$E$16="中部",M76,IF(記載例!$E$16="北陸",M98,IF(記載例!$E$16="関西",M120,IF(記載例!$E$16="中国",M142,IF(記載例!$E$16="四国",M164,IF(記載例!$E$16="九州",M186)))))))))</f>
        <v>1</v>
      </c>
    </row>
    <row r="209" spans="1:13" x14ac:dyDescent="0.3">
      <c r="A209" s="33">
        <v>13</v>
      </c>
      <c r="B209" s="37">
        <f>IF(記載例!$E$16="北海道",B11,IF(記載例!$E$16="東北",B33,IF(記載例!$E$16="東京",B55,IF(記載例!$E$16="中部",B77,IF(記載例!$E$16="北陸",B99,IF(記載例!$E$16="関西",B121,IF(記載例!$E$16="中国",B143,IF(記載例!$E$16="四国",B165,IF(記載例!$E$16="九州",B187)))))))))</f>
        <v>1</v>
      </c>
      <c r="C209" s="38">
        <f>IF(記載例!$E$16="北海道",C11,IF(記載例!$E$16="東北",C33,IF(記載例!$E$16="東京",C55,IF(記載例!$E$16="中部",C77,IF(記載例!$E$16="北陸",C99,IF(記載例!$E$16="関西",C121,IF(記載例!$E$16="中国",C143,IF(記載例!$E$16="四国",C165,IF(記載例!$E$16="九州",C187)))))))))</f>
        <v>1</v>
      </c>
      <c r="D209" s="38">
        <f>IF(記載例!$E$16="北海道",D11,IF(記載例!$E$16="東北",D33,IF(記載例!$E$16="東京",D55,IF(記載例!$E$16="中部",D77,IF(記載例!$E$16="北陸",D99,IF(記載例!$E$16="関西",D121,IF(記載例!$E$16="中国",D143,IF(記載例!$E$16="四国",D165,IF(記載例!$E$16="九州",D187)))))))))</f>
        <v>1</v>
      </c>
      <c r="E209" s="38">
        <f>IF(記載例!$E$16="北海道",E11,IF(記載例!$E$16="東北",E33,IF(記載例!$E$16="東京",E55,IF(記載例!$E$16="中部",E77,IF(記載例!$E$16="北陸",E99,IF(記載例!$E$16="関西",E121,IF(記載例!$E$16="中国",E143,IF(記載例!$E$16="四国",E165,IF(記載例!$E$16="九州",E187)))))))))</f>
        <v>1</v>
      </c>
      <c r="F209" s="38">
        <f>IF(記載例!$E$16="北海道",F11,IF(記載例!$E$16="東北",F33,IF(記載例!$E$16="東京",F55,IF(記載例!$E$16="中部",F77,IF(記載例!$E$16="北陸",F99,IF(記載例!$E$16="関西",F121,IF(記載例!$E$16="中国",F143,IF(記載例!$E$16="四国",F165,IF(記載例!$E$16="九州",F187)))))))))</f>
        <v>1</v>
      </c>
      <c r="G209" s="38">
        <f>IF(記載例!$E$16="北海道",G11,IF(記載例!$E$16="東北",G33,IF(記載例!$E$16="東京",G55,IF(記載例!$E$16="中部",G77,IF(記載例!$E$16="北陸",G99,IF(記載例!$E$16="関西",G121,IF(記載例!$E$16="中国",G143,IF(記載例!$E$16="四国",G165,IF(記載例!$E$16="九州",G187)))))))))</f>
        <v>1</v>
      </c>
      <c r="H209" s="38">
        <f>IF(記載例!$E$16="北海道",H11,IF(記載例!$E$16="東北",H33,IF(記載例!$E$16="東京",H55,IF(記載例!$E$16="中部",H77,IF(記載例!$E$16="北陸",H99,IF(記載例!$E$16="関西",H121,IF(記載例!$E$16="中国",H143,IF(記載例!$E$16="四国",H165,IF(記載例!$E$16="九州",H187)))))))))</f>
        <v>1</v>
      </c>
      <c r="I209" s="38">
        <f>IF(記載例!$E$16="北海道",I11,IF(記載例!$E$16="東北",I33,IF(記載例!$E$16="東京",I55,IF(記載例!$E$16="中部",I77,IF(記載例!$E$16="北陸",I99,IF(記載例!$E$16="関西",I121,IF(記載例!$E$16="中国",I143,IF(記載例!$E$16="四国",I165,IF(記載例!$E$16="九州",I187)))))))))</f>
        <v>1</v>
      </c>
      <c r="J209" s="38">
        <f>IF(記載例!$E$16="北海道",J11,IF(記載例!$E$16="東北",J33,IF(記載例!$E$16="東京",J55,IF(記載例!$E$16="中部",J77,IF(記載例!$E$16="北陸",J99,IF(記載例!$E$16="関西",J121,IF(記載例!$E$16="中国",J143,IF(記載例!$E$16="四国",J165,IF(記載例!$E$16="九州",J187)))))))))</f>
        <v>1</v>
      </c>
      <c r="K209" s="38">
        <f>IF(記載例!$E$16="北海道",K11,IF(記載例!$E$16="東北",K33,IF(記載例!$E$16="東京",K55,IF(記載例!$E$16="中部",K77,IF(記載例!$E$16="北陸",K99,IF(記載例!$E$16="関西",K121,IF(記載例!$E$16="中国",K143,IF(記載例!$E$16="四国",K165,IF(記載例!$E$16="九州",K187)))))))))</f>
        <v>1</v>
      </c>
      <c r="L209" s="38">
        <f>IF(記載例!$E$16="北海道",L11,IF(記載例!$E$16="東北",L33,IF(記載例!$E$16="東京",L55,IF(記載例!$E$16="中部",L77,IF(記載例!$E$16="北陸",L99,IF(記載例!$E$16="関西",L121,IF(記載例!$E$16="中国",L143,IF(記載例!$E$16="四国",L165,IF(記載例!$E$16="九州",L187)))))))))</f>
        <v>0.99900423554031714</v>
      </c>
      <c r="M209" s="39">
        <f>IF(記載例!$E$16="北海道",M11,IF(記載例!$E$16="東北",M33,IF(記載例!$E$16="東京",M55,IF(記載例!$E$16="中部",M77,IF(記載例!$E$16="北陸",M99,IF(記載例!$E$16="関西",M121,IF(記載例!$E$16="中国",M143,IF(記載例!$E$16="四国",M165,IF(記載例!$E$16="九州",M187)))))))))</f>
        <v>1</v>
      </c>
    </row>
    <row r="210" spans="1:13" x14ac:dyDescent="0.3">
      <c r="A210" s="33">
        <v>12</v>
      </c>
      <c r="B210" s="37">
        <f>IF(記載例!$E$16="北海道",B12,IF(記載例!$E$16="東北",B34,IF(記載例!$E$16="東京",B56,IF(記載例!$E$16="中部",B78,IF(記載例!$E$16="北陸",B100,IF(記載例!$E$16="関西",B122,IF(記載例!$E$16="中国",B144,IF(記載例!$E$16="四国",B166,IF(記載例!$E$16="九州",B188)))))))))</f>
        <v>1</v>
      </c>
      <c r="C210" s="38">
        <f>IF(記載例!$E$16="北海道",C12,IF(記載例!$E$16="東北",C34,IF(記載例!$E$16="東京",C56,IF(記載例!$E$16="中部",C78,IF(記載例!$E$16="北陸",C100,IF(記載例!$E$16="関西",C122,IF(記載例!$E$16="中国",C144,IF(記載例!$E$16="四国",C166,IF(記載例!$E$16="九州",C188)))))))))</f>
        <v>1</v>
      </c>
      <c r="D210" s="38">
        <f>IF(記載例!$E$16="北海道",D12,IF(記載例!$E$16="東北",D34,IF(記載例!$E$16="東京",D56,IF(記載例!$E$16="中部",D78,IF(記載例!$E$16="北陸",D100,IF(記載例!$E$16="関西",D122,IF(記載例!$E$16="中国",D144,IF(記載例!$E$16="四国",D166,IF(記載例!$E$16="九州",D188)))))))))</f>
        <v>1</v>
      </c>
      <c r="E210" s="38">
        <f>IF(記載例!$E$16="北海道",E12,IF(記載例!$E$16="東北",E34,IF(記載例!$E$16="東京",E56,IF(記載例!$E$16="中部",E78,IF(記載例!$E$16="北陸",E100,IF(記載例!$E$16="関西",E122,IF(記載例!$E$16="中国",E144,IF(記載例!$E$16="四国",E166,IF(記載例!$E$16="九州",E188)))))))))</f>
        <v>1</v>
      </c>
      <c r="F210" s="38">
        <f>IF(記載例!$E$16="北海道",F12,IF(記載例!$E$16="東北",F34,IF(記載例!$E$16="東京",F56,IF(記載例!$E$16="中部",F78,IF(記載例!$E$16="北陸",F100,IF(記載例!$E$16="関西",F122,IF(記載例!$E$16="中国",F144,IF(記載例!$E$16="四国",F166,IF(記載例!$E$16="九州",F188)))))))))</f>
        <v>1</v>
      </c>
      <c r="G210" s="38">
        <f>IF(記載例!$E$16="北海道",G12,IF(記載例!$E$16="東北",G34,IF(記載例!$E$16="東京",G56,IF(記載例!$E$16="中部",G78,IF(記載例!$E$16="北陸",G100,IF(記載例!$E$16="関西",G122,IF(記載例!$E$16="中国",G144,IF(記載例!$E$16="四国",G166,IF(記載例!$E$16="九州",G188)))))))))</f>
        <v>1</v>
      </c>
      <c r="H210" s="38">
        <f>IF(記載例!$E$16="北海道",H12,IF(記載例!$E$16="東北",H34,IF(記載例!$E$16="東京",H56,IF(記載例!$E$16="中部",H78,IF(記載例!$E$16="北陸",H100,IF(記載例!$E$16="関西",H122,IF(記載例!$E$16="中国",H144,IF(記載例!$E$16="四国",H166,IF(記載例!$E$16="九州",H188)))))))))</f>
        <v>1</v>
      </c>
      <c r="I210" s="38">
        <f>IF(記載例!$E$16="北海道",I12,IF(記載例!$E$16="東北",I34,IF(記載例!$E$16="東京",I56,IF(記載例!$E$16="中部",I78,IF(記載例!$E$16="北陸",I100,IF(記載例!$E$16="関西",I122,IF(記載例!$E$16="中国",I144,IF(記載例!$E$16="四国",I166,IF(記載例!$E$16="九州",I188)))))))))</f>
        <v>1</v>
      </c>
      <c r="J210" s="38">
        <f>IF(記載例!$E$16="北海道",J12,IF(記載例!$E$16="東北",J34,IF(記載例!$E$16="東京",J56,IF(記載例!$E$16="中部",J78,IF(記載例!$E$16="北陸",J100,IF(記載例!$E$16="関西",J122,IF(記載例!$E$16="中国",J144,IF(記載例!$E$16="四国",J166,IF(記載例!$E$16="九州",J188)))))))))</f>
        <v>1</v>
      </c>
      <c r="K210" s="38">
        <f>IF(記載例!$E$16="北海道",K12,IF(記載例!$E$16="東北",K34,IF(記載例!$E$16="東京",K56,IF(記載例!$E$16="中部",K78,IF(記載例!$E$16="北陸",K100,IF(記載例!$E$16="関西",K122,IF(記載例!$E$16="中国",K144,IF(記載例!$E$16="四国",K166,IF(記載例!$E$16="九州",K188)))))))))</f>
        <v>1</v>
      </c>
      <c r="L210" s="38">
        <f>IF(記載例!$E$16="北海道",L12,IF(記載例!$E$16="東北",L34,IF(記載例!$E$16="東京",L56,IF(記載例!$E$16="中部",L78,IF(記載例!$E$16="北陸",L100,IF(記載例!$E$16="関西",L122,IF(記載例!$E$16="中国",L144,IF(記載例!$E$16="四国",L166,IF(記載例!$E$16="九州",L188)))))))))</f>
        <v>0.99900423554031714</v>
      </c>
      <c r="M210" s="39">
        <f>IF(記載例!$E$16="北海道",M12,IF(記載例!$E$16="東北",M34,IF(記載例!$E$16="東京",M56,IF(記載例!$E$16="中部",M78,IF(記載例!$E$16="北陸",M100,IF(記載例!$E$16="関西",M122,IF(記載例!$E$16="中国",M144,IF(記載例!$E$16="四国",M166,IF(記載例!$E$16="九州",M188)))))))))</f>
        <v>1</v>
      </c>
    </row>
    <row r="211" spans="1:13" x14ac:dyDescent="0.3">
      <c r="A211" s="33">
        <v>11</v>
      </c>
      <c r="B211" s="37">
        <f>IF(記載例!$E$16="北海道",B13,IF(記載例!$E$16="東北",B35,IF(記載例!$E$16="東京",B57,IF(記載例!$E$16="中部",B79,IF(記載例!$E$16="北陸",B101,IF(記載例!$E$16="関西",B123,IF(記載例!$E$16="中国",B145,IF(記載例!$E$16="四国",B167,IF(記載例!$E$16="九州",B189)))))))))</f>
        <v>1</v>
      </c>
      <c r="C211" s="38">
        <f>IF(記載例!$E$16="北海道",C13,IF(記載例!$E$16="東北",C35,IF(記載例!$E$16="東京",C57,IF(記載例!$E$16="中部",C79,IF(記載例!$E$16="北陸",C101,IF(記載例!$E$16="関西",C123,IF(記載例!$E$16="中国",C145,IF(記載例!$E$16="四国",C167,IF(記載例!$E$16="九州",C189)))))))))</f>
        <v>1</v>
      </c>
      <c r="D211" s="38">
        <f>IF(記載例!$E$16="北海道",D13,IF(記載例!$E$16="東北",D35,IF(記載例!$E$16="東京",D57,IF(記載例!$E$16="中部",D79,IF(記載例!$E$16="北陸",D101,IF(記載例!$E$16="関西",D123,IF(記載例!$E$16="中国",D145,IF(記載例!$E$16="四国",D167,IF(記載例!$E$16="九州",D189)))))))))</f>
        <v>1</v>
      </c>
      <c r="E211" s="38">
        <f>IF(記載例!$E$16="北海道",E13,IF(記載例!$E$16="東北",E35,IF(記載例!$E$16="東京",E57,IF(記載例!$E$16="中部",E79,IF(記載例!$E$16="北陸",E101,IF(記載例!$E$16="関西",E123,IF(記載例!$E$16="中国",E145,IF(記載例!$E$16="四国",E167,IF(記載例!$E$16="九州",E189)))))))))</f>
        <v>1</v>
      </c>
      <c r="F211" s="38">
        <f>IF(記載例!$E$16="北海道",F13,IF(記載例!$E$16="東北",F35,IF(記載例!$E$16="東京",F57,IF(記載例!$E$16="中部",F79,IF(記載例!$E$16="北陸",F101,IF(記載例!$E$16="関西",F123,IF(記載例!$E$16="中国",F145,IF(記載例!$E$16="四国",F167,IF(記載例!$E$16="九州",F189)))))))))</f>
        <v>1</v>
      </c>
      <c r="G211" s="38">
        <f>IF(記載例!$E$16="北海道",G13,IF(記載例!$E$16="東北",G35,IF(記載例!$E$16="東京",G57,IF(記載例!$E$16="中部",G79,IF(記載例!$E$16="北陸",G101,IF(記載例!$E$16="関西",G123,IF(記載例!$E$16="中国",G145,IF(記載例!$E$16="四国",G167,IF(記載例!$E$16="九州",G189)))))))))</f>
        <v>1</v>
      </c>
      <c r="H211" s="38">
        <f>IF(記載例!$E$16="北海道",H13,IF(記載例!$E$16="東北",H35,IF(記載例!$E$16="東京",H57,IF(記載例!$E$16="中部",H79,IF(記載例!$E$16="北陸",H101,IF(記載例!$E$16="関西",H123,IF(記載例!$E$16="中国",H145,IF(記載例!$E$16="四国",H167,IF(記載例!$E$16="九州",H189)))))))))</f>
        <v>1</v>
      </c>
      <c r="I211" s="38">
        <f>IF(記載例!$E$16="北海道",I13,IF(記載例!$E$16="東北",I35,IF(記載例!$E$16="東京",I57,IF(記載例!$E$16="中部",I79,IF(記載例!$E$16="北陸",I101,IF(記載例!$E$16="関西",I123,IF(記載例!$E$16="中国",I145,IF(記載例!$E$16="四国",I167,IF(記載例!$E$16="九州",I189)))))))))</f>
        <v>0.98990815536070031</v>
      </c>
      <c r="J211" s="38">
        <f>IF(記載例!$E$16="北海道",J13,IF(記載例!$E$16="東北",J35,IF(記載例!$E$16="東京",J57,IF(記載例!$E$16="中部",J79,IF(記載例!$E$16="北陸",J101,IF(記載例!$E$16="関西",J123,IF(記載例!$E$16="中国",J145,IF(記載例!$E$16="四国",J167,IF(記載例!$E$16="九州",J189)))))))))</f>
        <v>1</v>
      </c>
      <c r="K211" s="38">
        <f>IF(記載例!$E$16="北海道",K13,IF(記載例!$E$16="東北",K35,IF(記載例!$E$16="東京",K57,IF(記載例!$E$16="中部",K79,IF(記載例!$E$16="北陸",K101,IF(記載例!$E$16="関西",K123,IF(記載例!$E$16="中国",K145,IF(記載例!$E$16="四国",K167,IF(記載例!$E$16="九州",K189)))))))))</f>
        <v>0.9985440108411745</v>
      </c>
      <c r="L211" s="38">
        <f>IF(記載例!$E$16="北海道",L13,IF(記載例!$E$16="東北",L35,IF(記載例!$E$16="東京",L57,IF(記載例!$E$16="中部",L79,IF(記載例!$E$16="北陸",L101,IF(記載例!$E$16="関西",L123,IF(記載例!$E$16="中国",L145,IF(記載例!$E$16="四国",L167,IF(記載例!$E$16="九州",L189)))))))))</f>
        <v>0.99900423554031714</v>
      </c>
      <c r="M211" s="39">
        <f>IF(記載例!$E$16="北海道",M13,IF(記載例!$E$16="東北",M35,IF(記載例!$E$16="東京",M57,IF(記載例!$E$16="中部",M79,IF(記載例!$E$16="北陸",M101,IF(記載例!$E$16="関西",M123,IF(記載例!$E$16="中国",M145,IF(記載例!$E$16="四国",M167,IF(記載例!$E$16="九州",M189)))))))))</f>
        <v>1</v>
      </c>
    </row>
    <row r="212" spans="1:13" x14ac:dyDescent="0.3">
      <c r="A212" s="33">
        <v>10</v>
      </c>
      <c r="B212" s="37">
        <f>IF(記載例!$E$16="北海道",B14,IF(記載例!$E$16="東北",B36,IF(記載例!$E$16="東京",B58,IF(記載例!$E$16="中部",B80,IF(記載例!$E$16="北陸",B102,IF(記載例!$E$16="関西",B124,IF(記載例!$E$16="中国",B146,IF(記載例!$E$16="四国",B168,IF(記載例!$E$16="九州",B190)))))))))</f>
        <v>1</v>
      </c>
      <c r="C212" s="38">
        <f>IF(記載例!$E$16="北海道",C14,IF(記載例!$E$16="東北",C36,IF(記載例!$E$16="東京",C58,IF(記載例!$E$16="中部",C80,IF(記載例!$E$16="北陸",C102,IF(記載例!$E$16="関西",C124,IF(記載例!$E$16="中国",C146,IF(記載例!$E$16="四国",C168,IF(記載例!$E$16="九州",C190)))))))))</f>
        <v>1</v>
      </c>
      <c r="D212" s="38">
        <f>IF(記載例!$E$16="北海道",D14,IF(記載例!$E$16="東北",D36,IF(記載例!$E$16="東京",D58,IF(記載例!$E$16="中部",D80,IF(記載例!$E$16="北陸",D102,IF(記載例!$E$16="関西",D124,IF(記載例!$E$16="中国",D146,IF(記載例!$E$16="四国",D168,IF(記載例!$E$16="九州",D190)))))))))</f>
        <v>1</v>
      </c>
      <c r="E212" s="38">
        <f>IF(記載例!$E$16="北海道",E14,IF(記載例!$E$16="東北",E36,IF(記載例!$E$16="東京",E58,IF(記載例!$E$16="中部",E80,IF(記載例!$E$16="北陸",E102,IF(記載例!$E$16="関西",E124,IF(記載例!$E$16="中国",E146,IF(記載例!$E$16="四国",E168,IF(記載例!$E$16="九州",E190)))))))))</f>
        <v>1</v>
      </c>
      <c r="F212" s="38">
        <f>IF(記載例!$E$16="北海道",F14,IF(記載例!$E$16="東北",F36,IF(記載例!$E$16="東京",F58,IF(記載例!$E$16="中部",F80,IF(記載例!$E$16="北陸",F102,IF(記載例!$E$16="関西",F124,IF(記載例!$E$16="中国",F146,IF(記載例!$E$16="四国",F168,IF(記載例!$E$16="九州",F190)))))))))</f>
        <v>1</v>
      </c>
      <c r="G212" s="38">
        <f>IF(記載例!$E$16="北海道",G14,IF(記載例!$E$16="東北",G36,IF(記載例!$E$16="東京",G58,IF(記載例!$E$16="中部",G80,IF(記載例!$E$16="北陸",G102,IF(記載例!$E$16="関西",G124,IF(記載例!$E$16="中国",G146,IF(記載例!$E$16="四国",G168,IF(記載例!$E$16="九州",G190)))))))))</f>
        <v>1</v>
      </c>
      <c r="H212" s="38">
        <f>IF(記載例!$E$16="北海道",H14,IF(記載例!$E$16="東北",H36,IF(記載例!$E$16="東京",H58,IF(記載例!$E$16="中部",H80,IF(記載例!$E$16="北陸",H102,IF(記載例!$E$16="関西",H124,IF(記載例!$E$16="中国",H146,IF(記載例!$E$16="四国",H168,IF(記載例!$E$16="九州",H190)))))))))</f>
        <v>1</v>
      </c>
      <c r="I212" s="38">
        <f>IF(記載例!$E$16="北海道",I14,IF(記載例!$E$16="東北",I36,IF(記載例!$E$16="東京",I58,IF(記載例!$E$16="中部",I80,IF(記載例!$E$16="北陸",I102,IF(記載例!$E$16="関西",I124,IF(記載例!$E$16="中国",I146,IF(記載例!$E$16="四国",I168,IF(記載例!$E$16="九州",I190)))))))))</f>
        <v>0.96515827751481909</v>
      </c>
      <c r="J212" s="38">
        <f>IF(記載例!$E$16="北海道",J14,IF(記載例!$E$16="東北",J36,IF(記載例!$E$16="東京",J58,IF(記載例!$E$16="中部",J80,IF(記載例!$E$16="北陸",J102,IF(記載例!$E$16="関西",J124,IF(記載例!$E$16="中国",J146,IF(記載例!$E$16="四国",J168,IF(記載例!$E$16="九州",J190)))))))))</f>
        <v>0.9952859304826065</v>
      </c>
      <c r="K212" s="38">
        <f>IF(記載例!$E$16="北海道",K14,IF(記載例!$E$16="東北",K36,IF(記載例!$E$16="東京",K58,IF(記載例!$E$16="中部",K80,IF(記載例!$E$16="北陸",K102,IF(記載例!$E$16="関西",K124,IF(記載例!$E$16="中国",K146,IF(記載例!$E$16="四国",K168,IF(記載例!$E$16="九州",K190)))))))))</f>
        <v>0.98259336931022623</v>
      </c>
      <c r="L212" s="38">
        <f>IF(記載例!$E$16="北海道",L14,IF(記載例!$E$16="東北",L36,IF(記載例!$E$16="東京",L58,IF(記載例!$E$16="中部",L80,IF(記載例!$E$16="北陸",L102,IF(記載例!$E$16="関西",L124,IF(記載例!$E$16="中国",L146,IF(記載例!$E$16="四国",L168,IF(記載例!$E$16="九州",L190)))))))))</f>
        <v>0.99365506914395751</v>
      </c>
      <c r="M212" s="39">
        <f>IF(記載例!$E$16="北海道",M14,IF(記載例!$E$16="東北",M36,IF(記載例!$E$16="東京",M58,IF(記載例!$E$16="中部",M80,IF(記載例!$E$16="北陸",M102,IF(記載例!$E$16="関西",M124,IF(記載例!$E$16="中国",M146,IF(記載例!$E$16="四国",M168,IF(記載例!$E$16="九州",M190)))))))))</f>
        <v>1</v>
      </c>
    </row>
    <row r="213" spans="1:13" x14ac:dyDescent="0.3">
      <c r="A213" s="33">
        <v>9</v>
      </c>
      <c r="B213" s="37">
        <f>IF(記載例!$E$16="北海道",B15,IF(記載例!$E$16="東北",B37,IF(記載例!$E$16="東京",B59,IF(記載例!$E$16="中部",B81,IF(記載例!$E$16="北陸",B103,IF(記載例!$E$16="関西",B125,IF(記載例!$E$16="中国",B147,IF(記載例!$E$16="四国",B169,IF(記載例!$E$16="九州",B191)))))))))</f>
        <v>1</v>
      </c>
      <c r="C213" s="38">
        <f>IF(記載例!$E$16="北海道",C15,IF(記載例!$E$16="東北",C37,IF(記載例!$E$16="東京",C59,IF(記載例!$E$16="中部",C81,IF(記載例!$E$16="北陸",C103,IF(記載例!$E$16="関西",C125,IF(記載例!$E$16="中国",C147,IF(記載例!$E$16="四国",C169,IF(記載例!$E$16="九州",C191)))))))))</f>
        <v>1</v>
      </c>
      <c r="D213" s="38">
        <f>IF(記載例!$E$16="北海道",D15,IF(記載例!$E$16="東北",D37,IF(記載例!$E$16="東京",D59,IF(記載例!$E$16="中部",D81,IF(記載例!$E$16="北陸",D103,IF(記載例!$E$16="関西",D125,IF(記載例!$E$16="中国",D147,IF(記載例!$E$16="四国",D169,IF(記載例!$E$16="九州",D191)))))))))</f>
        <v>1</v>
      </c>
      <c r="E213" s="38">
        <f>IF(記載例!$E$16="北海道",E15,IF(記載例!$E$16="東北",E37,IF(記載例!$E$16="東京",E59,IF(記載例!$E$16="中部",E81,IF(記載例!$E$16="北陸",E103,IF(記載例!$E$16="関西",E125,IF(記載例!$E$16="中国",E147,IF(記載例!$E$16="四国",E169,IF(記載例!$E$16="九州",E191)))))))))</f>
        <v>1</v>
      </c>
      <c r="F213" s="38">
        <f>IF(記載例!$E$16="北海道",F15,IF(記載例!$E$16="東北",F37,IF(記載例!$E$16="東京",F59,IF(記載例!$E$16="中部",F81,IF(記載例!$E$16="北陸",F103,IF(記載例!$E$16="関西",F125,IF(記載例!$E$16="中国",F147,IF(記載例!$E$16="四国",F169,IF(記載例!$E$16="九州",F191)))))))))</f>
        <v>1</v>
      </c>
      <c r="G213" s="38">
        <f>IF(記載例!$E$16="北海道",G15,IF(記載例!$E$16="東北",G37,IF(記載例!$E$16="東京",G59,IF(記載例!$E$16="中部",G81,IF(記載例!$E$16="北陸",G103,IF(記載例!$E$16="関西",G125,IF(記載例!$E$16="中国",G147,IF(記載例!$E$16="四国",G169,IF(記載例!$E$16="九州",G191)))))))))</f>
        <v>1</v>
      </c>
      <c r="H213" s="38">
        <f>IF(記載例!$E$16="北海道",H15,IF(記載例!$E$16="東北",H37,IF(記載例!$E$16="東京",H59,IF(記載例!$E$16="中部",H81,IF(記載例!$E$16="北陸",H103,IF(記載例!$E$16="関西",H125,IF(記載例!$E$16="中国",H147,IF(記載例!$E$16="四国",H169,IF(記載例!$E$16="九州",H191)))))))))</f>
        <v>1</v>
      </c>
      <c r="I213" s="38">
        <f>IF(記載例!$E$16="北海道",I15,IF(記載例!$E$16="東北",I37,IF(記載例!$E$16="東京",I59,IF(記載例!$E$16="中部",I81,IF(記載例!$E$16="北陸",I103,IF(記載例!$E$16="関西",I125,IF(記載例!$E$16="中国",I147,IF(記載例!$E$16="四国",I169,IF(記載例!$E$16="九州",I191)))))))))</f>
        <v>0.9289300605723676</v>
      </c>
      <c r="J213" s="38">
        <f>IF(記載例!$E$16="北海道",J15,IF(記載例!$E$16="東北",J37,IF(記載例!$E$16="東京",J59,IF(記載例!$E$16="中部",J81,IF(記載例!$E$16="北陸",J103,IF(記載例!$E$16="関西",J125,IF(記載例!$E$16="中国",J147,IF(記載例!$E$16="四国",J169,IF(記載例!$E$16="九州",J191)))))))))</f>
        <v>0.9731813969295342</v>
      </c>
      <c r="K213" s="38">
        <f>IF(記載例!$E$16="北海道",K15,IF(記載例!$E$16="東北",K37,IF(記載例!$E$16="東京",K59,IF(記載例!$E$16="中部",K81,IF(記載例!$E$16="北陸",K103,IF(記載例!$E$16="関西",K125,IF(記載例!$E$16="中国",K147,IF(記載例!$E$16="四国",K169,IF(記載例!$E$16="九州",K191)))))))))</f>
        <v>0.95427110047914843</v>
      </c>
      <c r="L213" s="38">
        <f>IF(記載例!$E$16="北海道",L15,IF(記載例!$E$16="東北",L37,IF(記載例!$E$16="東京",L59,IF(記載例!$E$16="中部",L81,IF(記載例!$E$16="北陸",L103,IF(記載例!$E$16="関西",L125,IF(記載例!$E$16="中国",L147,IF(記載例!$E$16="四国",L169,IF(記載例!$E$16="九州",L191)))))))))</f>
        <v>0.97457713729781248</v>
      </c>
      <c r="M213" s="39">
        <f>IF(記載例!$E$16="北海道",M15,IF(記載例!$E$16="東北",M37,IF(記載例!$E$16="東京",M59,IF(記載例!$E$16="中部",M81,IF(記載例!$E$16="北陸",M103,IF(記載例!$E$16="関西",M125,IF(記載例!$E$16="中国",M147,IF(記載例!$E$16="四国",M169,IF(記載例!$E$16="九州",M191)))))))))</f>
        <v>0.99740177748279368</v>
      </c>
    </row>
    <row r="214" spans="1:13" x14ac:dyDescent="0.3">
      <c r="A214" s="33">
        <v>8</v>
      </c>
      <c r="B214" s="37">
        <f>IF(記載例!$E$16="北海道",B16,IF(記載例!$E$16="東北",B38,IF(記載例!$E$16="東京",B60,IF(記載例!$E$16="中部",B82,IF(記載例!$E$16="北陸",B104,IF(記載例!$E$16="関西",B126,IF(記載例!$E$16="中国",B148,IF(記載例!$E$16="四国",B170,IF(記載例!$E$16="九州",B192)))))))))</f>
        <v>1</v>
      </c>
      <c r="C214" s="38">
        <f>IF(記載例!$E$16="北海道",C16,IF(記載例!$E$16="東北",C38,IF(記載例!$E$16="東京",C60,IF(記載例!$E$16="中部",C82,IF(記載例!$E$16="北陸",C104,IF(記載例!$E$16="関西",C126,IF(記載例!$E$16="中国",C148,IF(記載例!$E$16="四国",C170,IF(記載例!$E$16="九州",C192)))))))))</f>
        <v>0.97120233807530987</v>
      </c>
      <c r="D214" s="38">
        <f>IF(記載例!$E$16="北海道",D16,IF(記載例!$E$16="東北",D38,IF(記載例!$E$16="東京",D60,IF(記載例!$E$16="中部",D82,IF(記載例!$E$16="北陸",D104,IF(記載例!$E$16="関西",D126,IF(記載例!$E$16="中国",D148,IF(記載例!$E$16="四国",D170,IF(記載例!$E$16="九州",D192)))))))))</f>
        <v>0.97154134578022933</v>
      </c>
      <c r="E214" s="38">
        <f>IF(記載例!$E$16="北海道",E16,IF(記載例!$E$16="東北",E38,IF(記載例!$E$16="東京",E60,IF(記載例!$E$16="中部",E82,IF(記載例!$E$16="北陸",E104,IF(記載例!$E$16="関西",E126,IF(記載例!$E$16="中国",E148,IF(記載例!$E$16="四国",E170,IF(記載例!$E$16="九州",E192)))))))))</f>
        <v>1</v>
      </c>
      <c r="F214" s="38">
        <f>IF(記載例!$E$16="北海道",F16,IF(記載例!$E$16="東北",F38,IF(記載例!$E$16="東京",F60,IF(記載例!$E$16="中部",F82,IF(記載例!$E$16="北陸",F104,IF(記載例!$E$16="関西",F126,IF(記載例!$E$16="中国",F148,IF(記載例!$E$16="四国",F170,IF(記載例!$E$16="九州",F192)))))))))</f>
        <v>1</v>
      </c>
      <c r="G214" s="38">
        <f>IF(記載例!$E$16="北海道",G16,IF(記載例!$E$16="東北",G38,IF(記載例!$E$16="東京",G60,IF(記載例!$E$16="中部",G82,IF(記載例!$E$16="北陸",G104,IF(記載例!$E$16="関西",G126,IF(記載例!$E$16="中国",G148,IF(記載例!$E$16="四国",G170,IF(記載例!$E$16="九州",G192)))))))))</f>
        <v>1</v>
      </c>
      <c r="H214" s="38">
        <f>IF(記載例!$E$16="北海道",H16,IF(記載例!$E$16="東北",H38,IF(記載例!$E$16="東京",H60,IF(記載例!$E$16="中部",H82,IF(記載例!$E$16="北陸",H104,IF(記載例!$E$16="関西",H126,IF(記載例!$E$16="中国",H148,IF(記載例!$E$16="四国",H170,IF(記載例!$E$16="九州",H192)))))))))</f>
        <v>1</v>
      </c>
      <c r="I214" s="38">
        <f>IF(記載例!$E$16="北海道",I16,IF(記載例!$E$16="東北",I38,IF(記載例!$E$16="東京",I60,IF(記載例!$E$16="中部",I82,IF(記載例!$E$16="北陸",I104,IF(記載例!$E$16="関西",I126,IF(記載例!$E$16="中国",I148,IF(記載例!$E$16="四国",I170,IF(記載例!$E$16="九州",I192)))))))))</f>
        <v>0.88122350453334586</v>
      </c>
      <c r="J214" s="38">
        <f>IF(記載例!$E$16="北海道",J16,IF(記載例!$E$16="東北",J38,IF(記載例!$E$16="東京",J60,IF(記載例!$E$16="中部",J82,IF(記載例!$E$16="北陸",J104,IF(記載例!$E$16="関西",J126,IF(記載例!$E$16="中国",J148,IF(記載例!$E$16="四国",J170,IF(記載例!$E$16="九州",J192)))))))))</f>
        <v>0.93593555490061298</v>
      </c>
      <c r="K214" s="38">
        <f>IF(記載例!$E$16="北海道",K16,IF(記載例!$E$16="東北",K38,IF(記載例!$E$16="東京",K60,IF(記載例!$E$16="中部",K82,IF(記載例!$E$16="北陸",K104,IF(記載例!$E$16="関西",K126,IF(記載例!$E$16="中国",K148,IF(記載例!$E$16="四国",K170,IF(記載例!$E$16="九州",K192)))))))))</f>
        <v>0.91357720434794099</v>
      </c>
      <c r="L214" s="38">
        <f>IF(記載例!$E$16="北海道",L16,IF(記載例!$E$16="東北",L38,IF(記載例!$E$16="東京",L60,IF(記載例!$E$16="中部",L82,IF(記載例!$E$16="北陸",L104,IF(記載例!$E$16="関西",L126,IF(記載例!$E$16="中国",L148,IF(記載例!$E$16="四国",L170,IF(記載例!$E$16="九州",L192)))))))))</f>
        <v>0.94177044000188226</v>
      </c>
      <c r="M214" s="39">
        <f>IF(記載例!$E$16="北海道",M16,IF(記載例!$E$16="東北",M38,IF(記載例!$E$16="東京",M60,IF(記載例!$E$16="中部",M82,IF(記載例!$E$16="北陸",M104,IF(記載例!$E$16="関西",M126,IF(記載例!$E$16="中国",M148,IF(記載例!$E$16="四国",M170,IF(記載例!$E$16="九州",M192)))))))))</f>
        <v>0.97004454833501619</v>
      </c>
    </row>
    <row r="215" spans="1:13" x14ac:dyDescent="0.3">
      <c r="A215" s="33">
        <v>7</v>
      </c>
      <c r="B215" s="37">
        <f>IF(記載例!$E$16="北海道",B17,IF(記載例!$E$16="東北",B39,IF(記載例!$E$16="東京",B61,IF(記載例!$E$16="中部",B83,IF(記載例!$E$16="北陸",B105,IF(記載例!$E$16="関西",B127,IF(記載例!$E$16="中国",B149,IF(記載例!$E$16="四国",B171,IF(記載例!$E$16="九州",B193)))))))))</f>
        <v>0.9764713309952745</v>
      </c>
      <c r="C215" s="38">
        <f>IF(記載例!$E$16="北海道",C17,IF(記載例!$E$16="東北",C39,IF(記載例!$E$16="東京",C61,IF(記載例!$E$16="中部",C83,IF(記載例!$E$16="北陸",C105,IF(記載例!$E$16="関西",C127,IF(記載例!$E$16="中国",C149,IF(記載例!$E$16="四国",C171,IF(記載例!$E$16="九州",C193)))))))))</f>
        <v>0.92070342792491644</v>
      </c>
      <c r="D215" s="38">
        <f>IF(記載例!$E$16="北海道",D17,IF(記載例!$E$16="東北",D39,IF(記載例!$E$16="東京",D61,IF(記載例!$E$16="中部",D83,IF(記載例!$E$16="北陸",D105,IF(記載例!$E$16="関西",D127,IF(記載例!$E$16="中国",D149,IF(記載例!$E$16="四国",D171,IF(記載例!$E$16="九州",D193)))))))))</f>
        <v>0.91653949425848169</v>
      </c>
      <c r="E215" s="38">
        <f>IF(記載例!$E$16="北海道",E17,IF(記載例!$E$16="東北",E39,IF(記載例!$E$16="東京",E61,IF(記載例!$E$16="中部",E83,IF(記載例!$E$16="北陸",E105,IF(記載例!$E$16="関西",E127,IF(記載例!$E$16="中国",E149,IF(記載例!$E$16="四国",E171,IF(記載例!$E$16="九州",E193)))))))))</f>
        <v>0.99669493536501785</v>
      </c>
      <c r="F215" s="38">
        <f>IF(記載例!$E$16="北海道",F17,IF(記載例!$E$16="東北",F39,IF(記載例!$E$16="東京",F61,IF(記載例!$E$16="中部",F83,IF(記載例!$E$16="北陸",F105,IF(記載例!$E$16="関西",F127,IF(記載例!$E$16="中国",F149,IF(記載例!$E$16="四国",F171,IF(記載例!$E$16="九州",F193)))))))))</f>
        <v>0.98506640130797674</v>
      </c>
      <c r="G215" s="38">
        <f>IF(記載例!$E$16="北海道",G17,IF(記載例!$E$16="東北",G39,IF(記載例!$E$16="東京",G61,IF(記載例!$E$16="中部",G83,IF(記載例!$E$16="北陸",G105,IF(記載例!$E$16="関西",G127,IF(記載例!$E$16="中国",G149,IF(記載例!$E$16="四国",G171,IF(記載例!$E$16="九州",G193)))))))))</f>
        <v>0.9796120142070619</v>
      </c>
      <c r="H215" s="38">
        <f>IF(記載例!$E$16="北海道",H17,IF(記載例!$E$16="東北",H39,IF(記載例!$E$16="東京",H61,IF(記載例!$E$16="中部",H83,IF(記載例!$E$16="北陸",H105,IF(記載例!$E$16="関西",H127,IF(記載例!$E$16="中国",H149,IF(記載例!$E$16="四国",H171,IF(記載例!$E$16="九州",H193)))))))))</f>
        <v>0.96113776306774601</v>
      </c>
      <c r="I215" s="38">
        <f>IF(記載例!$E$16="北海道",I17,IF(記載例!$E$16="東北",I39,IF(記載例!$E$16="東京",I61,IF(記載例!$E$16="中部",I83,IF(記載例!$E$16="北陸",I105,IF(記載例!$E$16="関西",I127,IF(記載例!$E$16="中国",I149,IF(記載例!$E$16="四国",I171,IF(記載例!$E$16="九州",I193)))))))))</f>
        <v>0.82203860939775386</v>
      </c>
      <c r="J215" s="38">
        <f>IF(記載例!$E$16="北海道",J17,IF(記載例!$E$16="東北",J39,IF(記載例!$E$16="東京",J61,IF(記載例!$E$16="中部",J83,IF(記載例!$E$16="北陸",J105,IF(記載例!$E$16="関西",J127,IF(記載例!$E$16="中国",J149,IF(記載例!$E$16="四国",J171,IF(記載例!$E$16="九州",J193)))))))))</f>
        <v>0.8835484043958427</v>
      </c>
      <c r="K215" s="38">
        <f>IF(記載例!$E$16="北海道",K17,IF(記載例!$E$16="東北",K39,IF(記載例!$E$16="東京",K61,IF(記載例!$E$16="中部",K83,IF(記載例!$E$16="北陸",K105,IF(記載例!$E$16="関西",K127,IF(記載例!$E$16="中国",K149,IF(記載例!$E$16="四国",K171,IF(記載例!$E$16="九州",K193)))))))))</f>
        <v>0.86051168091660379</v>
      </c>
      <c r="L215" s="38">
        <f>IF(記載例!$E$16="北海道",L17,IF(記載例!$E$16="東北",L39,IF(記載例!$E$16="東京",L61,IF(記載例!$E$16="中部",L83,IF(記載例!$E$16="北陸",L105,IF(記載例!$E$16="関西",L127,IF(記載例!$E$16="中国",L149,IF(記載例!$E$16="四国",L171,IF(記載例!$E$16="九州",L193)))))))))</f>
        <v>0.89523497725616674</v>
      </c>
      <c r="M215" s="39">
        <f>IF(記載例!$E$16="北海道",M17,IF(記載例!$E$16="東北",M39,IF(記載例!$E$16="東京",M61,IF(記載例!$E$16="中部",M83,IF(記載例!$E$16="北陸",M105,IF(記載例!$E$16="関西",M127,IF(記載例!$E$16="中国",M149,IF(記載例!$E$16="四国",M171,IF(記載例!$E$16="九州",M193)))))))))</f>
        <v>0.92773693615398156</v>
      </c>
    </row>
    <row r="216" spans="1:13" x14ac:dyDescent="0.3">
      <c r="A216" s="33">
        <v>6</v>
      </c>
      <c r="B216" s="37">
        <f>IF(記載例!$E$16="北海道",B18,IF(記載例!$E$16="東北",B40,IF(記載例!$E$16="東京",B62,IF(記載例!$E$16="中部",B84,IF(記載例!$E$16="北陸",B106,IF(記載例!$E$16="関西",B128,IF(記載例!$E$16="中国",B150,IF(記載例!$E$16="四国",B172,IF(記載例!$E$16="九州",B194)))))))))</f>
        <v>0.9264353004226743</v>
      </c>
      <c r="C216" s="38">
        <f>IF(記載例!$E$16="北海道",C18,IF(記載例!$E$16="東北",C40,IF(記載例!$E$16="東京",C62,IF(記載例!$E$16="中部",C84,IF(記載例!$E$16="北陸",C106,IF(記載例!$E$16="関西",C128,IF(記載例!$E$16="中国",C150,IF(記載例!$E$16="四国",C172,IF(記載例!$E$16="九州",C194)))))))))</f>
        <v>0.85193517162488641</v>
      </c>
      <c r="D216" s="38">
        <f>IF(記載例!$E$16="北海道",D18,IF(記載例!$E$16="東北",D40,IF(記載例!$E$16="東京",D62,IF(記載例!$E$16="中部",D84,IF(記載例!$E$16="北陸",D106,IF(記載例!$E$16="関西",D128,IF(記載例!$E$16="中国",D150,IF(記載例!$E$16="四国",D172,IF(記載例!$E$16="九州",D194)))))))))</f>
        <v>0.84118850585170457</v>
      </c>
      <c r="E216" s="38">
        <f>IF(記載例!$E$16="北海道",E18,IF(記載例!$E$16="東北",E40,IF(記載例!$E$16="東京",E62,IF(記載例!$E$16="中部",E84,IF(記載例!$E$16="北陸",E106,IF(記載例!$E$16="関西",E128,IF(記載例!$E$16="中国",E150,IF(記載例!$E$16="四国",E172,IF(記載例!$E$16="九州",E194)))))))))</f>
        <v>0.94424595193098493</v>
      </c>
      <c r="F216" s="38">
        <f>IF(記載例!$E$16="北海道",F18,IF(記載例!$E$16="東北",F40,IF(記載例!$E$16="東京",F62,IF(記載例!$E$16="中部",F84,IF(記載例!$E$16="北陸",F106,IF(記載例!$E$16="関西",F128,IF(記載例!$E$16="中国",F150,IF(記載例!$E$16="四国",F172,IF(記載例!$E$16="九州",F194)))))))))</f>
        <v>0.92430897442011672</v>
      </c>
      <c r="G216" s="38">
        <f>IF(記載例!$E$16="北海道",G18,IF(記載例!$E$16="東北",G40,IF(記載例!$E$16="東京",G62,IF(記載例!$E$16="中部",G84,IF(記載例!$E$16="北陸",G106,IF(記載例!$E$16="関西",G128,IF(記載例!$E$16="中国",G150,IF(記載例!$E$16="四国",G172,IF(記載例!$E$16="九州",G194)))))))))</f>
        <v>0.92141394825432721</v>
      </c>
      <c r="H216" s="38">
        <f>IF(記載例!$E$16="北海道",H18,IF(記載例!$E$16="東北",H40,IF(記載例!$E$16="東京",H62,IF(記載例!$E$16="中部",H84,IF(記載例!$E$16="北陸",H106,IF(記載例!$E$16="関西",H128,IF(記載例!$E$16="中国",H150,IF(記載例!$E$16="四国",H172,IF(記載例!$E$16="九州",H194)))))))))</f>
        <v>0.89718279762905107</v>
      </c>
      <c r="I216" s="38">
        <f>IF(記載例!$E$16="北海道",I18,IF(記載例!$E$16="東北",I40,IF(記載例!$E$16="東京",I62,IF(記載例!$E$16="中部",I84,IF(記載例!$E$16="北陸",I106,IF(記載例!$E$16="関西",I128,IF(記載例!$E$16="中国",I150,IF(記載例!$E$16="四国",I172,IF(記載例!$E$16="九州",I194)))))))))</f>
        <v>0.75137537516559205</v>
      </c>
      <c r="J216" s="38">
        <f>IF(記載例!$E$16="北海道",J18,IF(記載例!$E$16="東北",J40,IF(記載例!$E$16="東京",J62,IF(記載例!$E$16="中部",J84,IF(記載例!$E$16="北陸",J106,IF(記載例!$E$16="関西",J128,IF(記載例!$E$16="中国",J150,IF(記載例!$E$16="四国",J172,IF(記載例!$E$16="九州",J194)))))))))</f>
        <v>0.8160199454152236</v>
      </c>
      <c r="K216" s="38">
        <f>IF(記載例!$E$16="北海道",K18,IF(記載例!$E$16="東北",K40,IF(記載例!$E$16="東京",K62,IF(記載例!$E$16="中部",K84,IF(記載例!$E$16="北陸",K106,IF(記載例!$E$16="関西",K128,IF(記載例!$E$16="中国",K150,IF(記載例!$E$16="四国",K172,IF(記載例!$E$16="九州",K194)))))))))</f>
        <v>0.79507453018513685</v>
      </c>
      <c r="L216" s="38">
        <f>IF(記載例!$E$16="北海道",L18,IF(記載例!$E$16="東北",L40,IF(記載例!$E$16="東京",L62,IF(記載例!$E$16="中部",L84,IF(記載例!$E$16="北陸",L106,IF(記載例!$E$16="関西",L128,IF(記載例!$E$16="中国",L150,IF(記載例!$E$16="四国",L172,IF(記載例!$E$16="九州",L194)))))))))</f>
        <v>0.83497074906066593</v>
      </c>
      <c r="M216" s="39">
        <f>IF(記載例!$E$16="北海道",M18,IF(記載例!$E$16="東北",M40,IF(記載例!$E$16="東京",M62,IF(記載例!$E$16="中部",M84,IF(記載例!$E$16="北陸",M106,IF(記載例!$E$16="関西",M128,IF(記載例!$E$16="中国",M150,IF(記載例!$E$16="四国",M172,IF(記載例!$E$16="九州",M194)))))))))</f>
        <v>0.87047894093968936</v>
      </c>
    </row>
    <row r="217" spans="1:13" x14ac:dyDescent="0.3">
      <c r="A217" s="33">
        <v>5</v>
      </c>
      <c r="B217" s="37">
        <f>IF(記載例!$E$16="北海道",B19,IF(記載例!$E$16="東北",B41,IF(記載例!$E$16="東京",B63,IF(記載例!$E$16="中部",B85,IF(記載例!$E$16="北陸",B107,IF(記載例!$E$16="関西",B129,IF(記載例!$E$16="中国",B151,IF(記載例!$E$16="四国",B173,IF(記載例!$E$16="九州",B195)))))))))</f>
        <v>0.8600615681602557</v>
      </c>
      <c r="C217" s="38">
        <f>IF(記載例!$E$16="北海道",C19,IF(記載例!$E$16="東北",C41,IF(記載例!$E$16="東京",C63,IF(記載例!$E$16="中部",C85,IF(記載例!$E$16="北陸",C107,IF(記載例!$E$16="関西",C129,IF(記載例!$E$16="中国",C151,IF(記載例!$E$16="四国",C173,IF(記載例!$E$16="九州",C195)))))))))</f>
        <v>0.76489756917521923</v>
      </c>
      <c r="D217" s="38">
        <f>IF(記載例!$E$16="北海道",D19,IF(記載例!$E$16="東北",D41,IF(記載例!$E$16="東京",D63,IF(記載例!$E$16="中部",D85,IF(記載例!$E$16="北陸",D107,IF(記載例!$E$16="関西",D129,IF(記載例!$E$16="中国",D151,IF(記載例!$E$16="四国",D173,IF(記載例!$E$16="九州",D195)))))))))</f>
        <v>0.74548838055989786</v>
      </c>
      <c r="E217" s="38">
        <f>IF(記載例!$E$16="北海道",E19,IF(記載例!$E$16="東北",E41,IF(記載例!$E$16="東京",E63,IF(記載例!$E$16="中部",E85,IF(記載例!$E$16="北陸",E107,IF(記載例!$E$16="関西",E129,IF(記載例!$E$16="中国",E151,IF(記載例!$E$16="四国",E173,IF(記載例!$E$16="九州",E195)))))))))</f>
        <v>0.8727301457247536</v>
      </c>
      <c r="F217" s="38">
        <f>IF(記載例!$E$16="北海道",F19,IF(記載例!$E$16="東北",F41,IF(記載例!$E$16="東京",F63,IF(記載例!$E$16="中部",F85,IF(記載例!$E$16="北陸",F107,IF(記載例!$E$16="関西",F129,IF(記載例!$E$16="中国",F151,IF(記載例!$E$16="四国",F173,IF(記載例!$E$16="九州",F195)))))))))</f>
        <v>0.84254052220340125</v>
      </c>
      <c r="G217" s="38">
        <f>IF(記載例!$E$16="北海道",G19,IF(記載例!$E$16="東北",G41,IF(記載例!$E$16="東京",G63,IF(記載例!$E$16="中部",G85,IF(記載例!$E$16="北陸",G107,IF(記載例!$E$16="関西",G129,IF(記載例!$E$16="中国",G151,IF(記載例!$E$16="四国",G173,IF(記載例!$E$16="九州",G195)))))))))</f>
        <v>0.84363788002254891</v>
      </c>
      <c r="H217" s="38">
        <f>IF(記載例!$E$16="北海道",H19,IF(記載例!$E$16="東北",H41,IF(記載例!$E$16="東京",H63,IF(記載例!$E$16="中部",H85,IF(記載例!$E$16="北陸",H107,IF(記載例!$E$16="関西",H129,IF(記載例!$E$16="中国",H151,IF(記載例!$E$16="四国",H173,IF(記載例!$E$16="九州",H195)))))))))</f>
        <v>0.81314151557225889</v>
      </c>
      <c r="I217" s="38">
        <f>IF(記載例!$E$16="北海道",I19,IF(記載例!$E$16="東北",I41,IF(記載例!$E$16="東京",I63,IF(記載例!$E$16="中部",I85,IF(記載例!$E$16="北陸",I107,IF(記載例!$E$16="関西",I129,IF(記載例!$E$16="中国",I151,IF(記載例!$E$16="四国",I173,IF(記載例!$E$16="九州",I195)))))))))</f>
        <v>0.66923380183685977</v>
      </c>
      <c r="J217" s="38">
        <f>IF(記載例!$E$16="北海道",J19,IF(記載例!$E$16="東北",J41,IF(記載例!$E$16="東京",J63,IF(記載例!$E$16="中部",J85,IF(記載例!$E$16="北陸",J107,IF(記載例!$E$16="関西",J129,IF(記載例!$E$16="中国",J151,IF(記載例!$E$16="四国",J173,IF(記載例!$E$16="九州",J195)))))))))</f>
        <v>0.73335017795875534</v>
      </c>
      <c r="K217" s="38">
        <f>IF(記載例!$E$16="北海道",K19,IF(記載例!$E$16="東北",K41,IF(記載例!$E$16="東京",K63,IF(記載例!$E$16="中部",K85,IF(記載例!$E$16="北陸",K107,IF(記載例!$E$16="関西",K129,IF(記載例!$E$16="中国",K151,IF(記載例!$E$16="四国",K173,IF(記載例!$E$16="九州",K195)))))))))</f>
        <v>0.71726575215354027</v>
      </c>
      <c r="L217" s="38">
        <f>IF(記載例!$E$16="北海道",L19,IF(記載例!$E$16="東北",L41,IF(記載例!$E$16="東京",L63,IF(記載例!$E$16="中部",L85,IF(記載例!$E$16="北陸",L107,IF(記載例!$E$16="関西",L129,IF(記載例!$E$16="中国",L151,IF(記載例!$E$16="四国",L173,IF(記載例!$E$16="九州",L195)))))))))</f>
        <v>0.76097775541537982</v>
      </c>
      <c r="M217" s="39">
        <f>IF(記載例!$E$16="北海道",M19,IF(記載例!$E$16="東北",M41,IF(記載例!$E$16="東京",M63,IF(記載例!$E$16="中部",M85,IF(記載例!$E$16="北陸",M107,IF(記載例!$E$16="関西",M129,IF(記載例!$E$16="中国",M151,IF(記載例!$E$16="四国",M173,IF(記載例!$E$16="九州",M195)))))))))</f>
        <v>0.79827056269213981</v>
      </c>
    </row>
    <row r="218" spans="1:13" x14ac:dyDescent="0.3">
      <c r="A218" s="33">
        <v>4</v>
      </c>
      <c r="B218" s="37">
        <f>IF(記載例!$E$16="北海道",B20,IF(記載例!$E$16="東北",B42,IF(記載例!$E$16="東京",B64,IF(記載例!$E$16="中部",B86,IF(記載例!$E$16="北陸",B108,IF(記載例!$E$16="関西",B130,IF(記載例!$E$16="中国",B152,IF(記載例!$E$16="四国",B174,IF(記載例!$E$16="九州",B196)))))))))</f>
        <v>0.77735013420801879</v>
      </c>
      <c r="C218" s="38">
        <f>IF(記載例!$E$16="北海道",C20,IF(記載例!$E$16="東北",C42,IF(記載例!$E$16="東京",C64,IF(記載例!$E$16="中部",C86,IF(記載例!$E$16="北陸",C108,IF(記載例!$E$16="関西",C130,IF(記載例!$E$16="中国",C152,IF(記載例!$E$16="四国",C174,IF(記載例!$E$16="九州",C196)))))))))</f>
        <v>0.65959062057591544</v>
      </c>
      <c r="D218" s="38">
        <f>IF(記載例!$E$16="北海道",D20,IF(記載例!$E$16="東北",D42,IF(記載例!$E$16="東京",D64,IF(記載例!$E$16="中部",D86,IF(記載例!$E$16="北陸",D108,IF(記載例!$E$16="関西",D130,IF(記載例!$E$16="中国",D152,IF(記載例!$E$16="四国",D174,IF(記載例!$E$16="九州",D196)))))))))</f>
        <v>0.62943911838306166</v>
      </c>
      <c r="E218" s="38">
        <f>IF(記載例!$E$16="北海道",E20,IF(記載例!$E$16="東北",E42,IF(記載例!$E$16="東京",E64,IF(記載例!$E$16="中部",E86,IF(記載例!$E$16="北陸",E108,IF(記載例!$E$16="関西",E130,IF(記載例!$E$16="中国",E152,IF(記載例!$E$16="四国",E174,IF(記載例!$E$16="九州",E196)))))))))</f>
        <v>0.78214751674632355</v>
      </c>
      <c r="F218" s="38">
        <f>IF(記載例!$E$16="北海道",F20,IF(記載例!$E$16="東北",F42,IF(記載例!$E$16="東京",F64,IF(記載例!$E$16="中部",F86,IF(記載例!$E$16="北陸",F108,IF(記載例!$E$16="関西",F130,IF(記載例!$E$16="中国",F152,IF(記載例!$E$16="四国",F174,IF(記載例!$E$16="九州",F196)))))))))</f>
        <v>0.73976104465783088</v>
      </c>
      <c r="G218" s="38">
        <f>IF(記載例!$E$16="北海道",G20,IF(記載例!$E$16="東北",G42,IF(記載例!$E$16="東京",G64,IF(記載例!$E$16="中部",G86,IF(記載例!$E$16="北陸",G108,IF(記載例!$E$16="関西",G130,IF(記載例!$E$16="中国",G152,IF(記載例!$E$16="四国",G174,IF(記載例!$E$16="九州",G196)))))))))</f>
        <v>0.74628380951172724</v>
      </c>
      <c r="H218" s="38">
        <f>IF(記載例!$E$16="北海道",H20,IF(記載例!$E$16="東北",H42,IF(記載例!$E$16="東京",H64,IF(記載例!$E$16="中部",H86,IF(記載例!$E$16="北陸",H108,IF(記載例!$E$16="関西",H130,IF(記載例!$E$16="中国",H152,IF(記載例!$E$16="四国",H174,IF(記載例!$E$16="九州",H196)))))))))</f>
        <v>0.70901391689737003</v>
      </c>
      <c r="I218" s="38">
        <f>IF(記載例!$E$16="北海道",I20,IF(記載例!$E$16="東北",I42,IF(記載例!$E$16="東京",I64,IF(記載例!$E$16="中部",I86,IF(記載例!$E$16="北陸",I108,IF(記載例!$E$16="関西",I130,IF(記載例!$E$16="中国",I152,IF(記載例!$E$16="四国",I174,IF(記載例!$E$16="九州",I196)))))))))</f>
        <v>0.57561388941155733</v>
      </c>
      <c r="J218" s="38">
        <f>IF(記載例!$E$16="北海道",J20,IF(記載例!$E$16="東北",J42,IF(記載例!$E$16="東京",J64,IF(記載例!$E$16="中部",J86,IF(記載例!$E$16="北陸",J108,IF(記載例!$E$16="関西",J130,IF(記載例!$E$16="中国",J152,IF(記載例!$E$16="四国",J174,IF(記載例!$E$16="九州",J196)))))))))</f>
        <v>0.63553910202643815</v>
      </c>
      <c r="K218" s="38">
        <f>IF(記載例!$E$16="北海道",K20,IF(記載例!$E$16="東北",K42,IF(記載例!$E$16="東京",K64,IF(記載例!$E$16="中部",K86,IF(記載例!$E$16="北陸",K108,IF(記載例!$E$16="関西",K130,IF(記載例!$E$16="中国",K152,IF(記載例!$E$16="四国",K174,IF(記載例!$E$16="九州",K196)))))))))</f>
        <v>0.62708534682181416</v>
      </c>
      <c r="L218" s="38">
        <f>IF(記載例!$E$16="北海道",L20,IF(記載例!$E$16="東北",L42,IF(記載例!$E$16="東京",L64,IF(記載例!$E$16="中部",L86,IF(記載例!$E$16="北陸",L108,IF(記載例!$E$16="関西",L130,IF(記載例!$E$16="中国",L152,IF(記載例!$E$16="四国",L174,IF(記載例!$E$16="九州",L196)))))))))</f>
        <v>0.67325599632030841</v>
      </c>
      <c r="M218" s="39">
        <f>IF(記載例!$E$16="北海道",M20,IF(記載例!$E$16="東北",M42,IF(記載例!$E$16="東京",M64,IF(記載例!$E$16="中部",M86,IF(記載例!$E$16="北陸",M108,IF(記載例!$E$16="関西",M130,IF(記載例!$E$16="中国",M152,IF(記載例!$E$16="四国",M174,IF(記載例!$E$16="九州",M196)))))))))</f>
        <v>0.7111118014113329</v>
      </c>
    </row>
    <row r="219" spans="1:13" x14ac:dyDescent="0.3">
      <c r="A219" s="33">
        <v>3</v>
      </c>
      <c r="B219" s="37">
        <f>IF(記載例!$E$16="北海道",B21,IF(記載例!$E$16="東北",B43,IF(記載例!$E$16="東京",B65,IF(記載例!$E$16="中部",B87,IF(記載例!$E$16="北陸",B109,IF(記載例!$E$16="関西",B131,IF(記載例!$E$16="中国",B153,IF(記載例!$E$16="四国",B175,IF(記載例!$E$16="九州",B197)))))))))</f>
        <v>0.6783009985659636</v>
      </c>
      <c r="C219" s="38">
        <f>IF(記載例!$E$16="北海道",C21,IF(記載例!$E$16="東北",C43,IF(記載例!$E$16="東京",C65,IF(記載例!$E$16="中部",C87,IF(記載例!$E$16="北陸",C109,IF(記載例!$E$16="関西",C131,IF(記載例!$E$16="中国",C153,IF(記載例!$E$16="四国",C175,IF(記載例!$E$16="九州",C197)))))))))</f>
        <v>0.53601432582697495</v>
      </c>
      <c r="D219" s="38">
        <f>IF(記載例!$E$16="北海道",D21,IF(記載例!$E$16="東北",D43,IF(記載例!$E$16="東京",D65,IF(記載例!$E$16="中部",D87,IF(記載例!$E$16="北陸",D109,IF(記載例!$E$16="関西",D131,IF(記載例!$E$16="中国",D153,IF(記載例!$E$16="四国",D175,IF(記載例!$E$16="九州",D197)))))))))</f>
        <v>0.49304071932119586</v>
      </c>
      <c r="E219" s="38">
        <f>IF(記載例!$E$16="北海道",E21,IF(記載例!$E$16="東北",E43,IF(記載例!$E$16="東京",E65,IF(記載例!$E$16="中部",E87,IF(記載例!$E$16="北陸",E109,IF(記載例!$E$16="関西",E131,IF(記載例!$E$16="中国",E153,IF(記載例!$E$16="四国",E175,IF(記載例!$E$16="九州",E197)))))))))</f>
        <v>0.67249806499569498</v>
      </c>
      <c r="F219" s="38">
        <f>IF(記載例!$E$16="北海道",F21,IF(記載例!$E$16="東北",F43,IF(記載例!$E$16="東京",F65,IF(記載例!$E$16="中部",F87,IF(記載例!$E$16="北陸",F109,IF(記載例!$E$16="関西",F131,IF(記載例!$E$16="中国",F153,IF(記載例!$E$16="四国",F175,IF(記載例!$E$16="九州",F197)))))))))</f>
        <v>0.61597054178340516</v>
      </c>
      <c r="G219" s="38">
        <f>IF(記載例!$E$16="北海道",G21,IF(記載例!$E$16="東北",G43,IF(記載例!$E$16="東京",G65,IF(記載例!$E$16="中部",G87,IF(記載例!$E$16="北陸",G109,IF(記載例!$E$16="関西",G131,IF(記載例!$E$16="中国",G153,IF(記載例!$E$16="四国",G175,IF(記載例!$E$16="九州",G197)))))))))</f>
        <v>0.62935173672186218</v>
      </c>
      <c r="H219" s="38">
        <f>IF(記載例!$E$16="北海道",H21,IF(記載例!$E$16="東北",H43,IF(記載例!$E$16="東京",H65,IF(記載例!$E$16="中部",H87,IF(記載例!$E$16="北陸",H109,IF(記載例!$E$16="関西",H131,IF(記載例!$E$16="中国",H153,IF(記載例!$E$16="四国",H175,IF(記載例!$E$16="九州",H197)))))))))</f>
        <v>0.58480000160438417</v>
      </c>
      <c r="I219" s="38">
        <f>IF(記載例!$E$16="北海道",I21,IF(記載例!$E$16="東北",I43,IF(記載例!$E$16="東京",I65,IF(記載例!$E$16="中部",I87,IF(記載例!$E$16="北陸",I109,IF(記載例!$E$16="関西",I131,IF(記載例!$E$16="中国",I153,IF(記載例!$E$16="四国",I175,IF(記載例!$E$16="九州",I197)))))))))</f>
        <v>0.47051563788968476</v>
      </c>
      <c r="J219" s="38">
        <f>IF(記載例!$E$16="北海道",J21,IF(記載例!$E$16="東北",J43,IF(記載例!$E$16="東京",J65,IF(記載例!$E$16="中部",J87,IF(記載例!$E$16="北陸",J109,IF(記載例!$E$16="関西",J131,IF(記載例!$E$16="中国",J153,IF(記載例!$E$16="四国",J175,IF(記載例!$E$16="九州",J197)))))))))</f>
        <v>0.52258671761827191</v>
      </c>
      <c r="K219" s="38">
        <f>IF(記載例!$E$16="北海道",K21,IF(記載例!$E$16="東北",K43,IF(記載例!$E$16="東京",K65,IF(記載例!$E$16="中部",K87,IF(記載例!$E$16="北陸",K109,IF(記載例!$E$16="関西",K131,IF(記載例!$E$16="中国",K153,IF(記載例!$E$16="四国",K175,IF(記載例!$E$16="九州",K197)))))))))</f>
        <v>0.5245333141899583</v>
      </c>
      <c r="L219" s="38">
        <f>IF(記載例!$E$16="北海道",L21,IF(記載例!$E$16="東北",L43,IF(記載例!$E$16="東京",L65,IF(記載例!$E$16="中部",L87,IF(記載例!$E$16="北陸",L109,IF(記載例!$E$16="関西",L131,IF(記載例!$E$16="中国",L153,IF(記載例!$E$16="四国",L175,IF(記載例!$E$16="九州",L197)))))))))</f>
        <v>0.57180547177545182</v>
      </c>
      <c r="M219" s="39">
        <f>IF(記載例!$E$16="北海道",M21,IF(記載例!$E$16="東北",M43,IF(記載例!$E$16="東京",M65,IF(記載例!$E$16="中部",M87,IF(記載例!$E$16="北陸",M109,IF(記載例!$E$16="関西",M131,IF(記載例!$E$16="中国",M153,IF(記載例!$E$16="四国",M175,IF(記載例!$E$16="九州",M197)))))))))</f>
        <v>0.60900265709726864</v>
      </c>
    </row>
    <row r="220" spans="1:13" x14ac:dyDescent="0.3">
      <c r="A220" s="33">
        <v>2</v>
      </c>
      <c r="B220" s="37">
        <f>IF(記載例!$E$16="北海道",B22,IF(記載例!$E$16="東北",B44,IF(記載例!$E$16="東京",B66,IF(記載例!$E$16="中部",B88,IF(記載例!$E$16="北陸",B110,IF(記載例!$E$16="関西",B132,IF(記載例!$E$16="中国",B154,IF(記載例!$E$16="四国",B176,IF(記載例!$E$16="九州",B198)))))))))</f>
        <v>0.56291416123408999</v>
      </c>
      <c r="C220" s="38">
        <f>IF(記載例!$E$16="北海道",C22,IF(記載例!$E$16="東北",C44,IF(記載例!$E$16="東京",C66,IF(記載例!$E$16="中部",C88,IF(記載例!$E$16="北陸",C110,IF(記載例!$E$16="関西",C132,IF(記載例!$E$16="中国",C154,IF(記載例!$E$16="四国",C176,IF(記載例!$E$16="九州",C198)))))))))</f>
        <v>0.39416868492839752</v>
      </c>
      <c r="D220" s="38">
        <f>IF(記載例!$E$16="北海道",D22,IF(記載例!$E$16="東北",D44,IF(記載例!$E$16="東京",D66,IF(記載例!$E$16="中部",D88,IF(記載例!$E$16="北陸",D110,IF(記載例!$E$16="関西",D132,IF(記載例!$E$16="中国",D154,IF(記載例!$E$16="四国",D176,IF(記載例!$E$16="九州",D198)))))))))</f>
        <v>0.33629318337430048</v>
      </c>
      <c r="E220" s="38">
        <f>IF(記載例!$E$16="北海道",E22,IF(記載例!$E$16="東北",E44,IF(記載例!$E$16="東京",E66,IF(記載例!$E$16="中部",E88,IF(記載例!$E$16="北陸",E110,IF(記載例!$E$16="関西",E132,IF(記載例!$E$16="中国",E154,IF(記載例!$E$16="四国",E176,IF(記載例!$E$16="九州",E198)))))))))</f>
        <v>0.54378179047286801</v>
      </c>
      <c r="F220" s="38">
        <f>IF(記載例!$E$16="北海道",F22,IF(記載例!$E$16="東北",F44,IF(記載例!$E$16="東京",F66,IF(記載例!$E$16="中部",F88,IF(記載例!$E$16="北陸",F110,IF(記載例!$E$16="関西",F132,IF(記載例!$E$16="中国",F154,IF(記載例!$E$16="四国",F176,IF(記載例!$E$16="九州",F198)))))))))</f>
        <v>0.47116901358012425</v>
      </c>
      <c r="G220" s="38">
        <f>IF(記載例!$E$16="北海道",G22,IF(記載例!$E$16="東北",G44,IF(記載例!$E$16="東京",G66,IF(記載例!$E$16="中部",G88,IF(記載例!$E$16="北陸",G110,IF(記載例!$E$16="関西",G132,IF(記載例!$E$16="中国",G154,IF(記載例!$E$16="四国",G176,IF(記載例!$E$16="九州",G198)))))))))</f>
        <v>0.49284166165295362</v>
      </c>
      <c r="H220" s="38">
        <f>IF(記載例!$E$16="北海道",H22,IF(記載例!$E$16="東北",H44,IF(記載例!$E$16="東京",H66,IF(記載例!$E$16="中部",H88,IF(記載例!$E$16="北陸",H110,IF(記載例!$E$16="関西",H132,IF(記載例!$E$16="中国",H154,IF(記載例!$E$16="四国",H176,IF(記載例!$E$16="九州",H198)))))))))</f>
        <v>0.44049976969330118</v>
      </c>
      <c r="I220" s="38">
        <f>IF(記載例!$E$16="北海道",I22,IF(記載例!$E$16="東北",I44,IF(記載例!$E$16="東京",I66,IF(記載例!$E$16="中部",I88,IF(記載例!$E$16="北陸",I110,IF(記載例!$E$16="関西",I132,IF(記載例!$E$16="中国",I154,IF(記載例!$E$16="四国",I176,IF(記載例!$E$16="九州",I198)))))))))</f>
        <v>0.35393904727124204</v>
      </c>
      <c r="J220" s="38">
        <f>IF(記載例!$E$16="北海道",J22,IF(記載例!$E$16="東北",J44,IF(記載例!$E$16="東京",J66,IF(記載例!$E$16="中部",J88,IF(記載例!$E$16="北陸",J110,IF(記載例!$E$16="関西",J132,IF(記載例!$E$16="中国",J154,IF(記載例!$E$16="四国",J176,IF(記載例!$E$16="九州",J198)))))))))</f>
        <v>0.39449302473425674</v>
      </c>
      <c r="K220" s="38">
        <f>IF(記載例!$E$16="北海道",K22,IF(記載例!$E$16="東北",K44,IF(記載例!$E$16="東京",K66,IF(記載例!$E$16="中部",K88,IF(記載例!$E$16="北陸",K110,IF(記載例!$E$16="関西",K132,IF(記載例!$E$16="中国",K154,IF(記載例!$E$16="四国",K176,IF(記載例!$E$16="九州",K198)))))))))</f>
        <v>0.40960965425797274</v>
      </c>
      <c r="L220" s="38">
        <f>IF(記載例!$E$16="北海道",L22,IF(記載例!$E$16="東北",L44,IF(記載例!$E$16="東京",L66,IF(記載例!$E$16="中部",L88,IF(記載例!$E$16="北陸",L110,IF(記載例!$E$16="関西",L132,IF(記載例!$E$16="中国",L154,IF(記載例!$E$16="四国",L176,IF(記載例!$E$16="九州",L198)))))))))</f>
        <v>0.45662618178080994</v>
      </c>
      <c r="M220" s="39">
        <f>IF(記載例!$E$16="北海道",M22,IF(記載例!$E$16="東北",M44,IF(記載例!$E$16="東京",M66,IF(記載例!$E$16="中部",M88,IF(記載例!$E$16="北陸",M110,IF(記載例!$E$16="関西",M132,IF(記載例!$E$16="中国",M154,IF(記載例!$E$16="四国",M176,IF(記載例!$E$16="九州",M198)))))))))</f>
        <v>0.49194312974994697</v>
      </c>
    </row>
    <row r="221" spans="1:13" x14ac:dyDescent="0.3">
      <c r="A221" s="33">
        <v>1</v>
      </c>
      <c r="B221" s="40">
        <f>IF(記載例!$E$16="北海道",B23,IF(記載例!$E$16="東北",B45,IF(記載例!$E$16="東京",B67,IF(記載例!$E$16="中部",B89,IF(記載例!$E$16="北陸",B111,IF(記載例!$E$16="関西",B133,IF(記載例!$E$16="中国",B155,IF(記載例!$E$16="四国",B177,IF(記載例!$E$16="九州",B199)))))))))</f>
        <v>0.43118962221239809</v>
      </c>
      <c r="C221" s="41">
        <f>IF(記載例!$E$16="北海道",C23,IF(記載例!$E$16="東北",C45,IF(記載例!$E$16="東京",C67,IF(記載例!$E$16="中部",C89,IF(記載例!$E$16="北陸",C111,IF(記載例!$E$16="関西",C133,IF(記載例!$E$16="中国",C155,IF(記載例!$E$16="四国",C177,IF(記載例!$E$16="九州",C199)))))))))</f>
        <v>0.23405369788018329</v>
      </c>
      <c r="D221" s="41">
        <f>IF(記載例!$E$16="北海道",D23,IF(記載例!$E$16="東北",D45,IF(記載例!$E$16="東京",D67,IF(記載例!$E$16="中部",D89,IF(記載例!$E$16="北陸",D111,IF(記載例!$E$16="関西",D133,IF(記載例!$E$16="中国",D155,IF(記載例!$E$16="四国",D177,IF(記載例!$E$16="九州",D199)))))))))</f>
        <v>0.15919651054237557</v>
      </c>
      <c r="E221" s="41">
        <f>IF(記載例!$E$16="北海道",E23,IF(記載例!$E$16="東北",E45,IF(記載例!$E$16="東京",E67,IF(記載例!$E$16="中部",E89,IF(記載例!$E$16="北陸",E111,IF(記載例!$E$16="関西",E133,IF(記載例!$E$16="中国",E155,IF(記載例!$E$16="四国",E177,IF(記載例!$E$16="九州",E199)))))))))</f>
        <v>0.39599869317784242</v>
      </c>
      <c r="F221" s="41">
        <f>IF(記載例!$E$16="北海道",F23,IF(記載例!$E$16="東北",F45,IF(記載例!$E$16="東京",F67,IF(記載例!$E$16="中部",F89,IF(記載例!$E$16="北陸",F111,IF(記載例!$E$16="関西",F133,IF(記載例!$E$16="中国",F155,IF(記載例!$E$16="四国",F177,IF(記載例!$E$16="九州",F199)))))))))</f>
        <v>0.30535646004798811</v>
      </c>
      <c r="G221" s="41">
        <f>IF(記載例!$E$16="北海道",G23,IF(記載例!$E$16="東北",G45,IF(記載例!$E$16="東京",G67,IF(記載例!$E$16="中部",G89,IF(記載例!$E$16="北陸",G111,IF(記載例!$E$16="関西",G133,IF(記載例!$E$16="中国",G155,IF(記載例!$E$16="四国",G177,IF(記載例!$E$16="九州",G199)))))))))</f>
        <v>0.33675358430500163</v>
      </c>
      <c r="H221" s="41">
        <f>IF(記載例!$E$16="北海道",H23,IF(記載例!$E$16="東北",H45,IF(記載例!$E$16="東京",H67,IF(記載例!$E$16="中部",H89,IF(記載例!$E$16="北陸",H111,IF(記載例!$E$16="関西",H133,IF(記載例!$E$16="中国",H155,IF(記載例!$E$16="四国",H177,IF(記載例!$E$16="九州",H199)))))))))</f>
        <v>0.27611322116412129</v>
      </c>
      <c r="I221" s="41">
        <f>IF(記載例!$E$16="北海道",I23,IF(記載例!$E$16="東北",I45,IF(記載例!$E$16="東京",I67,IF(記載例!$E$16="中部",I89,IF(記載例!$E$16="北陸",I111,IF(記載例!$E$16="関西",I133,IF(記載例!$E$16="中国",I155,IF(記載例!$E$16="四国",I177,IF(記載例!$E$16="九州",I199)))))))))</f>
        <v>0.22588411755622909</v>
      </c>
      <c r="J221" s="41">
        <f>IF(記載例!$E$16="北海道",J23,IF(記載例!$E$16="東北",J45,IF(記載例!$E$16="東京",J67,IF(記載例!$E$16="中部",J89,IF(記載例!$E$16="北陸",J111,IF(記載例!$E$16="関西",J133,IF(記載例!$E$16="中国",J155,IF(記載例!$E$16="四国",J177,IF(記載例!$E$16="九州",J199)))))))))</f>
        <v>0.25125802337439251</v>
      </c>
      <c r="K221" s="41">
        <f>IF(記載例!$E$16="北海道",K23,IF(記載例!$E$16="東北",K45,IF(記載例!$E$16="東京",K67,IF(記載例!$E$16="中部",K89,IF(記載例!$E$16="北陸",K111,IF(記載例!$E$16="関西",K133,IF(記載例!$E$16="中国",K155,IF(記載例!$E$16="四国",K177,IF(記載例!$E$16="九州",K199)))))))))</f>
        <v>0.28231436702585755</v>
      </c>
      <c r="L221" s="41">
        <f>IF(記載例!$E$16="北海道",L23,IF(記載例!$E$16="東北",L45,IF(記載例!$E$16="東京",L67,IF(記載例!$E$16="中部",L89,IF(記載例!$E$16="北陸",L111,IF(記載例!$E$16="関西",L133,IF(記載例!$E$16="中国",L155,IF(記載例!$E$16="四国",L177,IF(記載例!$E$16="九州",L199)))))))))</f>
        <v>0.32771812633638275</v>
      </c>
      <c r="M221" s="42">
        <f>IF(記載例!$E$16="北海道",M23,IF(記載例!$E$16="東北",M45,IF(記載例!$E$16="東京",M67,IF(記載例!$E$16="中部",M89,IF(記載例!$E$16="北陸",M111,IF(記載例!$E$16="関西",M133,IF(記載例!$E$16="中国",M155,IF(記載例!$E$16="四国",M177,IF(記載例!$E$16="九州",M199)))))))))</f>
        <v>0.35993321936936784</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AB149-699C-4D65-8CB7-F108FD0E8ADA}">
  <sheetPr>
    <pageSetUpPr fitToPage="1"/>
  </sheetPr>
  <dimension ref="A1:S61"/>
  <sheetViews>
    <sheetView showGridLines="0" tabSelected="1" zoomScale="70" zoomScaleNormal="70" workbookViewId="0"/>
  </sheetViews>
  <sheetFormatPr defaultColWidth="9" defaultRowHeight="15" x14ac:dyDescent="0.3"/>
  <cols>
    <col min="1" max="4" width="5.6640625" style="1" customWidth="1"/>
    <col min="5" max="5" width="10.21875" style="1" customWidth="1"/>
    <col min="6"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47" t="s">
        <v>66</v>
      </c>
      <c r="B1" s="47"/>
      <c r="C1" s="47"/>
      <c r="D1" s="47"/>
      <c r="E1" s="47"/>
      <c r="F1" s="48" t="s">
        <v>67</v>
      </c>
      <c r="G1" s="48"/>
      <c r="H1" s="48"/>
      <c r="I1" s="49" t="s">
        <v>68</v>
      </c>
    </row>
    <row r="2" spans="1:17" ht="16.2" x14ac:dyDescent="0.3">
      <c r="A2" s="98" t="s">
        <v>0</v>
      </c>
      <c r="B2" s="99"/>
      <c r="C2" s="127" t="s">
        <v>129</v>
      </c>
      <c r="D2" s="128"/>
      <c r="E2" s="4"/>
      <c r="F2" s="4"/>
      <c r="G2" s="4"/>
      <c r="H2" s="4"/>
      <c r="I2" s="4"/>
      <c r="J2" s="4"/>
      <c r="K2" s="4"/>
      <c r="L2" s="4"/>
      <c r="M2" s="4"/>
      <c r="N2" s="4"/>
      <c r="O2" s="4"/>
      <c r="P2" s="4"/>
      <c r="Q2" s="4"/>
    </row>
    <row r="3" spans="1:17" ht="16.2" x14ac:dyDescent="0.3">
      <c r="A3" s="20"/>
      <c r="B3" s="20"/>
      <c r="C3" s="4"/>
      <c r="D3" s="4"/>
      <c r="E3" s="4"/>
      <c r="F3" s="4"/>
      <c r="G3" s="4"/>
      <c r="H3" s="4"/>
      <c r="I3" s="4"/>
      <c r="J3" s="4"/>
      <c r="K3" s="4"/>
      <c r="L3" s="4"/>
      <c r="M3" s="4"/>
      <c r="N3" s="4"/>
      <c r="O3" s="4"/>
      <c r="P3" s="4"/>
      <c r="Q3" s="4"/>
    </row>
    <row r="4" spans="1:17" ht="16.2" x14ac:dyDescent="0.3">
      <c r="A4" s="100" t="s">
        <v>116</v>
      </c>
      <c r="B4" s="100"/>
      <c r="C4" s="100"/>
      <c r="D4" s="100"/>
      <c r="E4" s="100"/>
      <c r="F4" s="100"/>
      <c r="G4" s="100"/>
      <c r="H4" s="100"/>
      <c r="I4" s="100"/>
      <c r="J4" s="100"/>
      <c r="K4" s="100"/>
      <c r="L4" s="100"/>
      <c r="M4" s="100"/>
      <c r="N4" s="100"/>
      <c r="O4" s="100"/>
      <c r="P4" s="100"/>
      <c r="Q4" s="100"/>
    </row>
    <row r="5" spans="1:17" ht="16.2" x14ac:dyDescent="0.3">
      <c r="A5" s="67"/>
      <c r="B5" s="67"/>
      <c r="C5" s="67"/>
      <c r="D5" s="67"/>
      <c r="E5" s="67"/>
      <c r="F5" s="67"/>
      <c r="G5" s="67"/>
      <c r="H5" s="67"/>
      <c r="I5" s="67"/>
      <c r="J5" s="67"/>
      <c r="K5" s="67"/>
      <c r="L5" s="67"/>
      <c r="M5" s="67"/>
      <c r="N5" s="67"/>
      <c r="O5" s="67"/>
      <c r="P5" s="67"/>
      <c r="Q5" s="67"/>
    </row>
    <row r="6" spans="1:17" ht="16.2" x14ac:dyDescent="0.3">
      <c r="A6" s="100" t="s">
        <v>100</v>
      </c>
      <c r="B6" s="100"/>
      <c r="C6" s="100"/>
      <c r="D6" s="100"/>
      <c r="E6" s="100"/>
      <c r="F6" s="100"/>
      <c r="G6" s="100"/>
      <c r="H6" s="100"/>
      <c r="I6" s="100"/>
      <c r="J6" s="100"/>
      <c r="K6" s="100"/>
      <c r="L6" s="100"/>
      <c r="M6" s="100"/>
      <c r="N6" s="100"/>
      <c r="O6" s="100"/>
      <c r="P6" s="100"/>
      <c r="Q6" s="100"/>
    </row>
    <row r="7" spans="1:17" ht="16.2" x14ac:dyDescent="0.3">
      <c r="A7" s="67"/>
      <c r="B7" s="67"/>
      <c r="C7" s="67"/>
      <c r="D7" s="67"/>
      <c r="E7" s="67"/>
      <c r="F7" s="67"/>
      <c r="G7" s="67"/>
      <c r="H7" s="67"/>
      <c r="I7" s="67"/>
      <c r="J7" s="67"/>
      <c r="K7" s="67"/>
      <c r="L7" s="67"/>
      <c r="M7" s="67"/>
      <c r="N7" s="67"/>
      <c r="O7" s="67"/>
      <c r="P7" s="67"/>
      <c r="Q7" s="67"/>
    </row>
    <row r="8" spans="1:17" ht="16.2" x14ac:dyDescent="0.3">
      <c r="A8" s="55" t="s">
        <v>80</v>
      </c>
      <c r="B8" s="65"/>
      <c r="C8" s="65"/>
      <c r="D8" s="65"/>
      <c r="E8" s="65"/>
      <c r="F8" s="65"/>
      <c r="G8" s="65"/>
      <c r="H8" s="65"/>
      <c r="I8" s="65"/>
      <c r="J8" s="65"/>
      <c r="K8" s="65"/>
      <c r="L8" s="65"/>
      <c r="M8" s="65"/>
      <c r="N8" s="65"/>
      <c r="O8" s="65"/>
      <c r="P8" s="65"/>
      <c r="Q8" s="65"/>
    </row>
    <row r="9" spans="1:17" ht="16.2" x14ac:dyDescent="0.3">
      <c r="A9" s="65"/>
      <c r="B9" s="63" t="s">
        <v>81</v>
      </c>
      <c r="C9" s="65"/>
      <c r="D9" s="65"/>
      <c r="E9" s="65"/>
      <c r="F9" s="65"/>
      <c r="G9" s="65"/>
      <c r="H9" s="65"/>
      <c r="I9" s="65"/>
      <c r="J9" s="65"/>
      <c r="K9" s="65"/>
      <c r="L9" s="65"/>
      <c r="M9" s="65"/>
      <c r="N9" s="65"/>
      <c r="O9" s="65"/>
      <c r="P9" s="65"/>
      <c r="Q9" s="65"/>
    </row>
    <row r="10" spans="1:17" ht="16.2" x14ac:dyDescent="0.3">
      <c r="A10" s="67"/>
      <c r="B10" s="63"/>
      <c r="C10" s="67"/>
      <c r="D10" s="67"/>
      <c r="E10" s="67"/>
      <c r="F10" s="67"/>
      <c r="G10" s="67"/>
      <c r="H10" s="67"/>
      <c r="I10" s="67"/>
      <c r="J10" s="67"/>
      <c r="K10" s="67"/>
      <c r="L10" s="67"/>
      <c r="M10" s="67"/>
      <c r="N10" s="67"/>
      <c r="O10" s="67"/>
      <c r="P10" s="67"/>
      <c r="Q10" s="67"/>
    </row>
    <row r="11" spans="1:17" ht="16.2" x14ac:dyDescent="0.3">
      <c r="A11" s="24"/>
      <c r="B11" s="24"/>
      <c r="C11" s="24"/>
      <c r="D11" s="24"/>
      <c r="E11" s="96" t="str">
        <f>IF(OR($R$18=1,$R$20=1,$R$27=1,$R$29=1),"！！！入力エラーがあります。R列のコメントを確認してください。！！！","")</f>
        <v/>
      </c>
      <c r="F11" s="43"/>
      <c r="G11" s="43"/>
      <c r="H11" s="43"/>
      <c r="I11" s="43"/>
      <c r="J11" s="43"/>
      <c r="K11" s="43"/>
      <c r="L11" s="24"/>
      <c r="M11" s="101" t="s">
        <v>72</v>
      </c>
      <c r="N11" s="101"/>
      <c r="O11" s="101"/>
      <c r="P11" s="101"/>
      <c r="Q11" s="101"/>
    </row>
    <row r="12" spans="1:17" ht="24" customHeight="1" x14ac:dyDescent="0.3">
      <c r="A12" s="102" t="s">
        <v>1</v>
      </c>
      <c r="B12" s="102"/>
      <c r="C12" s="102"/>
      <c r="D12" s="102"/>
      <c r="E12" s="103" t="s">
        <v>23</v>
      </c>
      <c r="F12" s="104"/>
      <c r="G12" s="104"/>
      <c r="H12" s="104"/>
      <c r="I12" s="104"/>
      <c r="J12" s="104"/>
      <c r="K12" s="104"/>
      <c r="L12" s="104"/>
      <c r="M12" s="104"/>
      <c r="N12" s="104"/>
      <c r="O12" s="104"/>
      <c r="P12" s="105"/>
      <c r="Q12" s="66" t="s">
        <v>2</v>
      </c>
    </row>
    <row r="13" spans="1:17" ht="24" customHeight="1" x14ac:dyDescent="0.3">
      <c r="A13" s="102" t="s">
        <v>3</v>
      </c>
      <c r="B13" s="102"/>
      <c r="C13" s="102"/>
      <c r="D13" s="102"/>
      <c r="E13" s="109"/>
      <c r="F13" s="110"/>
      <c r="G13" s="110"/>
      <c r="H13" s="110"/>
      <c r="I13" s="110"/>
      <c r="J13" s="110"/>
      <c r="K13" s="110"/>
      <c r="L13" s="110"/>
      <c r="M13" s="110"/>
      <c r="N13" s="110"/>
      <c r="O13" s="110"/>
      <c r="P13" s="111"/>
      <c r="Q13" s="64"/>
    </row>
    <row r="14" spans="1:17" ht="30" customHeight="1" x14ac:dyDescent="0.3">
      <c r="A14" s="108" t="s">
        <v>4</v>
      </c>
      <c r="B14" s="108"/>
      <c r="C14" s="108"/>
      <c r="D14" s="108"/>
      <c r="E14" s="112" t="s">
        <v>41</v>
      </c>
      <c r="F14" s="113"/>
      <c r="G14" s="113"/>
      <c r="H14" s="113"/>
      <c r="I14" s="113"/>
      <c r="J14" s="113"/>
      <c r="K14" s="113"/>
      <c r="L14" s="113"/>
      <c r="M14" s="113"/>
      <c r="N14" s="113"/>
      <c r="O14" s="113"/>
      <c r="P14" s="114"/>
      <c r="Q14" s="3"/>
    </row>
    <row r="15" spans="1:17" ht="24" customHeight="1" x14ac:dyDescent="0.3">
      <c r="A15" s="102" t="s">
        <v>5</v>
      </c>
      <c r="B15" s="102"/>
      <c r="C15" s="102"/>
      <c r="D15" s="102"/>
      <c r="E15" s="115"/>
      <c r="F15" s="116"/>
      <c r="G15" s="116"/>
      <c r="H15" s="116"/>
      <c r="I15" s="116"/>
      <c r="J15" s="116"/>
      <c r="K15" s="116"/>
      <c r="L15" s="116"/>
      <c r="M15" s="116"/>
      <c r="N15" s="116"/>
      <c r="O15" s="116"/>
      <c r="P15" s="117"/>
      <c r="Q15" s="3"/>
    </row>
    <row r="16" spans="1:17" ht="24" customHeight="1" x14ac:dyDescent="0.3">
      <c r="A16" s="102" t="s">
        <v>6</v>
      </c>
      <c r="B16" s="102"/>
      <c r="C16" s="102"/>
      <c r="D16" s="102"/>
      <c r="E16" s="118"/>
      <c r="F16" s="119"/>
      <c r="G16" s="119"/>
      <c r="H16" s="119"/>
      <c r="I16" s="119"/>
      <c r="J16" s="119"/>
      <c r="K16" s="119"/>
      <c r="L16" s="119"/>
      <c r="M16" s="119"/>
      <c r="N16" s="119"/>
      <c r="O16" s="119"/>
      <c r="P16" s="120"/>
      <c r="Q16" s="3"/>
    </row>
    <row r="17" spans="1:19" ht="24" customHeight="1" x14ac:dyDescent="0.3">
      <c r="A17" s="102" t="s">
        <v>7</v>
      </c>
      <c r="B17" s="102"/>
      <c r="C17" s="102"/>
      <c r="D17" s="102"/>
      <c r="E17" s="121"/>
      <c r="F17" s="122"/>
      <c r="G17" s="122"/>
      <c r="H17" s="122"/>
      <c r="I17" s="122"/>
      <c r="J17" s="122"/>
      <c r="K17" s="122"/>
      <c r="L17" s="122"/>
      <c r="M17" s="122"/>
      <c r="N17" s="122"/>
      <c r="O17" s="122"/>
      <c r="P17" s="123"/>
      <c r="Q17" s="13" t="s">
        <v>22</v>
      </c>
    </row>
    <row r="18" spans="1:19" ht="24" customHeight="1" x14ac:dyDescent="0.3">
      <c r="A18" s="108" t="s">
        <v>101</v>
      </c>
      <c r="B18" s="102"/>
      <c r="C18" s="102"/>
      <c r="D18" s="102"/>
      <c r="E18" s="66" t="s">
        <v>10</v>
      </c>
      <c r="F18" s="66" t="s">
        <v>11</v>
      </c>
      <c r="G18" s="66" t="s">
        <v>12</v>
      </c>
      <c r="H18" s="66" t="s">
        <v>13</v>
      </c>
      <c r="I18" s="66" t="s">
        <v>14</v>
      </c>
      <c r="J18" s="66" t="s">
        <v>15</v>
      </c>
      <c r="K18" s="66" t="s">
        <v>16</v>
      </c>
      <c r="L18" s="66" t="s">
        <v>17</v>
      </c>
      <c r="M18" s="66" t="s">
        <v>18</v>
      </c>
      <c r="N18" s="66" t="s">
        <v>19</v>
      </c>
      <c r="O18" s="66" t="s">
        <v>20</v>
      </c>
      <c r="P18" s="66" t="s">
        <v>21</v>
      </c>
      <c r="Q18" s="3"/>
      <c r="R18" s="95">
        <f>IF(MAX(E19:P19)&gt;E17,1,0)</f>
        <v>0</v>
      </c>
    </row>
    <row r="19" spans="1:19" ht="24" customHeight="1" x14ac:dyDescent="0.3">
      <c r="A19" s="102"/>
      <c r="B19" s="102"/>
      <c r="C19" s="102"/>
      <c r="D19" s="102"/>
      <c r="E19" s="22"/>
      <c r="F19" s="22"/>
      <c r="G19" s="22"/>
      <c r="H19" s="22"/>
      <c r="I19" s="22"/>
      <c r="J19" s="22"/>
      <c r="K19" s="22"/>
      <c r="L19" s="22"/>
      <c r="M19" s="22"/>
      <c r="N19" s="22"/>
      <c r="O19" s="22"/>
      <c r="P19" s="22"/>
      <c r="Q19" s="68" t="s">
        <v>95</v>
      </c>
      <c r="R19" s="94" t="str">
        <f>IF(MAX(E19:P19)&gt;E17,"※「各月の送電または放電可能電力」が「設備容量」を超過している月があります。入力値を修正してください。","")</f>
        <v/>
      </c>
    </row>
    <row r="20" spans="1:19" ht="24" customHeight="1" x14ac:dyDescent="0.3">
      <c r="A20" s="108" t="s">
        <v>102</v>
      </c>
      <c r="B20" s="102"/>
      <c r="C20" s="102"/>
      <c r="D20" s="102"/>
      <c r="E20" s="66" t="s">
        <v>10</v>
      </c>
      <c r="F20" s="66" t="s">
        <v>11</v>
      </c>
      <c r="G20" s="66" t="s">
        <v>12</v>
      </c>
      <c r="H20" s="66" t="s">
        <v>13</v>
      </c>
      <c r="I20" s="66" t="s">
        <v>14</v>
      </c>
      <c r="J20" s="66" t="s">
        <v>15</v>
      </c>
      <c r="K20" s="66" t="s">
        <v>16</v>
      </c>
      <c r="L20" s="66" t="s">
        <v>17</v>
      </c>
      <c r="M20" s="66" t="s">
        <v>18</v>
      </c>
      <c r="N20" s="66" t="s">
        <v>19</v>
      </c>
      <c r="O20" s="66" t="s">
        <v>20</v>
      </c>
      <c r="P20" s="66" t="s">
        <v>21</v>
      </c>
      <c r="Q20" s="3"/>
      <c r="R20" s="95" t="str">
        <f>IF(COUNTA(E21:P21)=0,"",IF(OR(MIN(E21:P21)&lt;3,MAX(E21:P21)&gt;24),1,0))</f>
        <v/>
      </c>
    </row>
    <row r="21" spans="1:19" ht="24" customHeight="1" x14ac:dyDescent="0.3">
      <c r="A21" s="102"/>
      <c r="B21" s="102"/>
      <c r="C21" s="102"/>
      <c r="D21" s="102"/>
      <c r="E21" s="23"/>
      <c r="F21" s="23"/>
      <c r="G21" s="23"/>
      <c r="H21" s="23"/>
      <c r="I21" s="23"/>
      <c r="J21" s="23"/>
      <c r="K21" s="23"/>
      <c r="L21" s="23"/>
      <c r="M21" s="23"/>
      <c r="N21" s="23"/>
      <c r="O21" s="23"/>
      <c r="P21" s="23"/>
      <c r="Q21" s="68" t="s">
        <v>96</v>
      </c>
      <c r="R21" s="145" t="str">
        <f>IF(COUNTA(E21:P21)=0,"",IF(OR(MIN(E21:P21)&lt;3,MAX(E21:P21)&gt;24),"「各月の運転または放電継続時間」が、3時間未満または24時間超になっている月があります。修正してください。」",""))</f>
        <v/>
      </c>
      <c r="S21" s="45"/>
    </row>
    <row r="22" spans="1:19" ht="24" customHeight="1" x14ac:dyDescent="0.3">
      <c r="A22" s="108" t="s">
        <v>108</v>
      </c>
      <c r="B22" s="102"/>
      <c r="C22" s="102"/>
      <c r="D22" s="102"/>
      <c r="E22" s="66" t="s">
        <v>10</v>
      </c>
      <c r="F22" s="66" t="s">
        <v>11</v>
      </c>
      <c r="G22" s="66" t="s">
        <v>12</v>
      </c>
      <c r="H22" s="66" t="s">
        <v>13</v>
      </c>
      <c r="I22" s="66" t="s">
        <v>14</v>
      </c>
      <c r="J22" s="66" t="s">
        <v>15</v>
      </c>
      <c r="K22" s="66" t="s">
        <v>16</v>
      </c>
      <c r="L22" s="66" t="s">
        <v>17</v>
      </c>
      <c r="M22" s="66" t="s">
        <v>18</v>
      </c>
      <c r="N22" s="66" t="s">
        <v>19</v>
      </c>
      <c r="O22" s="66" t="s">
        <v>20</v>
      </c>
      <c r="P22" s="66" t="s">
        <v>21</v>
      </c>
      <c r="Q22" s="3"/>
    </row>
    <row r="23" spans="1:19" ht="24" customHeight="1" x14ac:dyDescent="0.3">
      <c r="A23" s="102"/>
      <c r="B23" s="102"/>
      <c r="C23" s="102"/>
      <c r="D23" s="102"/>
      <c r="E23" s="80">
        <f t="shared" ref="E23:P23" si="0">E21*E19</f>
        <v>0</v>
      </c>
      <c r="F23" s="80">
        <f t="shared" si="0"/>
        <v>0</v>
      </c>
      <c r="G23" s="80">
        <f t="shared" si="0"/>
        <v>0</v>
      </c>
      <c r="H23" s="80">
        <f t="shared" si="0"/>
        <v>0</v>
      </c>
      <c r="I23" s="80">
        <f t="shared" si="0"/>
        <v>0</v>
      </c>
      <c r="J23" s="80">
        <f t="shared" si="0"/>
        <v>0</v>
      </c>
      <c r="K23" s="80">
        <f t="shared" si="0"/>
        <v>0</v>
      </c>
      <c r="L23" s="80">
        <f t="shared" si="0"/>
        <v>0</v>
      </c>
      <c r="M23" s="80">
        <f t="shared" si="0"/>
        <v>0</v>
      </c>
      <c r="N23" s="80">
        <f t="shared" si="0"/>
        <v>0</v>
      </c>
      <c r="O23" s="80">
        <f t="shared" si="0"/>
        <v>0</v>
      </c>
      <c r="P23" s="80">
        <f t="shared" si="0"/>
        <v>0</v>
      </c>
      <c r="Q23" s="13" t="s">
        <v>56</v>
      </c>
      <c r="S23" s="44"/>
    </row>
    <row r="24" spans="1:19" ht="24" customHeight="1" x14ac:dyDescent="0.3">
      <c r="A24" s="108" t="s">
        <v>42</v>
      </c>
      <c r="B24" s="102"/>
      <c r="C24" s="102"/>
      <c r="D24" s="102"/>
      <c r="E24" s="66" t="s">
        <v>10</v>
      </c>
      <c r="F24" s="66" t="s">
        <v>11</v>
      </c>
      <c r="G24" s="66" t="s">
        <v>12</v>
      </c>
      <c r="H24" s="66" t="s">
        <v>13</v>
      </c>
      <c r="I24" s="66" t="s">
        <v>14</v>
      </c>
      <c r="J24" s="66" t="s">
        <v>15</v>
      </c>
      <c r="K24" s="66" t="s">
        <v>16</v>
      </c>
      <c r="L24" s="66" t="s">
        <v>17</v>
      </c>
      <c r="M24" s="66" t="s">
        <v>18</v>
      </c>
      <c r="N24" s="66" t="s">
        <v>19</v>
      </c>
      <c r="O24" s="66" t="s">
        <v>20</v>
      </c>
      <c r="P24" s="66" t="s">
        <v>21</v>
      </c>
      <c r="Q24" s="3"/>
    </row>
    <row r="25" spans="1:19" ht="24" customHeight="1" x14ac:dyDescent="0.3">
      <c r="A25" s="102"/>
      <c r="B25" s="102"/>
      <c r="C25" s="102"/>
      <c r="D25" s="102"/>
      <c r="E25" s="25" t="e">
        <f>IF(E$21&gt;=MAX(調整係数一覧!$A$202:$A$221),VLOOKUP(MAX(調整係数一覧!$A$202:$A$221),調整係数一覧!$A$202:$M$221,COLUMN(E$25)-3,0),VLOOKUP(E$21,調整係数一覧!$A$202:$M$221,COLUMN(E$25)-3,0))</f>
        <v>#N/A</v>
      </c>
      <c r="F25" s="25" t="e">
        <f>IF(F$21&gt;=MAX(調整係数一覧!$A$202:$A$221),VLOOKUP(MAX(調整係数一覧!$A$202:$A$221),調整係数一覧!$A$202:$M$221,COLUMN(F$25)-3,0),VLOOKUP(F$21,調整係数一覧!$A$202:$M$221,COLUMN(F$25)-3,0))</f>
        <v>#N/A</v>
      </c>
      <c r="G25" s="25" t="e">
        <f>IF(G$21&gt;=MAX(調整係数一覧!$A$202:$A$221),VLOOKUP(MAX(調整係数一覧!$A$202:$A$221),調整係数一覧!$A$202:$M$221,COLUMN(G$25)-3,0),VLOOKUP(G$21,調整係数一覧!$A$202:$M$221,COLUMN(G$25)-3,0))</f>
        <v>#N/A</v>
      </c>
      <c r="H25" s="25" t="e">
        <f>IF(H$21&gt;=MAX(調整係数一覧!$A$202:$A$221),VLOOKUP(MAX(調整係数一覧!$A$202:$A$221),調整係数一覧!$A$202:$M$221,COLUMN(H$25)-3,0),VLOOKUP(H$21,調整係数一覧!$A$202:$M$221,COLUMN(H$25)-3,0))</f>
        <v>#N/A</v>
      </c>
      <c r="I25" s="25" t="e">
        <f>IF(I$21&gt;=MAX(調整係数一覧!$A$202:$A$221),VLOOKUP(MAX(調整係数一覧!$A$202:$A$221),調整係数一覧!$A$202:$M$221,COLUMN(I$25)-3,0),VLOOKUP(I$21,調整係数一覧!$A$202:$M$221,COLUMN(I$25)-3,0))</f>
        <v>#N/A</v>
      </c>
      <c r="J25" s="25" t="e">
        <f>IF(J$21&gt;=MAX(調整係数一覧!$A$202:$A$221),VLOOKUP(MAX(調整係数一覧!$A$202:$A$221),調整係数一覧!$A$202:$M$221,COLUMN(J$25)-3,0),VLOOKUP(J$21,調整係数一覧!$A$202:$M$221,COLUMN(J$25)-3,0))</f>
        <v>#N/A</v>
      </c>
      <c r="K25" s="25" t="e">
        <f>IF(K$21&gt;=MAX(調整係数一覧!$A$202:$A$221),VLOOKUP(MAX(調整係数一覧!$A$202:$A$221),調整係数一覧!$A$202:$M$221,COLUMN(K$25)-3,0),VLOOKUP(K$21,調整係数一覧!$A$202:$M$221,COLUMN(K$25)-3,0))</f>
        <v>#N/A</v>
      </c>
      <c r="L25" s="25" t="e">
        <f>IF(L$21&gt;=MAX(調整係数一覧!$A$202:$A$221),VLOOKUP(MAX(調整係数一覧!$A$202:$A$221),調整係数一覧!$A$202:$M$221,COLUMN(L$25)-3,0),VLOOKUP(L$21,調整係数一覧!$A$202:$M$221,COLUMN(L$25)-3,0))</f>
        <v>#N/A</v>
      </c>
      <c r="M25" s="25" t="e">
        <f>IF(M$21&gt;=MAX(調整係数一覧!$A$202:$A$221),VLOOKUP(MAX(調整係数一覧!$A$202:$A$221),調整係数一覧!$A$202:$M$221,COLUMN(M$25)-3,0),VLOOKUP(M$21,調整係数一覧!$A$202:$M$221,COLUMN(M$25)-3,0))</f>
        <v>#N/A</v>
      </c>
      <c r="N25" s="25" t="e">
        <f>IF(N$21&gt;=MAX(調整係数一覧!$A$202:$A$221),VLOOKUP(MAX(調整係数一覧!$A$202:$A$221),調整係数一覧!$A$202:$M$221,COLUMN(N$25)-3,0),VLOOKUP(N$21,調整係数一覧!$A$202:$M$221,COLUMN(N$25)-3,0))</f>
        <v>#N/A</v>
      </c>
      <c r="O25" s="25" t="e">
        <f>IF(O$21&gt;=MAX(調整係数一覧!$A$202:$A$221),VLOOKUP(MAX(調整係数一覧!$A$202:$A$221),調整係数一覧!$A$202:$M$221,COLUMN(O$25)-3,0),VLOOKUP(O$21,調整係数一覧!$A$202:$M$221,COLUMN(O$25)-3,0))</f>
        <v>#N/A</v>
      </c>
      <c r="P25" s="25" t="e">
        <f>IF(P$21&gt;=MAX(調整係数一覧!$A$202:$A$221),VLOOKUP(MAX(調整係数一覧!$A$202:$A$221),調整係数一覧!$A$202:$M$221,COLUMN(P$25)-3,0),VLOOKUP(P$21,調整係数一覧!$A$202:$M$221,COLUMN(P$25)-3,0))</f>
        <v>#N/A</v>
      </c>
      <c r="Q25" s="13" t="s">
        <v>58</v>
      </c>
    </row>
    <row r="26" spans="1:19" ht="24" customHeight="1" x14ac:dyDescent="0.3">
      <c r="A26" s="102" t="s">
        <v>8</v>
      </c>
      <c r="B26" s="102"/>
      <c r="C26" s="102"/>
      <c r="D26" s="102"/>
      <c r="E26" s="124">
        <f>ROUND('計算用(期待容量)'!B93,0)</f>
        <v>0</v>
      </c>
      <c r="F26" s="125"/>
      <c r="G26" s="125"/>
      <c r="H26" s="125"/>
      <c r="I26" s="125"/>
      <c r="J26" s="125"/>
      <c r="K26" s="125"/>
      <c r="L26" s="125"/>
      <c r="M26" s="125"/>
      <c r="N26" s="125"/>
      <c r="O26" s="125"/>
      <c r="P26" s="126"/>
      <c r="Q26" s="13" t="s">
        <v>22</v>
      </c>
    </row>
    <row r="27" spans="1:19" ht="24" customHeight="1" x14ac:dyDescent="0.3">
      <c r="A27" s="102" t="s">
        <v>43</v>
      </c>
      <c r="B27" s="102"/>
      <c r="C27" s="102"/>
      <c r="D27" s="102"/>
      <c r="E27" s="66" t="s">
        <v>10</v>
      </c>
      <c r="F27" s="66" t="s">
        <v>11</v>
      </c>
      <c r="G27" s="66" t="s">
        <v>12</v>
      </c>
      <c r="H27" s="66" t="s">
        <v>13</v>
      </c>
      <c r="I27" s="66" t="s">
        <v>14</v>
      </c>
      <c r="J27" s="66" t="s">
        <v>15</v>
      </c>
      <c r="K27" s="66" t="s">
        <v>16</v>
      </c>
      <c r="L27" s="66" t="s">
        <v>17</v>
      </c>
      <c r="M27" s="66" t="s">
        <v>18</v>
      </c>
      <c r="N27" s="66" t="s">
        <v>19</v>
      </c>
      <c r="O27" s="66" t="s">
        <v>20</v>
      </c>
      <c r="P27" s="66" t="s">
        <v>21</v>
      </c>
      <c r="Q27" s="3"/>
      <c r="R27" s="95">
        <f>IF(OR(E28&gt;E19,F28&gt;F19,G28&gt;G19,H28&gt;H19,I28&gt;I19,J28&gt;J19,K28&gt;K19,L28&gt;L19,M28&gt;M19,N28&gt;N19,O28&gt;O19,P28&gt;P19),1,0)</f>
        <v>0</v>
      </c>
    </row>
    <row r="28" spans="1:19" ht="24" customHeight="1" x14ac:dyDescent="0.3">
      <c r="A28" s="102"/>
      <c r="B28" s="102"/>
      <c r="C28" s="102"/>
      <c r="D28" s="102"/>
      <c r="E28" s="50"/>
      <c r="F28" s="50"/>
      <c r="G28" s="50"/>
      <c r="H28" s="50"/>
      <c r="I28" s="50"/>
      <c r="J28" s="50"/>
      <c r="K28" s="50"/>
      <c r="L28" s="50"/>
      <c r="M28" s="50"/>
      <c r="N28" s="50"/>
      <c r="O28" s="50"/>
      <c r="P28" s="50"/>
      <c r="Q28" s="70" t="s">
        <v>95</v>
      </c>
      <c r="R28" s="94" t="str">
        <f>IF(OR(E28&gt;E19,F28&gt;F19,G28&gt;G19,H28&gt;H19,I28&gt;I19,J28&gt;J19,K28&gt;K19,L28&gt;L19,M28&gt;M19,N28&gt;N19,O28&gt;O19,P28&gt;P19),"※「各月の管理容量」が「各月の送電または放電可能電力」を超過している月があります。入力値を修正してください。","")</f>
        <v/>
      </c>
    </row>
    <row r="29" spans="1:19" ht="24" customHeight="1" x14ac:dyDescent="0.3">
      <c r="A29" s="108" t="s">
        <v>104</v>
      </c>
      <c r="B29" s="102"/>
      <c r="C29" s="102"/>
      <c r="D29" s="102"/>
      <c r="E29" s="76" t="s">
        <v>10</v>
      </c>
      <c r="F29" s="76" t="s">
        <v>11</v>
      </c>
      <c r="G29" s="76" t="s">
        <v>12</v>
      </c>
      <c r="H29" s="76" t="s">
        <v>13</v>
      </c>
      <c r="I29" s="76" t="s">
        <v>14</v>
      </c>
      <c r="J29" s="76" t="s">
        <v>15</v>
      </c>
      <c r="K29" s="76" t="s">
        <v>16</v>
      </c>
      <c r="L29" s="76" t="s">
        <v>17</v>
      </c>
      <c r="M29" s="76" t="s">
        <v>18</v>
      </c>
      <c r="N29" s="76" t="s">
        <v>19</v>
      </c>
      <c r="O29" s="76" t="s">
        <v>20</v>
      </c>
      <c r="P29" s="76" t="s">
        <v>21</v>
      </c>
      <c r="Q29" s="64"/>
      <c r="R29" s="95" t="str">
        <f>IF(COUNTA(E30:P30)=0,"",IF(MIN(E30:P30)&lt;3,1,IF(OR(E30&gt;E21,F30&gt;F21,G30&gt;G21,H30&gt;H21,I30&gt;I21,J30&gt;J21,K30&gt;K21,L30&gt;L21,M30&gt;M21,N30&gt;N21,O30&gt;O21,P30&gt;P21),1,0)))</f>
        <v/>
      </c>
    </row>
    <row r="30" spans="1:19" ht="24" customHeight="1" x14ac:dyDescent="0.3">
      <c r="A30" s="108"/>
      <c r="B30" s="102"/>
      <c r="C30" s="102"/>
      <c r="D30" s="102"/>
      <c r="E30" s="51"/>
      <c r="F30" s="51"/>
      <c r="G30" s="51"/>
      <c r="H30" s="51"/>
      <c r="I30" s="51"/>
      <c r="J30" s="51"/>
      <c r="K30" s="51"/>
      <c r="L30" s="51"/>
      <c r="M30" s="51"/>
      <c r="N30" s="51"/>
      <c r="O30" s="51"/>
      <c r="P30" s="51"/>
      <c r="Q30" s="69" t="s">
        <v>57</v>
      </c>
      <c r="R30" s="94" t="str">
        <f>IF(COUNTA(E30:P30)=0,"",IF(MIN(E30:P30)&lt;3,"「各月の運転または放電継続時間」が3時間未満になっている月があります。入力値を修正してください。",IF(OR(E30&gt;E21,F30&gt;F21,G30&gt;G21,H30&gt;H21,I30&gt;I21,J30&gt;J21,K30&gt;K21,L30&gt;L21,M30&gt;M21,N30&gt;N21,O30&gt;O21,P30&gt;P21),"※「各月の運転または放電継続時間」が、応札容量算定用（30行目）＞期待容量算定用（21行目）となっている月があります。入力値を修正してください。","")))</f>
        <v/>
      </c>
    </row>
    <row r="31" spans="1:19" ht="24" customHeight="1" x14ac:dyDescent="0.3">
      <c r="A31" s="108" t="s">
        <v>112</v>
      </c>
      <c r="B31" s="102"/>
      <c r="C31" s="102"/>
      <c r="D31" s="102"/>
      <c r="E31" s="66" t="s">
        <v>10</v>
      </c>
      <c r="F31" s="66" t="s">
        <v>11</v>
      </c>
      <c r="G31" s="66" t="s">
        <v>12</v>
      </c>
      <c r="H31" s="66" t="s">
        <v>13</v>
      </c>
      <c r="I31" s="66" t="s">
        <v>14</v>
      </c>
      <c r="J31" s="66" t="s">
        <v>15</v>
      </c>
      <c r="K31" s="66" t="s">
        <v>16</v>
      </c>
      <c r="L31" s="66" t="s">
        <v>17</v>
      </c>
      <c r="M31" s="66" t="s">
        <v>18</v>
      </c>
      <c r="N31" s="66" t="s">
        <v>19</v>
      </c>
      <c r="O31" s="66" t="s">
        <v>20</v>
      </c>
      <c r="P31" s="66" t="s">
        <v>21</v>
      </c>
      <c r="Q31" s="3"/>
    </row>
    <row r="32" spans="1:19" ht="24" customHeight="1" x14ac:dyDescent="0.3">
      <c r="A32" s="102"/>
      <c r="B32" s="102"/>
      <c r="C32" s="102"/>
      <c r="D32" s="102"/>
      <c r="E32" s="80">
        <f>E30*E28</f>
        <v>0</v>
      </c>
      <c r="F32" s="80">
        <f t="shared" ref="F32:O32" si="1">F30*F28</f>
        <v>0</v>
      </c>
      <c r="G32" s="80">
        <f t="shared" si="1"/>
        <v>0</v>
      </c>
      <c r="H32" s="80">
        <f t="shared" si="1"/>
        <v>0</v>
      </c>
      <c r="I32" s="80">
        <f t="shared" si="1"/>
        <v>0</v>
      </c>
      <c r="J32" s="80">
        <f t="shared" si="1"/>
        <v>0</v>
      </c>
      <c r="K32" s="80">
        <f t="shared" si="1"/>
        <v>0</v>
      </c>
      <c r="L32" s="80">
        <f t="shared" si="1"/>
        <v>0</v>
      </c>
      <c r="M32" s="80">
        <f t="shared" si="1"/>
        <v>0</v>
      </c>
      <c r="N32" s="80">
        <f t="shared" si="1"/>
        <v>0</v>
      </c>
      <c r="O32" s="80">
        <f t="shared" si="1"/>
        <v>0</v>
      </c>
      <c r="P32" s="80">
        <f>P30*P28</f>
        <v>0</v>
      </c>
      <c r="Q32" s="13" t="s">
        <v>56</v>
      </c>
      <c r="R32" s="21"/>
    </row>
    <row r="33" spans="1:17" ht="24" customHeight="1" x14ac:dyDescent="0.3">
      <c r="A33" s="108" t="s">
        <v>44</v>
      </c>
      <c r="B33" s="102"/>
      <c r="C33" s="102"/>
      <c r="D33" s="102"/>
      <c r="E33" s="66" t="s">
        <v>10</v>
      </c>
      <c r="F33" s="66" t="s">
        <v>11</v>
      </c>
      <c r="G33" s="66" t="s">
        <v>12</v>
      </c>
      <c r="H33" s="66" t="s">
        <v>13</v>
      </c>
      <c r="I33" s="66" t="s">
        <v>14</v>
      </c>
      <c r="J33" s="66" t="s">
        <v>15</v>
      </c>
      <c r="K33" s="66" t="s">
        <v>16</v>
      </c>
      <c r="L33" s="66" t="s">
        <v>17</v>
      </c>
      <c r="M33" s="66" t="s">
        <v>18</v>
      </c>
      <c r="N33" s="66" t="s">
        <v>19</v>
      </c>
      <c r="O33" s="66" t="s">
        <v>20</v>
      </c>
      <c r="P33" s="66" t="s">
        <v>21</v>
      </c>
      <c r="Q33" s="3"/>
    </row>
    <row r="34" spans="1:17" ht="24" customHeight="1" x14ac:dyDescent="0.3">
      <c r="A34" s="102"/>
      <c r="B34" s="102"/>
      <c r="C34" s="102"/>
      <c r="D34" s="102"/>
      <c r="E34" s="25" t="e">
        <f>IF(E$30&gt;=MAX(調整係数一覧!$A$202:$A$221),VLOOKUP(MAX(調整係数一覧!$A$202:$A$221),調整係数一覧!$A$202:$M$221,COLUMN(E$34)-3,0),VLOOKUP(E$30,調整係数一覧!$A$202:$M$221,COLUMN(E$34)-3,0))</f>
        <v>#N/A</v>
      </c>
      <c r="F34" s="25" t="e">
        <f>IF(F$30&gt;=MAX(調整係数一覧!$A$202:$A$221),VLOOKUP(MAX(調整係数一覧!$A$202:$A$221),調整係数一覧!$A$202:$M$221,COLUMN(F$34)-3,0),VLOOKUP(F$30,調整係数一覧!$A$202:$M$221,COLUMN(F$34)-3,0))</f>
        <v>#N/A</v>
      </c>
      <c r="G34" s="25" t="e">
        <f>IF(G$30&gt;=MAX(調整係数一覧!$A$202:$A$221),VLOOKUP(MAX(調整係数一覧!$A$202:$A$221),調整係数一覧!$A$202:$M$221,COLUMN(G$34)-3,0),VLOOKUP(G$30,調整係数一覧!$A$202:$M$221,COLUMN(G$34)-3,0))</f>
        <v>#N/A</v>
      </c>
      <c r="H34" s="25" t="e">
        <f>IF(H$30&gt;=MAX(調整係数一覧!$A$202:$A$221),VLOOKUP(MAX(調整係数一覧!$A$202:$A$221),調整係数一覧!$A$202:$M$221,COLUMN(H$34)-3,0),VLOOKUP(H$30,調整係数一覧!$A$202:$M$221,COLUMN(H$34)-3,0))</f>
        <v>#N/A</v>
      </c>
      <c r="I34" s="25" t="e">
        <f>IF(I$30&gt;=MAX(調整係数一覧!$A$202:$A$221),VLOOKUP(MAX(調整係数一覧!$A$202:$A$221),調整係数一覧!$A$202:$M$221,COLUMN(I$34)-3,0),VLOOKUP(I$30,調整係数一覧!$A$202:$M$221,COLUMN(I$34)-3,0))</f>
        <v>#N/A</v>
      </c>
      <c r="J34" s="25" t="e">
        <f>IF(J$30&gt;=MAX(調整係数一覧!$A$202:$A$221),VLOOKUP(MAX(調整係数一覧!$A$202:$A$221),調整係数一覧!$A$202:$M$221,COLUMN(J$34)-3,0),VLOOKUP(J$30,調整係数一覧!$A$202:$M$221,COLUMN(J$34)-3,0))</f>
        <v>#N/A</v>
      </c>
      <c r="K34" s="25" t="e">
        <f>IF(K$30&gt;=MAX(調整係数一覧!$A$202:$A$221),VLOOKUP(MAX(調整係数一覧!$A$202:$A$221),調整係数一覧!$A$202:$M$221,COLUMN(K$34)-3,0),VLOOKUP(K$30,調整係数一覧!$A$202:$M$221,COLUMN(K$34)-3,0))</f>
        <v>#N/A</v>
      </c>
      <c r="L34" s="25" t="e">
        <f>IF(L$30&gt;=MAX(調整係数一覧!$A$202:$A$221),VLOOKUP(MAX(調整係数一覧!$A$202:$A$221),調整係数一覧!$A$202:$M$221,COLUMN(L$34)-3,0),VLOOKUP(L$30,調整係数一覧!$A$202:$M$221,COLUMN(L$34)-3,0))</f>
        <v>#N/A</v>
      </c>
      <c r="M34" s="25" t="e">
        <f>IF(M$30&gt;=MAX(調整係数一覧!$A$202:$A$221),VLOOKUP(MAX(調整係数一覧!$A$202:$A$221),調整係数一覧!$A$202:$M$221,COLUMN(M$34)-3,0),VLOOKUP(M$30,調整係数一覧!$A$202:$M$221,COLUMN(M$34)-3,0))</f>
        <v>#N/A</v>
      </c>
      <c r="N34" s="25" t="e">
        <f>IF(N$30&gt;=MAX(調整係数一覧!$A$202:$A$221),VLOOKUP(MAX(調整係数一覧!$A$202:$A$221),調整係数一覧!$A$202:$M$221,COLUMN(N$34)-3,0),VLOOKUP(N$30,調整係数一覧!$A$202:$M$221,COLUMN(N$34)-3,0))</f>
        <v>#N/A</v>
      </c>
      <c r="O34" s="25" t="e">
        <f>IF(O$30&gt;=MAX(調整係数一覧!$A$202:$A$221),VLOOKUP(MAX(調整係数一覧!$A$202:$A$221),調整係数一覧!$A$202:$M$221,COLUMN(O$34)-3,0),VLOOKUP(O$30,調整係数一覧!$A$202:$M$221,COLUMN(O$34)-3,0))</f>
        <v>#N/A</v>
      </c>
      <c r="P34" s="25" t="e">
        <f>IF(P$30&gt;=MAX(調整係数一覧!$A$202:$A$221),VLOOKUP(MAX(調整係数一覧!$A$202:$A$221),調整係数一覧!$A$202:$M$221,COLUMN(P$34)-3,0),VLOOKUP(P$30,調整係数一覧!$A$202:$M$221,COLUMN(P$34)-3,0))</f>
        <v>#N/A</v>
      </c>
      <c r="Q34" s="13" t="s">
        <v>58</v>
      </c>
    </row>
    <row r="35" spans="1:17" ht="24" customHeight="1" x14ac:dyDescent="0.3">
      <c r="A35" s="102" t="s">
        <v>9</v>
      </c>
      <c r="B35" s="102"/>
      <c r="C35" s="102"/>
      <c r="D35" s="102"/>
      <c r="E35" s="124">
        <f>ROUND('計算用(応札容量)'!B93,0)</f>
        <v>0</v>
      </c>
      <c r="F35" s="125"/>
      <c r="G35" s="125"/>
      <c r="H35" s="125"/>
      <c r="I35" s="125"/>
      <c r="J35" s="125"/>
      <c r="K35" s="125"/>
      <c r="L35" s="125"/>
      <c r="M35" s="125"/>
      <c r="N35" s="125"/>
      <c r="O35" s="125"/>
      <c r="P35" s="126"/>
      <c r="Q35" s="13" t="s">
        <v>22</v>
      </c>
    </row>
    <row r="36" spans="1:17" ht="16.2" x14ac:dyDescent="0.3">
      <c r="A36" s="1" t="s">
        <v>24</v>
      </c>
      <c r="P36" s="97" t="str">
        <f>IF(OR($R$18=1,$R$20=1,$R$27=1,$R$29=1),"！！！入力エラーがあります。R列のコメントを確認してください。！！！","")</f>
        <v/>
      </c>
    </row>
    <row r="37" spans="1:17" x14ac:dyDescent="0.3">
      <c r="A37" s="78" t="s">
        <v>117</v>
      </c>
      <c r="B37" s="26"/>
      <c r="C37" s="26"/>
      <c r="D37" s="26"/>
      <c r="E37" s="26"/>
      <c r="F37" s="26"/>
      <c r="G37" s="26"/>
    </row>
    <row r="38" spans="1:17" x14ac:dyDescent="0.3">
      <c r="A38" s="26"/>
      <c r="B38" s="26" t="s">
        <v>99</v>
      </c>
      <c r="C38" s="26"/>
      <c r="D38" s="26"/>
      <c r="E38" s="26"/>
      <c r="F38" s="26"/>
      <c r="G38" s="26"/>
    </row>
    <row r="39" spans="1:17" x14ac:dyDescent="0.3">
      <c r="A39" s="26"/>
      <c r="B39" s="26" t="s">
        <v>64</v>
      </c>
      <c r="C39" s="26"/>
      <c r="D39" s="26"/>
      <c r="E39" s="26"/>
      <c r="F39" s="26"/>
      <c r="G39" s="26"/>
    </row>
    <row r="40" spans="1:17" x14ac:dyDescent="0.3">
      <c r="A40" s="26"/>
      <c r="B40" s="78" t="s">
        <v>109</v>
      </c>
      <c r="C40" s="26"/>
      <c r="D40" s="26"/>
      <c r="E40" s="26"/>
      <c r="F40" s="26"/>
      <c r="G40" s="26"/>
    </row>
    <row r="41" spans="1:17" x14ac:dyDescent="0.3">
      <c r="A41" s="26"/>
      <c r="B41" s="26" t="s">
        <v>60</v>
      </c>
      <c r="C41" s="26"/>
      <c r="D41" s="26"/>
      <c r="E41" s="26"/>
      <c r="F41" s="26"/>
      <c r="G41" s="26"/>
    </row>
    <row r="42" spans="1:17" x14ac:dyDescent="0.3">
      <c r="A42" s="26"/>
      <c r="B42" s="26" t="s">
        <v>61</v>
      </c>
      <c r="C42" s="26"/>
      <c r="D42" s="26"/>
      <c r="E42" s="26"/>
      <c r="F42" s="26"/>
      <c r="G42" s="26"/>
    </row>
    <row r="43" spans="1:17" x14ac:dyDescent="0.3">
      <c r="A43" s="26"/>
      <c r="B43" s="78" t="s">
        <v>111</v>
      </c>
      <c r="C43" s="26"/>
      <c r="D43" s="26"/>
      <c r="E43" s="26"/>
      <c r="F43" s="26"/>
      <c r="G43" s="26"/>
    </row>
    <row r="44" spans="1:17" x14ac:dyDescent="0.3">
      <c r="A44" s="26"/>
      <c r="B44" s="78" t="s">
        <v>121</v>
      </c>
      <c r="C44" s="26"/>
      <c r="D44" s="26"/>
      <c r="E44" s="26"/>
      <c r="F44" s="26"/>
      <c r="G44" s="26"/>
    </row>
    <row r="45" spans="1:17" s="78" customFormat="1" x14ac:dyDescent="0.3">
      <c r="A45" s="26"/>
      <c r="B45" s="78" t="s">
        <v>122</v>
      </c>
      <c r="C45" s="26"/>
      <c r="D45" s="26"/>
      <c r="E45" s="26"/>
      <c r="F45" s="26"/>
      <c r="G45" s="26"/>
    </row>
    <row r="46" spans="1:17" s="78" customFormat="1" x14ac:dyDescent="0.3">
      <c r="A46" s="26"/>
      <c r="B46" s="52" t="s">
        <v>120</v>
      </c>
      <c r="C46" s="26"/>
    </row>
    <row r="47" spans="1:17" x14ac:dyDescent="0.3">
      <c r="A47" s="26"/>
      <c r="B47" s="78" t="s">
        <v>114</v>
      </c>
      <c r="C47" s="26"/>
      <c r="D47" s="26"/>
      <c r="E47" s="26"/>
      <c r="F47" s="26"/>
      <c r="G47" s="26"/>
    </row>
    <row r="48" spans="1:17" x14ac:dyDescent="0.3">
      <c r="A48" s="26"/>
      <c r="B48" s="26" t="s">
        <v>62</v>
      </c>
      <c r="C48" s="26"/>
      <c r="D48" s="26"/>
      <c r="E48" s="26"/>
      <c r="F48" s="26"/>
      <c r="G48" s="26"/>
    </row>
    <row r="49" spans="1:7" x14ac:dyDescent="0.3">
      <c r="A49" s="26"/>
      <c r="B49" s="26" t="s">
        <v>98</v>
      </c>
      <c r="C49" s="26"/>
      <c r="D49" s="26"/>
      <c r="E49" s="26"/>
      <c r="F49" s="26"/>
      <c r="G49" s="26"/>
    </row>
    <row r="50" spans="1:7" x14ac:dyDescent="0.3">
      <c r="A50" s="26"/>
      <c r="B50" s="26"/>
      <c r="C50" s="26"/>
      <c r="D50" s="26"/>
      <c r="E50" s="26"/>
      <c r="F50" s="26"/>
      <c r="G50" s="26"/>
    </row>
    <row r="51" spans="1:7" x14ac:dyDescent="0.3">
      <c r="A51" s="78" t="s">
        <v>119</v>
      </c>
      <c r="B51" s="26"/>
      <c r="C51" s="26"/>
      <c r="D51" s="26"/>
      <c r="E51" s="26"/>
      <c r="F51" s="26"/>
      <c r="G51" s="26"/>
    </row>
    <row r="52" spans="1:7" x14ac:dyDescent="0.3">
      <c r="A52" s="26"/>
      <c r="B52" s="78" t="s">
        <v>123</v>
      </c>
      <c r="C52" s="26"/>
      <c r="D52" s="26"/>
      <c r="E52" s="26"/>
      <c r="F52" s="26"/>
      <c r="G52" s="26"/>
    </row>
    <row r="53" spans="1:7" s="78" customFormat="1" x14ac:dyDescent="0.3">
      <c r="A53" s="26"/>
      <c r="B53" s="78" t="s">
        <v>124</v>
      </c>
      <c r="C53" s="26"/>
      <c r="D53" s="26"/>
      <c r="E53" s="26"/>
      <c r="F53" s="26"/>
      <c r="G53" s="26"/>
    </row>
    <row r="54" spans="1:7" s="78" customFormat="1" x14ac:dyDescent="0.3">
      <c r="A54" s="26"/>
      <c r="B54" s="78" t="s">
        <v>113</v>
      </c>
      <c r="C54" s="26"/>
      <c r="D54" s="26"/>
      <c r="E54" s="26"/>
      <c r="F54" s="26"/>
      <c r="G54" s="26"/>
    </row>
    <row r="55" spans="1:7" x14ac:dyDescent="0.3">
      <c r="A55" s="26"/>
      <c r="B55" s="78" t="s">
        <v>125</v>
      </c>
      <c r="C55" s="26"/>
      <c r="D55" s="26"/>
      <c r="E55" s="26"/>
      <c r="F55" s="26"/>
      <c r="G55" s="26"/>
    </row>
    <row r="56" spans="1:7" s="78" customFormat="1" x14ac:dyDescent="0.3">
      <c r="A56" s="26"/>
      <c r="B56" s="78" t="s">
        <v>126</v>
      </c>
      <c r="C56" s="26"/>
      <c r="D56" s="26"/>
      <c r="E56" s="26"/>
      <c r="F56" s="26"/>
      <c r="G56" s="26"/>
    </row>
    <row r="57" spans="1:7" x14ac:dyDescent="0.3">
      <c r="A57" s="26"/>
      <c r="B57" s="78" t="s">
        <v>127</v>
      </c>
      <c r="C57" s="26"/>
      <c r="D57" s="26"/>
      <c r="E57" s="26"/>
      <c r="F57" s="26"/>
      <c r="G57" s="26"/>
    </row>
    <row r="58" spans="1:7" x14ac:dyDescent="0.3">
      <c r="A58" s="26"/>
      <c r="B58" s="78" t="s">
        <v>115</v>
      </c>
      <c r="C58" s="26"/>
      <c r="D58" s="26"/>
      <c r="E58" s="26"/>
      <c r="F58" s="26"/>
      <c r="G58" s="26"/>
    </row>
    <row r="59" spans="1:7" x14ac:dyDescent="0.3">
      <c r="A59" s="26"/>
      <c r="B59" s="78" t="s">
        <v>63</v>
      </c>
      <c r="C59" s="26"/>
      <c r="D59" s="26"/>
      <c r="E59" s="26"/>
      <c r="F59" s="26"/>
      <c r="G59" s="26"/>
    </row>
    <row r="60" spans="1:7" x14ac:dyDescent="0.3">
      <c r="A60" s="26"/>
      <c r="B60" s="78" t="s">
        <v>118</v>
      </c>
      <c r="C60" s="26"/>
      <c r="D60" s="26"/>
      <c r="E60" s="26"/>
      <c r="F60" s="26"/>
      <c r="G60" s="26"/>
    </row>
    <row r="61" spans="1:7" x14ac:dyDescent="0.3">
      <c r="A61" s="26"/>
      <c r="B61" s="26"/>
      <c r="C61" s="26"/>
      <c r="D61" s="26"/>
      <c r="E61" s="26"/>
      <c r="F61" s="26"/>
      <c r="G61" s="26"/>
    </row>
  </sheetData>
  <sheetProtection algorithmName="SHA-512" hashValue="D6HLcWDlAFHcz4sK0jfadErdFHt7wUmj9IazTYKQC29dYjuMEtBfpqk36+YsgSlimz04b9i6rXUl8s7h6BZcMQ==" saltValue="evX9uLHduLK7T0P/HVrWcw==" spinCount="100000" sheet="1" objects="1" scenarios="1"/>
  <protectedRanges>
    <protectedRange algorithmName="SHA-512" hashValue="MWg3NI72hPuMlFfPw4ibEfeyV4nLozj6/ID6JnLA+fTed+8ZFzZ24DLZlv15O+Z0E7hJZToa61TSzr5lpNzifg==" saltValue="k9gVIncKCUcHrHdC93bxLA==" spinCount="100000" sqref="E19:P19 E28:P28 E30:P30 E21:P21" name="範囲3"/>
    <protectedRange algorithmName="SHA-512" hashValue="TcwDRT6PjOi33OhcyM1sAKp/ixCenvRmIEPEE77BHOauu9Xu6CgleAVkV9he6NKX7lPBEItaTbHtyFFA5K6s7Q==" saltValue="Tk8+W5tvgLOT+WSp+NyV9A==" spinCount="100000" sqref="E16:P17" name="範囲2"/>
    <protectedRange algorithmName="SHA-512" hashValue="gvqhSkllU/80paywPcyF83b72hjv8Di7sOeq2UwbXIyzqICjoBRpWJ8xo1ANlgz4OCRv1oaGiKnYyKhrOAXNPQ==" saltValue="tu+bTxg21GBRzYlve3AMdQ==" spinCount="100000" sqref="E13" name="範囲1"/>
  </protectedRanges>
  <dataConsolidate/>
  <mergeCells count="29">
    <mergeCell ref="A2:B2"/>
    <mergeCell ref="A6:Q6"/>
    <mergeCell ref="M11:Q11"/>
    <mergeCell ref="A12:D12"/>
    <mergeCell ref="E12:P12"/>
    <mergeCell ref="A4:Q4"/>
    <mergeCell ref="C2:D2"/>
    <mergeCell ref="A13:D13"/>
    <mergeCell ref="E13:P13"/>
    <mergeCell ref="A14:D14"/>
    <mergeCell ref="E14:P14"/>
    <mergeCell ref="A15:D15"/>
    <mergeCell ref="E15:P15"/>
    <mergeCell ref="A16:D16"/>
    <mergeCell ref="E16:P16"/>
    <mergeCell ref="A17:D17"/>
    <mergeCell ref="E17:P17"/>
    <mergeCell ref="A18:D19"/>
    <mergeCell ref="A20:D21"/>
    <mergeCell ref="A22:D23"/>
    <mergeCell ref="A24:D25"/>
    <mergeCell ref="A26:D26"/>
    <mergeCell ref="E26:P26"/>
    <mergeCell ref="A35:D35"/>
    <mergeCell ref="E35:P35"/>
    <mergeCell ref="A27:D28"/>
    <mergeCell ref="A29:D30"/>
    <mergeCell ref="A31:D32"/>
    <mergeCell ref="A33:D34"/>
  </mergeCells>
  <phoneticPr fontId="2"/>
  <conditionalFormatting sqref="E32:P32">
    <cfRule type="cellIs" dxfId="6" priority="54" operator="greaterThan">
      <formula>E23</formula>
    </cfRule>
  </conditionalFormatting>
  <conditionalFormatting sqref="E26">
    <cfRule type="cellIs" dxfId="5" priority="38" operator="lessThan">
      <formula>1000</formula>
    </cfRule>
  </conditionalFormatting>
  <conditionalFormatting sqref="E35">
    <cfRule type="cellIs" dxfId="4" priority="37" operator="lessThan">
      <formula>1000</formula>
    </cfRule>
  </conditionalFormatting>
  <dataValidations count="2">
    <dataValidation type="list" allowBlank="1" showInputMessage="1" showErrorMessage="1" sqref="E16:P16" xr:uid="{E9357A8D-0671-475C-B57A-CA165E433EAC}">
      <formula1>"北海道,東北,東京,中部,北陸,関西,中国,四国,九州"</formula1>
    </dataValidation>
    <dataValidation type="list" allowBlank="1" showInputMessage="1" showErrorMessage="1" sqref="E15:P15" xr:uid="{4C7FEF6D-8144-4749-96E7-7A18EF240286}">
      <formula1>"揚水（純揚水）,蓄電池"</formula1>
    </dataValidation>
  </dataValidations>
  <pageMargins left="0.11811023622047245" right="0.11811023622047245" top="0.35433070866141736" bottom="0.35433070866141736" header="0.31496062992125984" footer="0.31496062992125984"/>
  <pageSetup paperSize="9" scale="68" orientation="portrait" r:id="rId1"/>
  <ignoredErrors>
    <ignoredError sqref="E1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160020</xdr:colOff>
                    <xdr:row>7</xdr:row>
                    <xdr:rowOff>152400</xdr:rowOff>
                  </from>
                  <to>
                    <xdr:col>1</xdr:col>
                    <xdr:colOff>99060</xdr:colOff>
                    <xdr:row>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tabColor theme="8" tint="0.59999389629810485"/>
  </sheetPr>
  <dimension ref="B2:C8"/>
  <sheetViews>
    <sheetView workbookViewId="0">
      <selection activeCell="I29" sqref="I29"/>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73</v>
      </c>
    </row>
    <row r="3" spans="2:3" x14ac:dyDescent="0.3">
      <c r="B3" s="1" t="s">
        <v>74</v>
      </c>
      <c r="C3" s="53" t="s">
        <v>75</v>
      </c>
    </row>
    <row r="4" spans="2:3" x14ac:dyDescent="0.3">
      <c r="B4" s="1" t="s">
        <v>74</v>
      </c>
      <c r="C4" s="53" t="s">
        <v>76</v>
      </c>
    </row>
    <row r="6" spans="2:3" x14ac:dyDescent="0.3">
      <c r="B6" s="1" t="s">
        <v>77</v>
      </c>
    </row>
    <row r="7" spans="2:3" x14ac:dyDescent="0.3">
      <c r="C7" s="53" t="s">
        <v>78</v>
      </c>
    </row>
    <row r="8" spans="2:3" x14ac:dyDescent="0.3">
      <c r="C8" s="53" t="s">
        <v>79</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CFF"/>
    <pageSetUpPr fitToPage="1"/>
  </sheetPr>
  <dimension ref="A1:S44"/>
  <sheetViews>
    <sheetView showGridLines="0" topLeftCell="A16" zoomScale="70" zoomScaleNormal="70" workbookViewId="0">
      <selection activeCell="E30" sqref="E30"/>
    </sheetView>
  </sheetViews>
  <sheetFormatPr defaultColWidth="9" defaultRowHeight="15" x14ac:dyDescent="0.3"/>
  <cols>
    <col min="1" max="4" width="5.6640625" style="1" customWidth="1"/>
    <col min="5" max="5" width="10.21875" style="1" customWidth="1"/>
    <col min="6"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47" t="s">
        <v>66</v>
      </c>
      <c r="B1" s="47"/>
      <c r="C1" s="47"/>
      <c r="D1" s="47"/>
      <c r="E1" s="47"/>
      <c r="F1" s="48" t="s">
        <v>67</v>
      </c>
      <c r="G1" s="48"/>
      <c r="H1" s="48"/>
      <c r="I1" s="49" t="s">
        <v>68</v>
      </c>
    </row>
    <row r="2" spans="1:17" ht="16.2" x14ac:dyDescent="0.3">
      <c r="A2" s="98" t="s">
        <v>0</v>
      </c>
      <c r="B2" s="99"/>
      <c r="C2" s="4"/>
      <c r="D2" s="4"/>
      <c r="E2" s="4"/>
      <c r="F2" s="4"/>
      <c r="G2" s="4"/>
      <c r="H2" s="4"/>
      <c r="I2" s="4"/>
      <c r="J2" s="4"/>
      <c r="K2" s="4"/>
      <c r="L2" s="4"/>
      <c r="M2" s="4"/>
      <c r="N2" s="4"/>
      <c r="O2" s="4"/>
      <c r="P2" s="4"/>
      <c r="Q2" s="4"/>
    </row>
    <row r="3" spans="1:17" ht="16.2" x14ac:dyDescent="0.3">
      <c r="A3" s="20"/>
      <c r="B3" s="20"/>
      <c r="C3" s="4"/>
      <c r="D3" s="4"/>
      <c r="E3" s="4"/>
      <c r="F3" s="4"/>
      <c r="G3" s="4"/>
      <c r="H3" s="4"/>
      <c r="I3" s="4"/>
      <c r="J3" s="4"/>
      <c r="K3" s="4"/>
      <c r="L3" s="4"/>
      <c r="M3" s="4"/>
      <c r="N3" s="4"/>
      <c r="O3" s="4"/>
      <c r="P3" s="4"/>
      <c r="Q3" s="4"/>
    </row>
    <row r="4" spans="1:17" ht="16.2" x14ac:dyDescent="0.3">
      <c r="A4" s="100" t="s">
        <v>116</v>
      </c>
      <c r="B4" s="100"/>
      <c r="C4" s="100"/>
      <c r="D4" s="100"/>
      <c r="E4" s="100"/>
      <c r="F4" s="100"/>
      <c r="G4" s="100"/>
      <c r="H4" s="100"/>
      <c r="I4" s="100"/>
      <c r="J4" s="100"/>
      <c r="K4" s="100"/>
      <c r="L4" s="100"/>
      <c r="M4" s="100"/>
      <c r="N4" s="100"/>
      <c r="O4" s="100"/>
      <c r="P4" s="100"/>
      <c r="Q4" s="100"/>
    </row>
    <row r="5" spans="1:17" ht="16.2" x14ac:dyDescent="0.3">
      <c r="A5" s="67"/>
      <c r="B5" s="67"/>
      <c r="C5" s="67"/>
      <c r="D5" s="67"/>
      <c r="E5" s="67"/>
      <c r="F5" s="67"/>
      <c r="G5" s="67"/>
      <c r="H5" s="67"/>
      <c r="I5" s="67"/>
      <c r="J5" s="67"/>
      <c r="K5" s="67"/>
      <c r="L5" s="67"/>
      <c r="M5" s="67"/>
      <c r="N5" s="67"/>
      <c r="O5" s="67"/>
      <c r="P5" s="67"/>
      <c r="Q5" s="67"/>
    </row>
    <row r="6" spans="1:17" ht="16.2" x14ac:dyDescent="0.3">
      <c r="A6" s="100" t="s">
        <v>100</v>
      </c>
      <c r="B6" s="100"/>
      <c r="C6" s="100"/>
      <c r="D6" s="100"/>
      <c r="E6" s="100"/>
      <c r="F6" s="100"/>
      <c r="G6" s="100"/>
      <c r="H6" s="100"/>
      <c r="I6" s="100"/>
      <c r="J6" s="100"/>
      <c r="K6" s="100"/>
      <c r="L6" s="100"/>
      <c r="M6" s="100"/>
      <c r="N6" s="100"/>
      <c r="O6" s="100"/>
      <c r="P6" s="100"/>
      <c r="Q6" s="100"/>
    </row>
    <row r="7" spans="1:17" ht="16.2" x14ac:dyDescent="0.3">
      <c r="A7" s="67"/>
      <c r="B7" s="67"/>
      <c r="C7" s="67"/>
      <c r="D7" s="67"/>
      <c r="E7" s="67"/>
      <c r="F7" s="67"/>
      <c r="G7" s="67"/>
      <c r="H7" s="67"/>
      <c r="I7" s="67"/>
      <c r="J7" s="67"/>
      <c r="K7" s="67"/>
      <c r="L7" s="67"/>
      <c r="M7" s="67"/>
      <c r="N7" s="67"/>
      <c r="O7" s="67"/>
      <c r="P7" s="67"/>
      <c r="Q7" s="67"/>
    </row>
    <row r="8" spans="1:17" ht="16.2" x14ac:dyDescent="0.3">
      <c r="A8" s="55" t="s">
        <v>80</v>
      </c>
      <c r="B8" s="54"/>
      <c r="C8" s="54"/>
      <c r="D8" s="54"/>
      <c r="E8" s="54"/>
      <c r="F8" s="54"/>
      <c r="G8" s="54"/>
      <c r="H8" s="54"/>
      <c r="I8" s="54"/>
      <c r="J8" s="54"/>
      <c r="K8" s="54"/>
      <c r="L8" s="54"/>
      <c r="M8" s="54"/>
      <c r="N8" s="54"/>
      <c r="O8" s="54"/>
      <c r="P8" s="54"/>
      <c r="Q8" s="54"/>
    </row>
    <row r="9" spans="1:17" ht="16.2" x14ac:dyDescent="0.3">
      <c r="A9" s="54"/>
      <c r="B9" s="63" t="s">
        <v>81</v>
      </c>
      <c r="C9" s="54"/>
      <c r="D9" s="54"/>
      <c r="E9" s="54"/>
      <c r="F9" s="54"/>
      <c r="G9" s="54"/>
      <c r="H9" s="54"/>
      <c r="I9" s="54"/>
      <c r="J9" s="54"/>
      <c r="K9" s="54"/>
      <c r="L9" s="54"/>
      <c r="M9" s="54"/>
      <c r="N9" s="54"/>
      <c r="O9" s="54"/>
      <c r="P9" s="54"/>
      <c r="Q9" s="54"/>
    </row>
    <row r="10" spans="1:17" ht="16.2" x14ac:dyDescent="0.3">
      <c r="A10" s="67"/>
      <c r="B10" s="63"/>
      <c r="C10" s="67"/>
      <c r="D10" s="67"/>
      <c r="E10" s="67"/>
      <c r="F10" s="67"/>
      <c r="G10" s="67"/>
      <c r="H10" s="67"/>
      <c r="I10" s="67"/>
      <c r="J10" s="67"/>
      <c r="K10" s="67"/>
      <c r="L10" s="67"/>
      <c r="M10" s="67"/>
      <c r="N10" s="67"/>
      <c r="O10" s="67"/>
      <c r="P10" s="67"/>
      <c r="Q10" s="67"/>
    </row>
    <row r="11" spans="1:17" ht="16.2" x14ac:dyDescent="0.3">
      <c r="A11" s="24"/>
      <c r="B11" s="24"/>
      <c r="C11" s="24"/>
      <c r="D11" s="24"/>
      <c r="E11" s="43"/>
      <c r="F11" s="43"/>
      <c r="G11" s="43"/>
      <c r="H11" s="43"/>
      <c r="I11" s="43"/>
      <c r="J11" s="43"/>
      <c r="K11" s="43"/>
      <c r="L11" s="24"/>
      <c r="M11" s="138" t="s">
        <v>72</v>
      </c>
      <c r="N11" s="138"/>
      <c r="O11" s="138"/>
      <c r="P11" s="138"/>
      <c r="Q11" s="138"/>
    </row>
    <row r="12" spans="1:17" ht="24" customHeight="1" x14ac:dyDescent="0.3">
      <c r="A12" s="102" t="s">
        <v>1</v>
      </c>
      <c r="B12" s="102"/>
      <c r="C12" s="102"/>
      <c r="D12" s="102"/>
      <c r="E12" s="103" t="s">
        <v>23</v>
      </c>
      <c r="F12" s="104"/>
      <c r="G12" s="104"/>
      <c r="H12" s="104"/>
      <c r="I12" s="104"/>
      <c r="J12" s="104"/>
      <c r="K12" s="104"/>
      <c r="L12" s="104"/>
      <c r="M12" s="104"/>
      <c r="N12" s="104"/>
      <c r="O12" s="104"/>
      <c r="P12" s="105"/>
      <c r="Q12" s="14" t="s">
        <v>2</v>
      </c>
    </row>
    <row r="13" spans="1:17" ht="24" customHeight="1" x14ac:dyDescent="0.3">
      <c r="A13" s="102" t="s">
        <v>3</v>
      </c>
      <c r="B13" s="102"/>
      <c r="C13" s="102"/>
      <c r="D13" s="102"/>
      <c r="E13" s="129">
        <f>'入力シート '!E13</f>
        <v>0</v>
      </c>
      <c r="F13" s="130"/>
      <c r="G13" s="130"/>
      <c r="H13" s="130"/>
      <c r="I13" s="130"/>
      <c r="J13" s="130"/>
      <c r="K13" s="130"/>
      <c r="L13" s="130"/>
      <c r="M13" s="130"/>
      <c r="N13" s="130"/>
      <c r="O13" s="130"/>
      <c r="P13" s="131"/>
      <c r="Q13" s="64"/>
    </row>
    <row r="14" spans="1:17" ht="30" customHeight="1" x14ac:dyDescent="0.3">
      <c r="A14" s="108" t="s">
        <v>4</v>
      </c>
      <c r="B14" s="108"/>
      <c r="C14" s="108"/>
      <c r="D14" s="108"/>
      <c r="E14" s="132" t="s">
        <v>41</v>
      </c>
      <c r="F14" s="133"/>
      <c r="G14" s="133"/>
      <c r="H14" s="133"/>
      <c r="I14" s="133"/>
      <c r="J14" s="133"/>
      <c r="K14" s="133"/>
      <c r="L14" s="133"/>
      <c r="M14" s="133"/>
      <c r="N14" s="133"/>
      <c r="O14" s="133"/>
      <c r="P14" s="134"/>
      <c r="Q14" s="3"/>
    </row>
    <row r="15" spans="1:17" ht="24" customHeight="1" x14ac:dyDescent="0.3">
      <c r="A15" s="102" t="s">
        <v>5</v>
      </c>
      <c r="B15" s="102"/>
      <c r="C15" s="102"/>
      <c r="D15" s="102"/>
      <c r="E15" s="135">
        <f>'入力シート '!E15:P15</f>
        <v>0</v>
      </c>
      <c r="F15" s="136"/>
      <c r="G15" s="136"/>
      <c r="H15" s="136"/>
      <c r="I15" s="136"/>
      <c r="J15" s="136"/>
      <c r="K15" s="136"/>
      <c r="L15" s="136"/>
      <c r="M15" s="136"/>
      <c r="N15" s="136"/>
      <c r="O15" s="136"/>
      <c r="P15" s="137"/>
      <c r="Q15" s="3"/>
    </row>
    <row r="16" spans="1:17" ht="24" customHeight="1" x14ac:dyDescent="0.3">
      <c r="A16" s="102" t="s">
        <v>6</v>
      </c>
      <c r="B16" s="102"/>
      <c r="C16" s="102"/>
      <c r="D16" s="102"/>
      <c r="E16" s="139">
        <f>'入力シート '!E16</f>
        <v>0</v>
      </c>
      <c r="F16" s="140"/>
      <c r="G16" s="140"/>
      <c r="H16" s="140"/>
      <c r="I16" s="140"/>
      <c r="J16" s="140"/>
      <c r="K16" s="140"/>
      <c r="L16" s="140"/>
      <c r="M16" s="140"/>
      <c r="N16" s="140"/>
      <c r="O16" s="140"/>
      <c r="P16" s="141"/>
      <c r="Q16" s="3"/>
    </row>
    <row r="17" spans="1:19" ht="24" customHeight="1" x14ac:dyDescent="0.3">
      <c r="A17" s="102" t="s">
        <v>7</v>
      </c>
      <c r="B17" s="102"/>
      <c r="C17" s="102"/>
      <c r="D17" s="102"/>
      <c r="E17" s="142">
        <f>'入力シート '!E17</f>
        <v>0</v>
      </c>
      <c r="F17" s="143"/>
      <c r="G17" s="143"/>
      <c r="H17" s="143"/>
      <c r="I17" s="143"/>
      <c r="J17" s="143"/>
      <c r="K17" s="143"/>
      <c r="L17" s="143"/>
      <c r="M17" s="143"/>
      <c r="N17" s="143"/>
      <c r="O17" s="143"/>
      <c r="P17" s="144"/>
      <c r="Q17" s="13" t="s">
        <v>22</v>
      </c>
    </row>
    <row r="18" spans="1:19" ht="24" customHeight="1" x14ac:dyDescent="0.3">
      <c r="A18" s="108" t="s">
        <v>101</v>
      </c>
      <c r="B18" s="102"/>
      <c r="C18" s="102"/>
      <c r="D18" s="102"/>
      <c r="E18" s="14" t="s">
        <v>10</v>
      </c>
      <c r="F18" s="14" t="s">
        <v>11</v>
      </c>
      <c r="G18" s="14" t="s">
        <v>12</v>
      </c>
      <c r="H18" s="14" t="s">
        <v>13</v>
      </c>
      <c r="I18" s="14" t="s">
        <v>14</v>
      </c>
      <c r="J18" s="14" t="s">
        <v>15</v>
      </c>
      <c r="K18" s="14" t="s">
        <v>16</v>
      </c>
      <c r="L18" s="14" t="s">
        <v>17</v>
      </c>
      <c r="M18" s="14" t="s">
        <v>18</v>
      </c>
      <c r="N18" s="14" t="s">
        <v>19</v>
      </c>
      <c r="O18" s="14" t="s">
        <v>20</v>
      </c>
      <c r="P18" s="14" t="s">
        <v>21</v>
      </c>
      <c r="Q18" s="3"/>
    </row>
    <row r="19" spans="1:19" ht="24" customHeight="1" x14ac:dyDescent="0.3">
      <c r="A19" s="102"/>
      <c r="B19" s="102"/>
      <c r="C19" s="102"/>
      <c r="D19" s="102"/>
      <c r="E19" s="73">
        <f>ROUND('入力シート '!E19,0)</f>
        <v>0</v>
      </c>
      <c r="F19" s="73">
        <f>ROUND('入力シート '!F19,0)</f>
        <v>0</v>
      </c>
      <c r="G19" s="73">
        <f>ROUND('入力シート '!G19,0)</f>
        <v>0</v>
      </c>
      <c r="H19" s="73">
        <f>ROUND('入力シート '!H19,0)</f>
        <v>0</v>
      </c>
      <c r="I19" s="73">
        <f>ROUND('入力シート '!I19,0)</f>
        <v>0</v>
      </c>
      <c r="J19" s="73">
        <f>ROUND('入力シート '!J19,0)</f>
        <v>0</v>
      </c>
      <c r="K19" s="73">
        <f>ROUND('入力シート '!K19,0)</f>
        <v>0</v>
      </c>
      <c r="L19" s="73">
        <f>ROUND('入力シート '!L19,0)</f>
        <v>0</v>
      </c>
      <c r="M19" s="73">
        <f>ROUND('入力シート '!M19,0)</f>
        <v>0</v>
      </c>
      <c r="N19" s="73">
        <f>ROUND('入力シート '!N19,0)</f>
        <v>0</v>
      </c>
      <c r="O19" s="73">
        <f>ROUND('入力シート '!O19,0)</f>
        <v>0</v>
      </c>
      <c r="P19" s="73">
        <f>ROUND('入力シート '!P19,0)</f>
        <v>0</v>
      </c>
      <c r="Q19" s="68" t="s">
        <v>97</v>
      </c>
    </row>
    <row r="20" spans="1:19" ht="24" customHeight="1" x14ac:dyDescent="0.3">
      <c r="A20" s="108" t="s">
        <v>102</v>
      </c>
      <c r="B20" s="102"/>
      <c r="C20" s="102"/>
      <c r="D20" s="102"/>
      <c r="E20" s="14" t="s">
        <v>10</v>
      </c>
      <c r="F20" s="14" t="s">
        <v>11</v>
      </c>
      <c r="G20" s="14" t="s">
        <v>12</v>
      </c>
      <c r="H20" s="14" t="s">
        <v>13</v>
      </c>
      <c r="I20" s="14" t="s">
        <v>14</v>
      </c>
      <c r="J20" s="14" t="s">
        <v>15</v>
      </c>
      <c r="K20" s="14" t="s">
        <v>16</v>
      </c>
      <c r="L20" s="14" t="s">
        <v>17</v>
      </c>
      <c r="M20" s="14" t="s">
        <v>18</v>
      </c>
      <c r="N20" s="14" t="s">
        <v>19</v>
      </c>
      <c r="O20" s="14" t="s">
        <v>20</v>
      </c>
      <c r="P20" s="14" t="s">
        <v>21</v>
      </c>
      <c r="Q20" s="3"/>
    </row>
    <row r="21" spans="1:19" ht="24" customHeight="1" x14ac:dyDescent="0.3">
      <c r="A21" s="102"/>
      <c r="B21" s="102"/>
      <c r="C21" s="102"/>
      <c r="D21" s="102"/>
      <c r="E21" s="75">
        <f>ROUND('入力シート '!E21,0)</f>
        <v>0</v>
      </c>
      <c r="F21" s="75">
        <f>ROUND('入力シート '!F21,0)</f>
        <v>0</v>
      </c>
      <c r="G21" s="75">
        <f>ROUND('入力シート '!G21,0)</f>
        <v>0</v>
      </c>
      <c r="H21" s="75">
        <f>ROUND('入力シート '!H21,0)</f>
        <v>0</v>
      </c>
      <c r="I21" s="75">
        <f>ROUND('入力シート '!I21,0)</f>
        <v>0</v>
      </c>
      <c r="J21" s="75">
        <f>ROUND('入力シート '!J21,0)</f>
        <v>0</v>
      </c>
      <c r="K21" s="75">
        <f>ROUND('入力シート '!K21,0)</f>
        <v>0</v>
      </c>
      <c r="L21" s="75">
        <f>ROUND('入力シート '!L21,0)</f>
        <v>0</v>
      </c>
      <c r="M21" s="75">
        <f>ROUND('入力シート '!M21,0)</f>
        <v>0</v>
      </c>
      <c r="N21" s="75">
        <f>ROUND('入力シート '!N21,0)</f>
        <v>0</v>
      </c>
      <c r="O21" s="75">
        <f>ROUND('入力シート '!O21,0)</f>
        <v>0</v>
      </c>
      <c r="P21" s="75">
        <f>ROUND('入力シート '!P21,0)</f>
        <v>0</v>
      </c>
      <c r="Q21" s="68" t="s">
        <v>96</v>
      </c>
      <c r="R21" s="21"/>
      <c r="S21" s="45"/>
    </row>
    <row r="22" spans="1:19" ht="24" customHeight="1" x14ac:dyDescent="0.3">
      <c r="A22" s="108" t="s">
        <v>103</v>
      </c>
      <c r="B22" s="102"/>
      <c r="C22" s="102"/>
      <c r="D22" s="102"/>
      <c r="E22" s="14" t="s">
        <v>10</v>
      </c>
      <c r="F22" s="14" t="s">
        <v>11</v>
      </c>
      <c r="G22" s="14" t="s">
        <v>12</v>
      </c>
      <c r="H22" s="14" t="s">
        <v>13</v>
      </c>
      <c r="I22" s="14" t="s">
        <v>14</v>
      </c>
      <c r="J22" s="14" t="s">
        <v>15</v>
      </c>
      <c r="K22" s="14" t="s">
        <v>16</v>
      </c>
      <c r="L22" s="14" t="s">
        <v>17</v>
      </c>
      <c r="M22" s="14" t="s">
        <v>18</v>
      </c>
      <c r="N22" s="14" t="s">
        <v>19</v>
      </c>
      <c r="O22" s="14" t="s">
        <v>20</v>
      </c>
      <c r="P22" s="14" t="s">
        <v>21</v>
      </c>
      <c r="Q22" s="3"/>
    </row>
    <row r="23" spans="1:19" ht="24" customHeight="1" x14ac:dyDescent="0.3">
      <c r="A23" s="102"/>
      <c r="B23" s="102"/>
      <c r="C23" s="102"/>
      <c r="D23" s="102"/>
      <c r="E23" s="15">
        <f t="shared" ref="E23:P23" si="0">E21*E19</f>
        <v>0</v>
      </c>
      <c r="F23" s="15">
        <f t="shared" si="0"/>
        <v>0</v>
      </c>
      <c r="G23" s="15">
        <f t="shared" si="0"/>
        <v>0</v>
      </c>
      <c r="H23" s="15">
        <f t="shared" si="0"/>
        <v>0</v>
      </c>
      <c r="I23" s="15">
        <f t="shared" si="0"/>
        <v>0</v>
      </c>
      <c r="J23" s="15">
        <f t="shared" si="0"/>
        <v>0</v>
      </c>
      <c r="K23" s="15">
        <f t="shared" si="0"/>
        <v>0</v>
      </c>
      <c r="L23" s="15">
        <f t="shared" si="0"/>
        <v>0</v>
      </c>
      <c r="M23" s="15">
        <f t="shared" si="0"/>
        <v>0</v>
      </c>
      <c r="N23" s="15">
        <f t="shared" si="0"/>
        <v>0</v>
      </c>
      <c r="O23" s="15">
        <f t="shared" si="0"/>
        <v>0</v>
      </c>
      <c r="P23" s="15">
        <f t="shared" si="0"/>
        <v>0</v>
      </c>
      <c r="Q23" s="13" t="s">
        <v>56</v>
      </c>
      <c r="S23" s="44"/>
    </row>
    <row r="24" spans="1:19" ht="24" customHeight="1" x14ac:dyDescent="0.3">
      <c r="A24" s="108" t="s">
        <v>42</v>
      </c>
      <c r="B24" s="102"/>
      <c r="C24" s="102"/>
      <c r="D24" s="102"/>
      <c r="E24" s="14" t="s">
        <v>10</v>
      </c>
      <c r="F24" s="14" t="s">
        <v>11</v>
      </c>
      <c r="G24" s="14" t="s">
        <v>12</v>
      </c>
      <c r="H24" s="14" t="s">
        <v>13</v>
      </c>
      <c r="I24" s="14" t="s">
        <v>14</v>
      </c>
      <c r="J24" s="14" t="s">
        <v>15</v>
      </c>
      <c r="K24" s="14" t="s">
        <v>16</v>
      </c>
      <c r="L24" s="14" t="s">
        <v>17</v>
      </c>
      <c r="M24" s="14" t="s">
        <v>18</v>
      </c>
      <c r="N24" s="14" t="s">
        <v>19</v>
      </c>
      <c r="O24" s="14" t="s">
        <v>20</v>
      </c>
      <c r="P24" s="14" t="s">
        <v>21</v>
      </c>
      <c r="Q24" s="3"/>
    </row>
    <row r="25" spans="1:19" ht="24" customHeight="1" x14ac:dyDescent="0.3">
      <c r="A25" s="102"/>
      <c r="B25" s="102"/>
      <c r="C25" s="102"/>
      <c r="D25" s="102"/>
      <c r="E25" s="74" t="e">
        <f>IF(E$21&gt;=MAX(調整係数一覧!$A$202:$A$221),VLOOKUP(MAX(調整係数一覧!$A$202:$A$221),調整係数一覧!$A$202:$M$221,COLUMN(E$25)-3,0),VLOOKUP(E$21,調整係数一覧!$A$202:$M$221,COLUMN(E$25)-3,0))</f>
        <v>#N/A</v>
      </c>
      <c r="F25" s="74" t="e">
        <f>IF(F$21&gt;=MAX(調整係数一覧!$A$202:$A$221),VLOOKUP(MAX(調整係数一覧!$A$202:$A$221),調整係数一覧!$A$202:$M$221,COLUMN(F$25)-3,0),VLOOKUP(F$21,調整係数一覧!$A$202:$M$221,COLUMN(F$25)-3,0))</f>
        <v>#N/A</v>
      </c>
      <c r="G25" s="74" t="e">
        <f>IF(G$21&gt;=MAX(調整係数一覧!$A$202:$A$221),VLOOKUP(MAX(調整係数一覧!$A$202:$A$221),調整係数一覧!$A$202:$M$221,COLUMN(G$25)-3,0),VLOOKUP(G$21,調整係数一覧!$A$202:$M$221,COLUMN(G$25)-3,0))</f>
        <v>#N/A</v>
      </c>
      <c r="H25" s="74" t="e">
        <f>IF(H$21&gt;=MAX(調整係数一覧!$A$202:$A$221),VLOOKUP(MAX(調整係数一覧!$A$202:$A$221),調整係数一覧!$A$202:$M$221,COLUMN(H$25)-3,0),VLOOKUP(H$21,調整係数一覧!$A$202:$M$221,COLUMN(H$25)-3,0))</f>
        <v>#N/A</v>
      </c>
      <c r="I25" s="74" t="e">
        <f>IF(I$21&gt;=MAX(調整係数一覧!$A$202:$A$221),VLOOKUP(MAX(調整係数一覧!$A$202:$A$221),調整係数一覧!$A$202:$M$221,COLUMN(I$25)-3,0),VLOOKUP(I$21,調整係数一覧!$A$202:$M$221,COLUMN(I$25)-3,0))</f>
        <v>#N/A</v>
      </c>
      <c r="J25" s="74" t="e">
        <f>IF(J$21&gt;=MAX(調整係数一覧!$A$202:$A$221),VLOOKUP(MAX(調整係数一覧!$A$202:$A$221),調整係数一覧!$A$202:$M$221,COLUMN(J$25)-3,0),VLOOKUP(J$21,調整係数一覧!$A$202:$M$221,COLUMN(J$25)-3,0))</f>
        <v>#N/A</v>
      </c>
      <c r="K25" s="74" t="e">
        <f>IF(K$21&gt;=MAX(調整係数一覧!$A$202:$A$221),VLOOKUP(MAX(調整係数一覧!$A$202:$A$221),調整係数一覧!$A$202:$M$221,COLUMN(K$25)-3,0),VLOOKUP(K$21,調整係数一覧!$A$202:$M$221,COLUMN(K$25)-3,0))</f>
        <v>#N/A</v>
      </c>
      <c r="L25" s="74" t="e">
        <f>IF(L$21&gt;=MAX(調整係数一覧!$A$202:$A$221),VLOOKUP(MAX(調整係数一覧!$A$202:$A$221),調整係数一覧!$A$202:$M$221,COLUMN(L$25)-3,0),VLOOKUP(L$21,調整係数一覧!$A$202:$M$221,COLUMN(L$25)-3,0))</f>
        <v>#N/A</v>
      </c>
      <c r="M25" s="74" t="e">
        <f>IF(M$21&gt;=MAX(調整係数一覧!$A$202:$A$221),VLOOKUP(MAX(調整係数一覧!$A$202:$A$221),調整係数一覧!$A$202:$M$221,COLUMN(M$25)-3,0),VLOOKUP(M$21,調整係数一覧!$A$202:$M$221,COLUMN(M$25)-3,0))</f>
        <v>#N/A</v>
      </c>
      <c r="N25" s="74" t="e">
        <f>IF(N$21&gt;=MAX(調整係数一覧!$A$202:$A$221),VLOOKUP(MAX(調整係数一覧!$A$202:$A$221),調整係数一覧!$A$202:$M$221,COLUMN(N$25)-3,0),VLOOKUP(N$21,調整係数一覧!$A$202:$M$221,COLUMN(N$25)-3,0))</f>
        <v>#N/A</v>
      </c>
      <c r="O25" s="74" t="e">
        <f>IF(O$21&gt;=MAX(調整係数一覧!$A$202:$A$221),VLOOKUP(MAX(調整係数一覧!$A$202:$A$221),調整係数一覧!$A$202:$M$221,COLUMN(O$25)-3,0),VLOOKUP(O$21,調整係数一覧!$A$202:$M$221,COLUMN(O$25)-3,0))</f>
        <v>#N/A</v>
      </c>
      <c r="P25" s="74" t="e">
        <f>IF(P$21&gt;=MAX(調整係数一覧!$A$202:$A$221),VLOOKUP(MAX(調整係数一覧!$A$202:$A$221),調整係数一覧!$A$202:$M$221,COLUMN(P$25)-3,0),VLOOKUP(P$21,調整係数一覧!$A$202:$M$221,COLUMN(P$25)-3,0))</f>
        <v>#N/A</v>
      </c>
      <c r="Q25" s="13" t="s">
        <v>58</v>
      </c>
    </row>
    <row r="26" spans="1:19" ht="24" customHeight="1" x14ac:dyDescent="0.3">
      <c r="A26" s="102" t="s">
        <v>8</v>
      </c>
      <c r="B26" s="102"/>
      <c r="C26" s="102"/>
      <c r="D26" s="102"/>
      <c r="E26" s="124">
        <f>ROUND('計算用(期待容量)'!B93,0)</f>
        <v>0</v>
      </c>
      <c r="F26" s="125"/>
      <c r="G26" s="125"/>
      <c r="H26" s="125"/>
      <c r="I26" s="125"/>
      <c r="J26" s="125"/>
      <c r="K26" s="125"/>
      <c r="L26" s="125"/>
      <c r="M26" s="125"/>
      <c r="N26" s="125"/>
      <c r="O26" s="125"/>
      <c r="P26" s="126"/>
      <c r="Q26" s="13" t="s">
        <v>22</v>
      </c>
    </row>
    <row r="27" spans="1:19" ht="24" customHeight="1" x14ac:dyDescent="0.3">
      <c r="A27" s="102" t="s">
        <v>43</v>
      </c>
      <c r="B27" s="102"/>
      <c r="C27" s="102"/>
      <c r="D27" s="102"/>
      <c r="E27" s="14" t="s">
        <v>10</v>
      </c>
      <c r="F27" s="14" t="s">
        <v>11</v>
      </c>
      <c r="G27" s="14" t="s">
        <v>12</v>
      </c>
      <c r="H27" s="14" t="s">
        <v>13</v>
      </c>
      <c r="I27" s="14" t="s">
        <v>14</v>
      </c>
      <c r="J27" s="14" t="s">
        <v>15</v>
      </c>
      <c r="K27" s="14" t="s">
        <v>16</v>
      </c>
      <c r="L27" s="14" t="s">
        <v>17</v>
      </c>
      <c r="M27" s="14" t="s">
        <v>18</v>
      </c>
      <c r="N27" s="14" t="s">
        <v>19</v>
      </c>
      <c r="O27" s="14" t="s">
        <v>20</v>
      </c>
      <c r="P27" s="14" t="s">
        <v>21</v>
      </c>
      <c r="Q27" s="3"/>
    </row>
    <row r="28" spans="1:19" ht="24" customHeight="1" x14ac:dyDescent="0.3">
      <c r="A28" s="102"/>
      <c r="B28" s="102"/>
      <c r="C28" s="102"/>
      <c r="D28" s="102"/>
      <c r="E28" s="71">
        <f>ROUND('入力シート '!E28,0)</f>
        <v>0</v>
      </c>
      <c r="F28" s="71">
        <f>ROUND('入力シート '!F28,0)</f>
        <v>0</v>
      </c>
      <c r="G28" s="71">
        <f>ROUND('入力シート '!G28,0)</f>
        <v>0</v>
      </c>
      <c r="H28" s="71">
        <f>ROUND('入力シート '!H28,0)</f>
        <v>0</v>
      </c>
      <c r="I28" s="71">
        <f>ROUND('入力シート '!I28,0)</f>
        <v>0</v>
      </c>
      <c r="J28" s="71">
        <f>ROUND('入力シート '!J28,0)</f>
        <v>0</v>
      </c>
      <c r="K28" s="71">
        <f>ROUND('入力シート '!K28,0)</f>
        <v>0</v>
      </c>
      <c r="L28" s="71">
        <f>ROUND('入力シート '!L28,0)</f>
        <v>0</v>
      </c>
      <c r="M28" s="71">
        <f>ROUND('入力シート '!M28,0)</f>
        <v>0</v>
      </c>
      <c r="N28" s="71">
        <f>ROUND('入力シート '!N28,0)</f>
        <v>0</v>
      </c>
      <c r="O28" s="71">
        <f>ROUND('入力シート '!O28,0)</f>
        <v>0</v>
      </c>
      <c r="P28" s="71">
        <f>ROUND('入力シート '!P28,0)</f>
        <v>0</v>
      </c>
      <c r="Q28" s="13" t="s">
        <v>22</v>
      </c>
    </row>
    <row r="29" spans="1:19" ht="24" customHeight="1" x14ac:dyDescent="0.3">
      <c r="A29" s="108" t="s">
        <v>104</v>
      </c>
      <c r="B29" s="102"/>
      <c r="C29" s="102"/>
      <c r="D29" s="102"/>
      <c r="E29" s="14" t="s">
        <v>10</v>
      </c>
      <c r="F29" s="14" t="s">
        <v>11</v>
      </c>
      <c r="G29" s="14" t="s">
        <v>12</v>
      </c>
      <c r="H29" s="14" t="s">
        <v>13</v>
      </c>
      <c r="I29" s="14" t="s">
        <v>14</v>
      </c>
      <c r="J29" s="14" t="s">
        <v>15</v>
      </c>
      <c r="K29" s="14" t="s">
        <v>16</v>
      </c>
      <c r="L29" s="14" t="s">
        <v>17</v>
      </c>
      <c r="M29" s="14" t="s">
        <v>18</v>
      </c>
      <c r="N29" s="14" t="s">
        <v>19</v>
      </c>
      <c r="O29" s="14" t="s">
        <v>20</v>
      </c>
      <c r="P29" s="14" t="s">
        <v>21</v>
      </c>
      <c r="Q29" s="64"/>
    </row>
    <row r="30" spans="1:19" ht="24" customHeight="1" x14ac:dyDescent="0.3">
      <c r="A30" s="108"/>
      <c r="B30" s="102"/>
      <c r="C30" s="102"/>
      <c r="D30" s="102"/>
      <c r="E30" s="72">
        <f>ROUND('入力シート '!E30,0)</f>
        <v>0</v>
      </c>
      <c r="F30" s="72">
        <f>ROUND('入力シート '!F30,0)</f>
        <v>0</v>
      </c>
      <c r="G30" s="72">
        <f>ROUND('入力シート '!G30,0)</f>
        <v>0</v>
      </c>
      <c r="H30" s="72">
        <f>ROUND('入力シート '!H30,0)</f>
        <v>0</v>
      </c>
      <c r="I30" s="72">
        <f>ROUND('入力シート '!I30,0)</f>
        <v>0</v>
      </c>
      <c r="J30" s="72">
        <f>ROUND('入力シート '!J30,0)</f>
        <v>0</v>
      </c>
      <c r="K30" s="72">
        <f>ROUND('入力シート '!K30,0)</f>
        <v>0</v>
      </c>
      <c r="L30" s="72">
        <f>ROUND('入力シート '!L30,0)</f>
        <v>0</v>
      </c>
      <c r="M30" s="72">
        <f>ROUND('入力シート '!M30,0)</f>
        <v>0</v>
      </c>
      <c r="N30" s="72">
        <f>ROUND('入力シート '!N30,0)</f>
        <v>0</v>
      </c>
      <c r="O30" s="72">
        <f>ROUND('入力シート '!O30,0)</f>
        <v>0</v>
      </c>
      <c r="P30" s="72">
        <f>ROUND('入力シート '!P30,0)</f>
        <v>0</v>
      </c>
      <c r="Q30" s="69" t="s">
        <v>57</v>
      </c>
    </row>
    <row r="31" spans="1:19" ht="24" customHeight="1" x14ac:dyDescent="0.3">
      <c r="A31" s="108" t="s">
        <v>105</v>
      </c>
      <c r="B31" s="102"/>
      <c r="C31" s="102"/>
      <c r="D31" s="102"/>
      <c r="E31" s="14" t="s">
        <v>10</v>
      </c>
      <c r="F31" s="14" t="s">
        <v>11</v>
      </c>
      <c r="G31" s="14" t="s">
        <v>12</v>
      </c>
      <c r="H31" s="14" t="s">
        <v>13</v>
      </c>
      <c r="I31" s="14" t="s">
        <v>14</v>
      </c>
      <c r="J31" s="14" t="s">
        <v>15</v>
      </c>
      <c r="K31" s="14" t="s">
        <v>16</v>
      </c>
      <c r="L31" s="14" t="s">
        <v>17</v>
      </c>
      <c r="M31" s="14" t="s">
        <v>18</v>
      </c>
      <c r="N31" s="14" t="s">
        <v>19</v>
      </c>
      <c r="O31" s="14" t="s">
        <v>20</v>
      </c>
      <c r="P31" s="14" t="s">
        <v>21</v>
      </c>
      <c r="Q31" s="3"/>
    </row>
    <row r="32" spans="1:19" ht="24" customHeight="1" x14ac:dyDescent="0.3">
      <c r="A32" s="102"/>
      <c r="B32" s="102"/>
      <c r="C32" s="102"/>
      <c r="D32" s="102"/>
      <c r="E32" s="15">
        <f>E30*E28</f>
        <v>0</v>
      </c>
      <c r="F32" s="15">
        <f t="shared" ref="F32:O32" si="1">F30*F28</f>
        <v>0</v>
      </c>
      <c r="G32" s="15">
        <f t="shared" si="1"/>
        <v>0</v>
      </c>
      <c r="H32" s="15">
        <f t="shared" si="1"/>
        <v>0</v>
      </c>
      <c r="I32" s="15">
        <f t="shared" si="1"/>
        <v>0</v>
      </c>
      <c r="J32" s="15">
        <f t="shared" si="1"/>
        <v>0</v>
      </c>
      <c r="K32" s="15">
        <f t="shared" si="1"/>
        <v>0</v>
      </c>
      <c r="L32" s="15">
        <f t="shared" si="1"/>
        <v>0</v>
      </c>
      <c r="M32" s="15">
        <f t="shared" si="1"/>
        <v>0</v>
      </c>
      <c r="N32" s="15">
        <f t="shared" si="1"/>
        <v>0</v>
      </c>
      <c r="O32" s="15">
        <f t="shared" si="1"/>
        <v>0</v>
      </c>
      <c r="P32" s="15">
        <f>P30*P28</f>
        <v>0</v>
      </c>
      <c r="Q32" s="13" t="s">
        <v>56</v>
      </c>
      <c r="R32" s="21"/>
    </row>
    <row r="33" spans="1:17" ht="24" customHeight="1" x14ac:dyDescent="0.3">
      <c r="A33" s="108" t="s">
        <v>44</v>
      </c>
      <c r="B33" s="102"/>
      <c r="C33" s="102"/>
      <c r="D33" s="102"/>
      <c r="E33" s="14" t="s">
        <v>10</v>
      </c>
      <c r="F33" s="14" t="s">
        <v>11</v>
      </c>
      <c r="G33" s="14" t="s">
        <v>12</v>
      </c>
      <c r="H33" s="14" t="s">
        <v>13</v>
      </c>
      <c r="I33" s="14" t="s">
        <v>14</v>
      </c>
      <c r="J33" s="14" t="s">
        <v>15</v>
      </c>
      <c r="K33" s="14" t="s">
        <v>16</v>
      </c>
      <c r="L33" s="14" t="s">
        <v>17</v>
      </c>
      <c r="M33" s="14" t="s">
        <v>18</v>
      </c>
      <c r="N33" s="14" t="s">
        <v>19</v>
      </c>
      <c r="O33" s="14" t="s">
        <v>20</v>
      </c>
      <c r="P33" s="14" t="s">
        <v>21</v>
      </c>
      <c r="Q33" s="3"/>
    </row>
    <row r="34" spans="1:17" ht="24" customHeight="1" x14ac:dyDescent="0.3">
      <c r="A34" s="102"/>
      <c r="B34" s="102"/>
      <c r="C34" s="102"/>
      <c r="D34" s="102"/>
      <c r="E34" s="74" t="e">
        <f>IF(E$30&gt;=MAX(調整係数一覧!$A$202:$A$221),VLOOKUP(MAX(調整係数一覧!$A$202:$A$221),調整係数一覧!$A$202:$M$221,COLUMN(E$34)-3,0),VLOOKUP(E$30,調整係数一覧!$A$202:$M$221,COLUMN(E$34)-3,0))</f>
        <v>#N/A</v>
      </c>
      <c r="F34" s="74" t="e">
        <f>IF(F$30&gt;=MAX(調整係数一覧!$A$202:$A$221),VLOOKUP(MAX(調整係数一覧!$A$202:$A$221),調整係数一覧!$A$202:$M$221,COLUMN(F$34)-3,0),VLOOKUP(F$30,調整係数一覧!$A$202:$M$221,COLUMN(F$34)-3,0))</f>
        <v>#N/A</v>
      </c>
      <c r="G34" s="74" t="e">
        <f>IF(G$30&gt;=MAX(調整係数一覧!$A$202:$A$221),VLOOKUP(MAX(調整係数一覧!$A$202:$A$221),調整係数一覧!$A$202:$M$221,COLUMN(G$34)-3,0),VLOOKUP(G$30,調整係数一覧!$A$202:$M$221,COLUMN(G$34)-3,0))</f>
        <v>#N/A</v>
      </c>
      <c r="H34" s="74" t="e">
        <f>IF(H$30&gt;=MAX(調整係数一覧!$A$202:$A$221),VLOOKUP(MAX(調整係数一覧!$A$202:$A$221),調整係数一覧!$A$202:$M$221,COLUMN(H$34)-3,0),VLOOKUP(H$30,調整係数一覧!$A$202:$M$221,COLUMN(H$34)-3,0))</f>
        <v>#N/A</v>
      </c>
      <c r="I34" s="74" t="e">
        <f>IF(I$30&gt;=MAX(調整係数一覧!$A$202:$A$221),VLOOKUP(MAX(調整係数一覧!$A$202:$A$221),調整係数一覧!$A$202:$M$221,COLUMN(I$34)-3,0),VLOOKUP(I$30,調整係数一覧!$A$202:$M$221,COLUMN(I$34)-3,0))</f>
        <v>#N/A</v>
      </c>
      <c r="J34" s="74" t="e">
        <f>IF(J$30&gt;=MAX(調整係数一覧!$A$202:$A$221),VLOOKUP(MAX(調整係数一覧!$A$202:$A$221),調整係数一覧!$A$202:$M$221,COLUMN(J$34)-3,0),VLOOKUP(J$30,調整係数一覧!$A$202:$M$221,COLUMN(J$34)-3,0))</f>
        <v>#N/A</v>
      </c>
      <c r="K34" s="74" t="e">
        <f>IF(K$30&gt;=MAX(調整係数一覧!$A$202:$A$221),VLOOKUP(MAX(調整係数一覧!$A$202:$A$221),調整係数一覧!$A$202:$M$221,COLUMN(K$34)-3,0),VLOOKUP(K$30,調整係数一覧!$A$202:$M$221,COLUMN(K$34)-3,0))</f>
        <v>#N/A</v>
      </c>
      <c r="L34" s="74" t="e">
        <f>IF(L$30&gt;=MAX(調整係数一覧!$A$202:$A$221),VLOOKUP(MAX(調整係数一覧!$A$202:$A$221),調整係数一覧!$A$202:$M$221,COLUMN(L$34)-3,0),VLOOKUP(L$30,調整係数一覧!$A$202:$M$221,COLUMN(L$34)-3,0))</f>
        <v>#N/A</v>
      </c>
      <c r="M34" s="74" t="e">
        <f>IF(M$30&gt;=MAX(調整係数一覧!$A$202:$A$221),VLOOKUP(MAX(調整係数一覧!$A$202:$A$221),調整係数一覧!$A$202:$M$221,COLUMN(M$34)-3,0),VLOOKUP(M$30,調整係数一覧!$A$202:$M$221,COLUMN(M$34)-3,0))</f>
        <v>#N/A</v>
      </c>
      <c r="N34" s="74" t="e">
        <f>IF(N$30&gt;=MAX(調整係数一覧!$A$202:$A$221),VLOOKUP(MAX(調整係数一覧!$A$202:$A$221),調整係数一覧!$A$202:$M$221,COLUMN(N$34)-3,0),VLOOKUP(N$30,調整係数一覧!$A$202:$M$221,COLUMN(N$34)-3,0))</f>
        <v>#N/A</v>
      </c>
      <c r="O34" s="74" t="e">
        <f>IF(O$30&gt;=MAX(調整係数一覧!$A$202:$A$221),VLOOKUP(MAX(調整係数一覧!$A$202:$A$221),調整係数一覧!$A$202:$M$221,COLUMN(O$34)-3,0),VLOOKUP(O$30,調整係数一覧!$A$202:$M$221,COLUMN(O$34)-3,0))</f>
        <v>#N/A</v>
      </c>
      <c r="P34" s="74" t="e">
        <f>IF(P$30&gt;=MAX(調整係数一覧!$A$202:$A$221),VLOOKUP(MAX(調整係数一覧!$A$202:$A$221),調整係数一覧!$A$202:$M$221,COLUMN(P$34)-3,0),VLOOKUP(P$30,調整係数一覧!$A$202:$M$221,COLUMN(P$34)-3,0))</f>
        <v>#N/A</v>
      </c>
      <c r="Q34" s="13" t="s">
        <v>59</v>
      </c>
    </row>
    <row r="35" spans="1:17" ht="24" customHeight="1" x14ac:dyDescent="0.3">
      <c r="A35" s="102" t="s">
        <v>9</v>
      </c>
      <c r="B35" s="102"/>
      <c r="C35" s="102"/>
      <c r="D35" s="102"/>
      <c r="E35" s="124">
        <f>ROUND('計算用(応札容量)'!B93,0)</f>
        <v>0</v>
      </c>
      <c r="F35" s="125"/>
      <c r="G35" s="125"/>
      <c r="H35" s="125"/>
      <c r="I35" s="125"/>
      <c r="J35" s="125"/>
      <c r="K35" s="125"/>
      <c r="L35" s="125"/>
      <c r="M35" s="125"/>
      <c r="N35" s="125"/>
      <c r="O35" s="125"/>
      <c r="P35" s="126"/>
      <c r="Q35" s="13" t="s">
        <v>22</v>
      </c>
    </row>
    <row r="39" spans="1:17" x14ac:dyDescent="0.3">
      <c r="B39" s="26"/>
    </row>
    <row r="40" spans="1:17" x14ac:dyDescent="0.3">
      <c r="B40" s="26"/>
    </row>
    <row r="44" spans="1:17" x14ac:dyDescent="0.3">
      <c r="B44" s="26"/>
    </row>
  </sheetData>
  <mergeCells count="28">
    <mergeCell ref="A35:D35"/>
    <mergeCell ref="E35:P35"/>
    <mergeCell ref="A20:D21"/>
    <mergeCell ref="A22:D23"/>
    <mergeCell ref="A24:D25"/>
    <mergeCell ref="A27:D28"/>
    <mergeCell ref="A29:D30"/>
    <mergeCell ref="A31:D32"/>
    <mergeCell ref="A33:D34"/>
    <mergeCell ref="A26:D26"/>
    <mergeCell ref="E26:P26"/>
    <mergeCell ref="A16:D16"/>
    <mergeCell ref="E16:P16"/>
    <mergeCell ref="A17:D17"/>
    <mergeCell ref="E17:P17"/>
    <mergeCell ref="A18:D19"/>
    <mergeCell ref="A2:B2"/>
    <mergeCell ref="A4:Q4"/>
    <mergeCell ref="A6:Q6"/>
    <mergeCell ref="A12:D12"/>
    <mergeCell ref="E12:P12"/>
    <mergeCell ref="M11:Q11"/>
    <mergeCell ref="A13:D13"/>
    <mergeCell ref="E13:P13"/>
    <mergeCell ref="A14:D14"/>
    <mergeCell ref="E14:P14"/>
    <mergeCell ref="A15:D15"/>
    <mergeCell ref="E15:P15"/>
  </mergeCells>
  <phoneticPr fontId="2"/>
  <conditionalFormatting sqref="E28:P28">
    <cfRule type="cellIs" dxfId="3" priority="7" operator="greaterThan">
      <formula>#REF!</formula>
    </cfRule>
  </conditionalFormatting>
  <conditionalFormatting sqref="E32:P32">
    <cfRule type="cellIs" dxfId="2" priority="5" operator="greaterThan">
      <formula>E23</formula>
    </cfRule>
  </conditionalFormatting>
  <conditionalFormatting sqref="E19:P19">
    <cfRule type="cellIs" dxfId="1" priority="4" operator="greaterThan">
      <formula>$E$17</formula>
    </cfRule>
  </conditionalFormatting>
  <conditionalFormatting sqref="E30:P30">
    <cfRule type="expression" dxfId="0" priority="11">
      <formula>E22&lt;E31</formula>
    </cfRule>
  </conditionalFormatting>
  <dataValidations count="2">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xr:uid="{00000000-0002-0000-0100-000003000000}">
      <formula1>3</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8</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59999389629810485"/>
  </sheetPr>
  <dimension ref="A1:S95"/>
  <sheetViews>
    <sheetView topLeftCell="A7" zoomScale="70" zoomScaleNormal="70" workbookViewId="0">
      <selection activeCell="I29" sqref="I29"/>
    </sheetView>
  </sheetViews>
  <sheetFormatPr defaultColWidth="9" defaultRowHeight="15" x14ac:dyDescent="0.3"/>
  <cols>
    <col min="1" max="1" width="24.109375" style="1" bestFit="1" customWidth="1"/>
    <col min="2" max="2" width="11.218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9" x14ac:dyDescent="0.3">
      <c r="J1" s="7" t="s">
        <v>34</v>
      </c>
      <c r="L1" s="5"/>
      <c r="M1" s="6" t="s">
        <v>65</v>
      </c>
      <c r="S1" s="1" t="s">
        <v>90</v>
      </c>
    </row>
    <row r="2" spans="1:19" x14ac:dyDescent="0.3">
      <c r="B2" s="8" t="s">
        <v>25</v>
      </c>
      <c r="C2" s="8" t="s">
        <v>26</v>
      </c>
      <c r="D2" s="8" t="s">
        <v>27</v>
      </c>
      <c r="E2" s="8" t="s">
        <v>28</v>
      </c>
      <c r="F2" s="8" t="s">
        <v>29</v>
      </c>
      <c r="G2" s="8" t="s">
        <v>30</v>
      </c>
      <c r="H2" s="8" t="s">
        <v>31</v>
      </c>
      <c r="I2" s="8" t="s">
        <v>32</v>
      </c>
      <c r="J2" s="8" t="s">
        <v>33</v>
      </c>
      <c r="S2" s="1" t="s">
        <v>92</v>
      </c>
    </row>
    <row r="3" spans="1:19" x14ac:dyDescent="0.3">
      <c r="A3" s="77" t="s">
        <v>82</v>
      </c>
      <c r="S3" s="1" t="s">
        <v>89</v>
      </c>
    </row>
    <row r="4" spans="1:19" x14ac:dyDescent="0.3">
      <c r="A4" s="7" t="s">
        <v>10</v>
      </c>
      <c r="B4" s="81">
        <v>4804.4476724655069</v>
      </c>
      <c r="C4" s="81">
        <v>12059.476121833362</v>
      </c>
      <c r="D4" s="81">
        <v>41128.614748559463</v>
      </c>
      <c r="E4" s="81">
        <v>18341.143503528438</v>
      </c>
      <c r="F4" s="81">
        <v>3647.0682073964558</v>
      </c>
      <c r="G4" s="81">
        <v>16926.702293799826</v>
      </c>
      <c r="H4" s="81">
        <v>6857.1574564060029</v>
      </c>
      <c r="I4" s="81">
        <v>4758.7779916317986</v>
      </c>
      <c r="J4" s="81">
        <v>12069.307517284975</v>
      </c>
    </row>
    <row r="5" spans="1:19" x14ac:dyDescent="0.3">
      <c r="A5" s="7" t="s">
        <v>11</v>
      </c>
      <c r="B5" s="81">
        <v>4292.5553329334134</v>
      </c>
      <c r="C5" s="81">
        <v>11202.99060235821</v>
      </c>
      <c r="D5" s="81">
        <v>39797.847965935289</v>
      </c>
      <c r="E5" s="81">
        <v>18382.488190120381</v>
      </c>
      <c r="F5" s="81">
        <v>3357.3020271874166</v>
      </c>
      <c r="G5" s="81">
        <v>17493.2757154192</v>
      </c>
      <c r="H5" s="81">
        <v>6916.976117915975</v>
      </c>
      <c r="I5" s="81">
        <v>4877.0111715481171</v>
      </c>
      <c r="J5" s="81">
        <v>13311.420374224646</v>
      </c>
      <c r="S5" s="1" t="s">
        <v>91</v>
      </c>
    </row>
    <row r="6" spans="1:19" x14ac:dyDescent="0.3">
      <c r="A6" s="7" t="s">
        <v>12</v>
      </c>
      <c r="B6" s="81">
        <v>4365.678524295141</v>
      </c>
      <c r="C6" s="81">
        <v>12233.177325783252</v>
      </c>
      <c r="D6" s="81">
        <v>46365.679728546813</v>
      </c>
      <c r="E6" s="81">
        <v>20698.400639269406</v>
      </c>
      <c r="F6" s="81">
        <v>3901.8772624078524</v>
      </c>
      <c r="G6" s="81">
        <v>20256.772614576643</v>
      </c>
      <c r="H6" s="81">
        <v>8000.7066286022919</v>
      </c>
      <c r="I6" s="81">
        <v>5675.0626359832631</v>
      </c>
      <c r="J6" s="81">
        <v>14990.725527952272</v>
      </c>
      <c r="S6" s="1" t="s">
        <v>93</v>
      </c>
    </row>
    <row r="7" spans="1:19" x14ac:dyDescent="0.3">
      <c r="A7" s="7" t="s">
        <v>13</v>
      </c>
      <c r="B7" s="81">
        <v>4950.0428698153919</v>
      </c>
      <c r="C7" s="81">
        <v>14637.879024670978</v>
      </c>
      <c r="D7" s="81">
        <v>59757.342310054177</v>
      </c>
      <c r="E7" s="81">
        <v>24906.309999999998</v>
      </c>
      <c r="F7" s="81">
        <v>4755.7579999999998</v>
      </c>
      <c r="G7" s="81">
        <v>26215.64</v>
      </c>
      <c r="H7" s="81">
        <v>10037.09</v>
      </c>
      <c r="I7" s="81">
        <v>7064.2699999999995</v>
      </c>
      <c r="J7" s="81">
        <v>19013.662</v>
      </c>
    </row>
    <row r="8" spans="1:19" x14ac:dyDescent="0.3">
      <c r="A8" s="7" t="s">
        <v>14</v>
      </c>
      <c r="B8" s="81">
        <v>5071.63</v>
      </c>
      <c r="C8" s="81">
        <v>14904.878000000001</v>
      </c>
      <c r="D8" s="81">
        <v>59756.894</v>
      </c>
      <c r="E8" s="81">
        <v>24906.309999999998</v>
      </c>
      <c r="F8" s="81">
        <v>4755.7579999999998</v>
      </c>
      <c r="G8" s="81">
        <v>26215.64</v>
      </c>
      <c r="H8" s="81">
        <v>10037.09</v>
      </c>
      <c r="I8" s="81">
        <v>7064.2699999999995</v>
      </c>
      <c r="J8" s="81">
        <v>19013.662</v>
      </c>
    </row>
    <row r="9" spans="1:19" x14ac:dyDescent="0.3">
      <c r="A9" s="7" t="s">
        <v>15</v>
      </c>
      <c r="B9" s="81">
        <v>4694.6918964277156</v>
      </c>
      <c r="C9" s="81">
        <v>13187.825692253098</v>
      </c>
      <c r="D9" s="81">
        <v>50381.908819344637</v>
      </c>
      <c r="E9" s="81">
        <v>22352.618102947283</v>
      </c>
      <c r="F9" s="81">
        <v>4205.0811583822815</v>
      </c>
      <c r="G9" s="81">
        <v>21883.182087127363</v>
      </c>
      <c r="H9" s="81">
        <v>8773.4033214382162</v>
      </c>
      <c r="I9" s="81">
        <v>6251.4331380753138</v>
      </c>
      <c r="J9" s="81">
        <v>16584.903487574575</v>
      </c>
    </row>
    <row r="10" spans="1:19" x14ac:dyDescent="0.3">
      <c r="A10" s="7" t="s">
        <v>16</v>
      </c>
      <c r="B10" s="81">
        <v>4706.9400839832033</v>
      </c>
      <c r="C10" s="81">
        <v>11705.041423298038</v>
      </c>
      <c r="D10" s="81">
        <v>42387.677379921326</v>
      </c>
      <c r="E10" s="81">
        <v>19178.58590701536</v>
      </c>
      <c r="F10" s="81">
        <v>3467.2129920942934</v>
      </c>
      <c r="G10" s="81">
        <v>18123.228470926057</v>
      </c>
      <c r="H10" s="81">
        <v>7303.9066843485971</v>
      </c>
      <c r="I10" s="81">
        <v>5290.8123012552296</v>
      </c>
      <c r="J10" s="81">
        <v>13881.451498874007</v>
      </c>
    </row>
    <row r="11" spans="1:19" x14ac:dyDescent="0.3">
      <c r="A11" s="7" t="s">
        <v>17</v>
      </c>
      <c r="B11" s="81">
        <v>5401.6504019196154</v>
      </c>
      <c r="C11" s="81">
        <v>13158.829713497711</v>
      </c>
      <c r="D11" s="81">
        <v>43697.277357458799</v>
      </c>
      <c r="E11" s="81">
        <v>19106.215205479453</v>
      </c>
      <c r="F11" s="81">
        <v>3751.9895829893835</v>
      </c>
      <c r="G11" s="81">
        <v>17901.36580231987</v>
      </c>
      <c r="H11" s="81">
        <v>7678.9267404806915</v>
      </c>
      <c r="I11" s="81">
        <v>5024.7951464435146</v>
      </c>
      <c r="J11" s="81">
        <v>14253.672672513927</v>
      </c>
    </row>
    <row r="12" spans="1:19" x14ac:dyDescent="0.3">
      <c r="A12" s="7" t="s">
        <v>18</v>
      </c>
      <c r="B12" s="81">
        <v>5851.3760287942405</v>
      </c>
      <c r="C12" s="81">
        <v>14726.006706275786</v>
      </c>
      <c r="D12" s="81">
        <v>48267.960248512172</v>
      </c>
      <c r="E12" s="81">
        <v>22094.141311747615</v>
      </c>
      <c r="F12" s="81">
        <v>4481.4296228259309</v>
      </c>
      <c r="G12" s="81">
        <v>22208.069923300714</v>
      </c>
      <c r="H12" s="81">
        <v>9447.4546484510629</v>
      </c>
      <c r="I12" s="81">
        <v>6783.477447698745</v>
      </c>
      <c r="J12" s="81">
        <v>17121.015759867252</v>
      </c>
    </row>
    <row r="13" spans="1:19" x14ac:dyDescent="0.3">
      <c r="A13" s="7" t="s">
        <v>19</v>
      </c>
      <c r="B13" s="81">
        <v>6095.14</v>
      </c>
      <c r="C13" s="81">
        <v>15287.688</v>
      </c>
      <c r="D13" s="81">
        <v>52632.39688686205</v>
      </c>
      <c r="E13" s="81">
        <v>23924.126193441265</v>
      </c>
      <c r="F13" s="81">
        <v>4866.1279999999997</v>
      </c>
      <c r="G13" s="81">
        <v>23876.075521215098</v>
      </c>
      <c r="H13" s="81">
        <v>9610.8625459087234</v>
      </c>
      <c r="I13" s="81">
        <v>6783.477447698745</v>
      </c>
      <c r="J13" s="81">
        <v>17937.320620994826</v>
      </c>
    </row>
    <row r="14" spans="1:19" x14ac:dyDescent="0.3">
      <c r="A14" s="7" t="s">
        <v>20</v>
      </c>
      <c r="B14" s="81">
        <v>6070.7556028794243</v>
      </c>
      <c r="C14" s="81">
        <v>15230.927646328541</v>
      </c>
      <c r="D14" s="81">
        <v>52635.505057241258</v>
      </c>
      <c r="E14" s="81">
        <v>23924.126193441265</v>
      </c>
      <c r="F14" s="81">
        <v>4866.1279999999997</v>
      </c>
      <c r="G14" s="81">
        <v>23876.075521215098</v>
      </c>
      <c r="H14" s="81">
        <v>9610.9545825778332</v>
      </c>
      <c r="I14" s="81">
        <v>6783.477447698745</v>
      </c>
      <c r="J14" s="81">
        <v>17937.320620994826</v>
      </c>
    </row>
    <row r="15" spans="1:19" x14ac:dyDescent="0.3">
      <c r="A15" s="7" t="s">
        <v>21</v>
      </c>
      <c r="B15" s="81">
        <v>5510.1244691061784</v>
      </c>
      <c r="C15" s="81">
        <v>14030.937880947193</v>
      </c>
      <c r="D15" s="81">
        <v>46234.235797484827</v>
      </c>
      <c r="E15" s="81">
        <v>20812.126027397262</v>
      </c>
      <c r="F15" s="81">
        <v>4161.6759067331977</v>
      </c>
      <c r="G15" s="81">
        <v>19852.653111043939</v>
      </c>
      <c r="H15" s="81">
        <v>8161.4995359939812</v>
      </c>
      <c r="I15" s="81">
        <v>5601.1656485355643</v>
      </c>
      <c r="J15" s="81">
        <v>14828.5927832958</v>
      </c>
    </row>
    <row r="16" spans="1:19" x14ac:dyDescent="0.3">
      <c r="B16" s="2"/>
      <c r="C16" s="2"/>
      <c r="D16" s="2"/>
      <c r="E16" s="2"/>
      <c r="F16" s="2"/>
      <c r="G16" s="2"/>
      <c r="H16" s="2"/>
      <c r="I16" s="2"/>
      <c r="J16" s="2"/>
      <c r="K16" s="2"/>
    </row>
    <row r="17" spans="1:12" x14ac:dyDescent="0.3">
      <c r="A17" s="77" t="s">
        <v>106</v>
      </c>
      <c r="B17" s="82">
        <v>151749.99959578266</v>
      </c>
      <c r="C17" s="2"/>
      <c r="D17" s="2"/>
      <c r="E17" s="2"/>
      <c r="F17" s="2"/>
      <c r="G17" s="2"/>
      <c r="H17" s="2"/>
      <c r="I17" s="2"/>
      <c r="J17" s="2"/>
      <c r="K17" s="2"/>
    </row>
    <row r="18" spans="1:12" x14ac:dyDescent="0.3">
      <c r="A18" s="78"/>
      <c r="L18" s="9"/>
    </row>
    <row r="19" spans="1:12" x14ac:dyDescent="0.3">
      <c r="A19" s="77" t="s">
        <v>94</v>
      </c>
    </row>
    <row r="20" spans="1:12" x14ac:dyDescent="0.3">
      <c r="A20" s="7" t="s">
        <v>10</v>
      </c>
      <c r="B20" s="83">
        <v>848.17958242328405</v>
      </c>
      <c r="C20" s="83">
        <v>3533.4358112793607</v>
      </c>
      <c r="D20" s="83">
        <v>2428.9928164279231</v>
      </c>
      <c r="E20" s="83">
        <v>1794.4177407460488</v>
      </c>
      <c r="F20" s="83">
        <v>1120.7028760646876</v>
      </c>
      <c r="G20" s="83">
        <v>1484.5007456228914</v>
      </c>
      <c r="H20" s="83">
        <v>656.9419299726469</v>
      </c>
      <c r="I20" s="83">
        <v>462.80325007838411</v>
      </c>
      <c r="J20" s="83">
        <v>907.25524738476861</v>
      </c>
    </row>
    <row r="21" spans="1:12" x14ac:dyDescent="0.3">
      <c r="A21" s="7" t="s">
        <v>11</v>
      </c>
      <c r="B21" s="83">
        <v>1059.7462276911087</v>
      </c>
      <c r="C21" s="83">
        <v>3962.1820683893011</v>
      </c>
      <c r="D21" s="83">
        <v>4281.2211109582486</v>
      </c>
      <c r="E21" s="83">
        <v>2735.2359098449979</v>
      </c>
      <c r="F21" s="83">
        <v>1260.998333897475</v>
      </c>
      <c r="G21" s="83">
        <v>3118.813727319829</v>
      </c>
      <c r="H21" s="83">
        <v>1596.045140796235</v>
      </c>
      <c r="I21" s="83">
        <v>898.84580433498002</v>
      </c>
      <c r="J21" s="83">
        <v>1139.5916767678309</v>
      </c>
    </row>
    <row r="22" spans="1:12" x14ac:dyDescent="0.3">
      <c r="A22" s="7" t="s">
        <v>12</v>
      </c>
      <c r="B22" s="83">
        <v>1021.9091337044943</v>
      </c>
      <c r="C22" s="83">
        <v>4164.8514716373575</v>
      </c>
      <c r="D22" s="83">
        <v>5371.7994013683438</v>
      </c>
      <c r="E22" s="83">
        <v>3507.100817114122</v>
      </c>
      <c r="F22" s="83">
        <v>1126.7302449896563</v>
      </c>
      <c r="G22" s="83">
        <v>3457.0777758423283</v>
      </c>
      <c r="H22" s="83">
        <v>1828.7797432658961</v>
      </c>
      <c r="I22" s="83">
        <v>1080.6383763269318</v>
      </c>
      <c r="J22" s="83">
        <v>2068.0230357508603</v>
      </c>
    </row>
    <row r="23" spans="1:12" x14ac:dyDescent="0.3">
      <c r="A23" s="7" t="s">
        <v>13</v>
      </c>
      <c r="B23" s="83">
        <v>787.76168456464427</v>
      </c>
      <c r="C23" s="83">
        <v>3855.9093413209207</v>
      </c>
      <c r="D23" s="83">
        <v>6419.3248318552505</v>
      </c>
      <c r="E23" s="83">
        <v>4311.3824464627742</v>
      </c>
      <c r="F23" s="83">
        <v>1184.5824407480345</v>
      </c>
      <c r="G23" s="83">
        <v>3990.4628052050757</v>
      </c>
      <c r="H23" s="83">
        <v>2609.4365864903421</v>
      </c>
      <c r="I23" s="83">
        <v>1388.0155014485699</v>
      </c>
      <c r="J23" s="83">
        <v>1896.8143619043308</v>
      </c>
    </row>
    <row r="24" spans="1:12" x14ac:dyDescent="0.3">
      <c r="A24" s="7" t="s">
        <v>14</v>
      </c>
      <c r="B24" s="83">
        <v>766.98689846026207</v>
      </c>
      <c r="C24" s="83">
        <v>4248.6695983762374</v>
      </c>
      <c r="D24" s="83">
        <v>6523.574553337854</v>
      </c>
      <c r="E24" s="83">
        <v>4411.2982882598808</v>
      </c>
      <c r="F24" s="83">
        <v>1115.1666339321384</v>
      </c>
      <c r="G24" s="83">
        <v>3943.9005683519026</v>
      </c>
      <c r="H24" s="83">
        <v>2663.9821460417261</v>
      </c>
      <c r="I24" s="83">
        <v>1423.7825815506383</v>
      </c>
      <c r="J24" s="83">
        <v>2077.5487316893341</v>
      </c>
    </row>
    <row r="25" spans="1:12" x14ac:dyDescent="0.3">
      <c r="A25" s="7" t="s">
        <v>15</v>
      </c>
      <c r="B25" s="83">
        <v>738.54520971880265</v>
      </c>
      <c r="C25" s="83">
        <v>3354.1854988105192</v>
      </c>
      <c r="D25" s="83">
        <v>4923.7342486029775</v>
      </c>
      <c r="E25" s="83">
        <v>3110.6228578369037</v>
      </c>
      <c r="F25" s="83">
        <v>909.74724377072653</v>
      </c>
      <c r="G25" s="83">
        <v>2862.168422310494</v>
      </c>
      <c r="H25" s="83">
        <v>1699.7773549036276</v>
      </c>
      <c r="I25" s="83">
        <v>1066.5870992420005</v>
      </c>
      <c r="J25" s="83">
        <v>1712.8420648039396</v>
      </c>
    </row>
    <row r="26" spans="1:12" x14ac:dyDescent="0.3">
      <c r="A26" s="7" t="s">
        <v>16</v>
      </c>
      <c r="B26" s="83">
        <v>649.40561377114091</v>
      </c>
      <c r="C26" s="83">
        <v>2904.8605960774771</v>
      </c>
      <c r="D26" s="83">
        <v>4011.4257299806141</v>
      </c>
      <c r="E26" s="83">
        <v>2668.0608666068601</v>
      </c>
      <c r="F26" s="83">
        <v>799.52204135123918</v>
      </c>
      <c r="G26" s="83">
        <v>2330.7986915607976</v>
      </c>
      <c r="H26" s="83">
        <v>1537.7290516701921</v>
      </c>
      <c r="I26" s="83">
        <v>960.33065968118842</v>
      </c>
      <c r="J26" s="83">
        <v>1424.8067493004951</v>
      </c>
    </row>
    <row r="27" spans="1:12" x14ac:dyDescent="0.3">
      <c r="A27" s="7" t="s">
        <v>17</v>
      </c>
      <c r="B27" s="83">
        <v>754.06239603825236</v>
      </c>
      <c r="C27" s="83">
        <v>2360.2660100038847</v>
      </c>
      <c r="D27" s="83">
        <v>1462.9142801817316</v>
      </c>
      <c r="E27" s="83">
        <v>980.498878133267</v>
      </c>
      <c r="F27" s="83">
        <v>789.26126768986205</v>
      </c>
      <c r="G27" s="83">
        <v>973.18013849202748</v>
      </c>
      <c r="H27" s="83">
        <v>416.83881953995234</v>
      </c>
      <c r="I27" s="83">
        <v>382.77013415219801</v>
      </c>
      <c r="J27" s="83">
        <v>786.77807576883129</v>
      </c>
    </row>
    <row r="28" spans="1:12" x14ac:dyDescent="0.3">
      <c r="A28" s="7" t="s">
        <v>18</v>
      </c>
      <c r="B28" s="83">
        <v>824.36692233258327</v>
      </c>
      <c r="C28" s="83">
        <v>3283.5548616453243</v>
      </c>
      <c r="D28" s="83">
        <v>1591.2787817520059</v>
      </c>
      <c r="E28" s="83">
        <v>1386.9857384493093</v>
      </c>
      <c r="F28" s="83">
        <v>895.38524695989918</v>
      </c>
      <c r="G28" s="83">
        <v>1402.297165800733</v>
      </c>
      <c r="H28" s="83">
        <v>785.68780207806037</v>
      </c>
      <c r="I28" s="83">
        <v>514.3438045600916</v>
      </c>
      <c r="J28" s="83">
        <v>1044.1196764219817</v>
      </c>
    </row>
    <row r="29" spans="1:12" x14ac:dyDescent="0.3">
      <c r="A29" s="7" t="s">
        <v>19</v>
      </c>
      <c r="B29" s="83">
        <v>647.45817121280652</v>
      </c>
      <c r="C29" s="83">
        <v>3224.8181278364614</v>
      </c>
      <c r="D29" s="83">
        <v>1840.5919577002387</v>
      </c>
      <c r="E29" s="83">
        <v>1458.5628744214482</v>
      </c>
      <c r="F29" s="83">
        <v>771.11253415970918</v>
      </c>
      <c r="G29" s="83">
        <v>1450.1559823639441</v>
      </c>
      <c r="H29" s="83">
        <v>912.52477229890269</v>
      </c>
      <c r="I29" s="83">
        <v>599.59422466754938</v>
      </c>
      <c r="J29" s="83">
        <v>1054.6413553389618</v>
      </c>
    </row>
    <row r="30" spans="1:12" x14ac:dyDescent="0.3">
      <c r="A30" s="7" t="s">
        <v>20</v>
      </c>
      <c r="B30" s="83">
        <v>769.83792158252095</v>
      </c>
      <c r="C30" s="83">
        <v>3187.6674238284686</v>
      </c>
      <c r="D30" s="83">
        <v>1467.2250843764723</v>
      </c>
      <c r="E30" s="83">
        <v>1287.4870925497048</v>
      </c>
      <c r="F30" s="83">
        <v>786.57975938427876</v>
      </c>
      <c r="G30" s="83">
        <v>1486.5913122080874</v>
      </c>
      <c r="H30" s="83">
        <v>819.76501647519865</v>
      </c>
      <c r="I30" s="83">
        <v>598.61464580283973</v>
      </c>
      <c r="J30" s="83">
        <v>1071.4817437924285</v>
      </c>
    </row>
    <row r="31" spans="1:12" x14ac:dyDescent="0.3">
      <c r="A31" s="7" t="s">
        <v>21</v>
      </c>
      <c r="B31" s="83">
        <v>644.55134014932923</v>
      </c>
      <c r="C31" s="83">
        <v>2915.0423798460124</v>
      </c>
      <c r="D31" s="83">
        <v>1620.6022589762219</v>
      </c>
      <c r="E31" s="83">
        <v>1328.855851198045</v>
      </c>
      <c r="F31" s="83">
        <v>910.63068132074909</v>
      </c>
      <c r="G31" s="83">
        <v>1388.3698299715581</v>
      </c>
      <c r="H31" s="83">
        <v>853.94851766736451</v>
      </c>
      <c r="I31" s="83">
        <v>608.53041547185967</v>
      </c>
      <c r="J31" s="83">
        <v>1018.4287253988524</v>
      </c>
    </row>
    <row r="32" spans="1:12" x14ac:dyDescent="0.3">
      <c r="B32" s="7"/>
      <c r="C32" s="7"/>
      <c r="D32" s="7"/>
      <c r="E32" s="7"/>
      <c r="F32" s="7"/>
      <c r="G32" s="7"/>
      <c r="H32" s="7"/>
      <c r="I32" s="7"/>
      <c r="J32" s="7"/>
    </row>
    <row r="33" spans="1:13" x14ac:dyDescent="0.3">
      <c r="A33" s="1" t="s">
        <v>83</v>
      </c>
    </row>
    <row r="34" spans="1:13" x14ac:dyDescent="0.3">
      <c r="A34" s="7" t="s">
        <v>10</v>
      </c>
      <c r="B34" s="56">
        <f>B4-B20</f>
        <v>3956.2680900422229</v>
      </c>
      <c r="C34" s="56">
        <f t="shared" ref="C34:J34" si="0">C4-C20</f>
        <v>8526.0403105540026</v>
      </c>
      <c r="D34" s="56">
        <f t="shared" si="0"/>
        <v>38699.621932131537</v>
      </c>
      <c r="E34" s="56">
        <f t="shared" si="0"/>
        <v>16546.725762782389</v>
      </c>
      <c r="F34" s="56">
        <f t="shared" si="0"/>
        <v>2526.3653313317682</v>
      </c>
      <c r="G34" s="56">
        <f t="shared" si="0"/>
        <v>15442.201548176934</v>
      </c>
      <c r="H34" s="56">
        <f t="shared" si="0"/>
        <v>6200.215526433356</v>
      </c>
      <c r="I34" s="56">
        <f t="shared" si="0"/>
        <v>4295.9747415534148</v>
      </c>
      <c r="J34" s="56">
        <f t="shared" si="0"/>
        <v>11162.052269900207</v>
      </c>
      <c r="L34" s="11"/>
    </row>
    <row r="35" spans="1:13" x14ac:dyDescent="0.3">
      <c r="A35" s="7" t="s">
        <v>11</v>
      </c>
      <c r="B35" s="56">
        <f t="shared" ref="B35:J35" si="1">B5-B21</f>
        <v>3232.8091052423047</v>
      </c>
      <c r="C35" s="56">
        <f t="shared" si="1"/>
        <v>7240.8085339689087</v>
      </c>
      <c r="D35" s="56">
        <f t="shared" si="1"/>
        <v>35516.626854977039</v>
      </c>
      <c r="E35" s="56">
        <f t="shared" si="1"/>
        <v>15647.252280275383</v>
      </c>
      <c r="F35" s="56">
        <f t="shared" si="1"/>
        <v>2096.3036932899413</v>
      </c>
      <c r="G35" s="56">
        <f t="shared" si="1"/>
        <v>14374.461988099371</v>
      </c>
      <c r="H35" s="56">
        <f t="shared" si="1"/>
        <v>5320.9309771197404</v>
      </c>
      <c r="I35" s="56">
        <f t="shared" si="1"/>
        <v>3978.165367213137</v>
      </c>
      <c r="J35" s="56">
        <f t="shared" si="1"/>
        <v>12171.828697456815</v>
      </c>
      <c r="L35" s="11"/>
    </row>
    <row r="36" spans="1:13" x14ac:dyDescent="0.3">
      <c r="A36" s="7" t="s">
        <v>12</v>
      </c>
      <c r="B36" s="56">
        <f t="shared" ref="B36:J36" si="2">B6-B22</f>
        <v>3343.7693905906467</v>
      </c>
      <c r="C36" s="56">
        <f t="shared" si="2"/>
        <v>8068.3258541458945</v>
      </c>
      <c r="D36" s="56">
        <f t="shared" si="2"/>
        <v>40993.880327178471</v>
      </c>
      <c r="E36" s="56">
        <f t="shared" si="2"/>
        <v>17191.299822155284</v>
      </c>
      <c r="F36" s="56">
        <f t="shared" si="2"/>
        <v>2775.1470174181959</v>
      </c>
      <c r="G36" s="56">
        <f t="shared" si="2"/>
        <v>16799.694838734315</v>
      </c>
      <c r="H36" s="56">
        <f t="shared" si="2"/>
        <v>6171.9268853363956</v>
      </c>
      <c r="I36" s="56">
        <f t="shared" si="2"/>
        <v>4594.4242596563308</v>
      </c>
      <c r="J36" s="56">
        <f t="shared" si="2"/>
        <v>12922.702492201412</v>
      </c>
      <c r="L36" s="11"/>
    </row>
    <row r="37" spans="1:13" x14ac:dyDescent="0.3">
      <c r="A37" s="7" t="s">
        <v>13</v>
      </c>
      <c r="B37" s="56">
        <f t="shared" ref="B37:J37" si="3">B7-B23</f>
        <v>4162.2811852507475</v>
      </c>
      <c r="C37" s="56">
        <f t="shared" si="3"/>
        <v>10781.969683350057</v>
      </c>
      <c r="D37" s="56">
        <f t="shared" si="3"/>
        <v>53338.017478198926</v>
      </c>
      <c r="E37" s="56">
        <f t="shared" si="3"/>
        <v>20594.927553537222</v>
      </c>
      <c r="F37" s="56">
        <f t="shared" si="3"/>
        <v>3571.1755592519653</v>
      </c>
      <c r="G37" s="56">
        <f t="shared" si="3"/>
        <v>22225.177194794924</v>
      </c>
      <c r="H37" s="56">
        <f t="shared" si="3"/>
        <v>7427.6534135096581</v>
      </c>
      <c r="I37" s="56">
        <f t="shared" si="3"/>
        <v>5676.2544985514296</v>
      </c>
      <c r="J37" s="56">
        <f t="shared" si="3"/>
        <v>17116.847638095671</v>
      </c>
      <c r="L37" s="11"/>
    </row>
    <row r="38" spans="1:13" x14ac:dyDescent="0.3">
      <c r="A38" s="7" t="s">
        <v>14</v>
      </c>
      <c r="B38" s="56">
        <f t="shared" ref="B38:J38" si="4">B8-B24</f>
        <v>4304.6431015397384</v>
      </c>
      <c r="C38" s="56">
        <f t="shared" si="4"/>
        <v>10656.208401623764</v>
      </c>
      <c r="D38" s="56">
        <f t="shared" si="4"/>
        <v>53233.31944666215</v>
      </c>
      <c r="E38" s="56">
        <f t="shared" si="4"/>
        <v>20495.011711740117</v>
      </c>
      <c r="F38" s="56">
        <f t="shared" si="4"/>
        <v>3640.5913660678616</v>
      </c>
      <c r="G38" s="56">
        <f t="shared" si="4"/>
        <v>22271.739431648097</v>
      </c>
      <c r="H38" s="56">
        <f t="shared" si="4"/>
        <v>7373.1078539582741</v>
      </c>
      <c r="I38" s="56">
        <f t="shared" si="4"/>
        <v>5640.487418449361</v>
      </c>
      <c r="J38" s="56">
        <f t="shared" si="4"/>
        <v>16936.113268310666</v>
      </c>
      <c r="L38" s="11"/>
    </row>
    <row r="39" spans="1:13" x14ac:dyDescent="0.3">
      <c r="A39" s="7" t="s">
        <v>15</v>
      </c>
      <c r="B39" s="56">
        <f t="shared" ref="B39:J39" si="5">B9-B25</f>
        <v>3956.146686708913</v>
      </c>
      <c r="C39" s="56">
        <f t="shared" si="5"/>
        <v>9833.6401934425794</v>
      </c>
      <c r="D39" s="56">
        <f t="shared" si="5"/>
        <v>45458.174570741656</v>
      </c>
      <c r="E39" s="56">
        <f t="shared" si="5"/>
        <v>19241.995245110378</v>
      </c>
      <c r="F39" s="56">
        <f t="shared" si="5"/>
        <v>3295.333914611555</v>
      </c>
      <c r="G39" s="56">
        <f t="shared" si="5"/>
        <v>19021.01366481687</v>
      </c>
      <c r="H39" s="56">
        <f t="shared" si="5"/>
        <v>7073.6259665345888</v>
      </c>
      <c r="I39" s="56">
        <f t="shared" si="5"/>
        <v>5184.8460388333133</v>
      </c>
      <c r="J39" s="56">
        <f t="shared" si="5"/>
        <v>14872.061422770636</v>
      </c>
      <c r="L39" s="11"/>
    </row>
    <row r="40" spans="1:13" x14ac:dyDescent="0.3">
      <c r="A40" s="7" t="s">
        <v>16</v>
      </c>
      <c r="B40" s="56">
        <f t="shared" ref="B40:J40" si="6">B10-B26</f>
        <v>4057.5344702120624</v>
      </c>
      <c r="C40" s="56">
        <f t="shared" si="6"/>
        <v>8800.1808272205617</v>
      </c>
      <c r="D40" s="56">
        <f t="shared" si="6"/>
        <v>38376.251649940714</v>
      </c>
      <c r="E40" s="56">
        <f t="shared" si="6"/>
        <v>16510.525040408502</v>
      </c>
      <c r="F40" s="56">
        <f t="shared" si="6"/>
        <v>2667.6909507430541</v>
      </c>
      <c r="G40" s="56">
        <f t="shared" si="6"/>
        <v>15792.429779365259</v>
      </c>
      <c r="H40" s="56">
        <f t="shared" si="6"/>
        <v>5766.1776326784047</v>
      </c>
      <c r="I40" s="56">
        <f t="shared" si="6"/>
        <v>4330.4816415740415</v>
      </c>
      <c r="J40" s="56">
        <f t="shared" si="6"/>
        <v>12456.644749573512</v>
      </c>
      <c r="L40" s="11"/>
    </row>
    <row r="41" spans="1:13" x14ac:dyDescent="0.3">
      <c r="A41" s="7" t="s">
        <v>17</v>
      </c>
      <c r="B41" s="56">
        <f t="shared" ref="B41:J41" si="7">B11-B27</f>
        <v>4647.5880058813627</v>
      </c>
      <c r="C41" s="56">
        <f t="shared" si="7"/>
        <v>10798.563703493826</v>
      </c>
      <c r="D41" s="56">
        <f t="shared" si="7"/>
        <v>42234.36307727707</v>
      </c>
      <c r="E41" s="56">
        <f t="shared" si="7"/>
        <v>18125.716327346185</v>
      </c>
      <c r="F41" s="56">
        <f t="shared" si="7"/>
        <v>2962.7283152995215</v>
      </c>
      <c r="G41" s="56">
        <f t="shared" si="7"/>
        <v>16928.18566382784</v>
      </c>
      <c r="H41" s="56">
        <f t="shared" si="7"/>
        <v>7262.0879209407394</v>
      </c>
      <c r="I41" s="56">
        <f t="shared" si="7"/>
        <v>4642.0250122913167</v>
      </c>
      <c r="J41" s="56">
        <f t="shared" si="7"/>
        <v>13466.894596745096</v>
      </c>
      <c r="L41" s="11"/>
    </row>
    <row r="42" spans="1:13" x14ac:dyDescent="0.3">
      <c r="A42" s="7" t="s">
        <v>18</v>
      </c>
      <c r="B42" s="56">
        <f t="shared" ref="B42:J42" si="8">B12-B28</f>
        <v>5027.0091064616572</v>
      </c>
      <c r="C42" s="56">
        <f t="shared" si="8"/>
        <v>11442.451844630461</v>
      </c>
      <c r="D42" s="56">
        <f t="shared" si="8"/>
        <v>46676.681466760165</v>
      </c>
      <c r="E42" s="56">
        <f t="shared" si="8"/>
        <v>20707.155573298307</v>
      </c>
      <c r="F42" s="56">
        <f t="shared" si="8"/>
        <v>3586.0443758660317</v>
      </c>
      <c r="G42" s="56">
        <f t="shared" si="8"/>
        <v>20805.772757499981</v>
      </c>
      <c r="H42" s="56">
        <f t="shared" si="8"/>
        <v>8661.7668463730024</v>
      </c>
      <c r="I42" s="56">
        <f t="shared" si="8"/>
        <v>6269.1336431386535</v>
      </c>
      <c r="J42" s="56">
        <f t="shared" si="8"/>
        <v>16076.89608344527</v>
      </c>
      <c r="L42" s="11"/>
    </row>
    <row r="43" spans="1:13" x14ac:dyDescent="0.3">
      <c r="A43" s="7" t="s">
        <v>19</v>
      </c>
      <c r="B43" s="56">
        <f t="shared" ref="B43:J43" si="9">B13-B29</f>
        <v>5447.6818287871938</v>
      </c>
      <c r="C43" s="56">
        <f t="shared" si="9"/>
        <v>12062.869872163539</v>
      </c>
      <c r="D43" s="56">
        <f t="shared" si="9"/>
        <v>50791.804929161808</v>
      </c>
      <c r="E43" s="56">
        <f t="shared" si="9"/>
        <v>22465.563319019817</v>
      </c>
      <c r="F43" s="56">
        <f t="shared" si="9"/>
        <v>4095.0154658402907</v>
      </c>
      <c r="G43" s="56">
        <f t="shared" si="9"/>
        <v>22425.919538851154</v>
      </c>
      <c r="H43" s="56">
        <f t="shared" si="9"/>
        <v>8698.3377736098209</v>
      </c>
      <c r="I43" s="56">
        <f t="shared" si="9"/>
        <v>6183.8832230311955</v>
      </c>
      <c r="J43" s="56">
        <f t="shared" si="9"/>
        <v>16882.679265655865</v>
      </c>
      <c r="L43" s="11"/>
    </row>
    <row r="44" spans="1:13" x14ac:dyDescent="0.3">
      <c r="A44" s="7" t="s">
        <v>20</v>
      </c>
      <c r="B44" s="56">
        <f t="shared" ref="B44:J44" si="10">B14-B30</f>
        <v>5300.9176812969035</v>
      </c>
      <c r="C44" s="56">
        <f t="shared" si="10"/>
        <v>12043.260222500072</v>
      </c>
      <c r="D44" s="56">
        <f t="shared" si="10"/>
        <v>51168.279972864788</v>
      </c>
      <c r="E44" s="56">
        <f t="shared" si="10"/>
        <v>22636.63910089156</v>
      </c>
      <c r="F44" s="56">
        <f t="shared" si="10"/>
        <v>4079.5482406157207</v>
      </c>
      <c r="G44" s="56">
        <f t="shared" si="10"/>
        <v>22389.484209007009</v>
      </c>
      <c r="H44" s="56">
        <f t="shared" si="10"/>
        <v>8791.1895661026338</v>
      </c>
      <c r="I44" s="56">
        <f t="shared" si="10"/>
        <v>6184.8628018959052</v>
      </c>
      <c r="J44" s="56">
        <f t="shared" si="10"/>
        <v>16865.838877202397</v>
      </c>
      <c r="L44" s="11"/>
    </row>
    <row r="45" spans="1:13" x14ac:dyDescent="0.3">
      <c r="A45" s="7" t="s">
        <v>21</v>
      </c>
      <c r="B45" s="56">
        <f t="shared" ref="B45:I45" si="11">B15-B31</f>
        <v>4865.5731289568494</v>
      </c>
      <c r="C45" s="56">
        <f t="shared" si="11"/>
        <v>11115.89550110118</v>
      </c>
      <c r="D45" s="56">
        <f t="shared" si="11"/>
        <v>44613.633538508606</v>
      </c>
      <c r="E45" s="56">
        <f t="shared" si="11"/>
        <v>19483.270176199218</v>
      </c>
      <c r="F45" s="56">
        <f t="shared" si="11"/>
        <v>3251.0452254124484</v>
      </c>
      <c r="G45" s="56">
        <f t="shared" si="11"/>
        <v>18464.283281072381</v>
      </c>
      <c r="H45" s="56">
        <f t="shared" si="11"/>
        <v>7307.5510183266169</v>
      </c>
      <c r="I45" s="56">
        <f t="shared" si="11"/>
        <v>4992.6352330637046</v>
      </c>
      <c r="J45" s="56">
        <f>J15-J31</f>
        <v>13810.164057896947</v>
      </c>
      <c r="L45" s="11"/>
    </row>
    <row r="46" spans="1:13" x14ac:dyDescent="0.3">
      <c r="L46" s="11"/>
    </row>
    <row r="47" spans="1:13" x14ac:dyDescent="0.3">
      <c r="A47" s="1" t="s">
        <v>84</v>
      </c>
      <c r="K47" s="2" t="s">
        <v>40</v>
      </c>
    </row>
    <row r="48" spans="1:13" x14ac:dyDescent="0.3">
      <c r="A48" s="7" t="s">
        <v>10</v>
      </c>
      <c r="B48" s="57">
        <f>IF(入力!$E$16=B$2,入力!$E$25*入力!$E$19/1000,0)</f>
        <v>0</v>
      </c>
      <c r="C48" s="57">
        <f>IF(入力!$E$16=C$2,入力!$E$25*入力!$E$19/1000,0)</f>
        <v>0</v>
      </c>
      <c r="D48" s="57">
        <f>IF(入力!$E$16=D$2,入力!$E$25*入力!$E$19/1000,0)</f>
        <v>0</v>
      </c>
      <c r="E48" s="57">
        <f>IF(入力!$E$16=E$2,入力!$E$25*入力!$E$19/1000,0)</f>
        <v>0</v>
      </c>
      <c r="F48" s="57">
        <f>IF(入力!$E$16=F$2,入力!$E$25*入力!$E$19/1000,0)</f>
        <v>0</v>
      </c>
      <c r="G48" s="57">
        <f>IF(入力!$E$16=G$2,入力!$E$25*入力!$E$19/1000,0)</f>
        <v>0</v>
      </c>
      <c r="H48" s="57">
        <f>IF(入力!$E$16=H$2,入力!$E$25*入力!$E$19/1000,0)</f>
        <v>0</v>
      </c>
      <c r="I48" s="57">
        <f>IF(入力!$E$16=I$2,入力!$E$25*入力!$E$19/1000,0)</f>
        <v>0</v>
      </c>
      <c r="J48" s="57">
        <f>IF(入力!$E$16=J$2,入力!$E$25*入力!$E$19/1000,0)</f>
        <v>0</v>
      </c>
      <c r="K48" s="61">
        <f>SUM(B48:J48)</f>
        <v>0</v>
      </c>
      <c r="L48" s="11"/>
      <c r="M48" s="18"/>
    </row>
    <row r="49" spans="1:15" x14ac:dyDescent="0.3">
      <c r="A49" s="7" t="s">
        <v>11</v>
      </c>
      <c r="B49" s="57">
        <f>IF(入力!$E$16=B$2,入力!$F$25*入力!$F$19/1000,0)</f>
        <v>0</v>
      </c>
      <c r="C49" s="57">
        <f>IF(入力!$E$16=C$2,入力!$F$25*入力!$F$19/1000,0)</f>
        <v>0</v>
      </c>
      <c r="D49" s="57">
        <f>IF(入力!$E$16=D$2,入力!$F$25*入力!$F$19/1000,0)</f>
        <v>0</v>
      </c>
      <c r="E49" s="57">
        <f>IF(入力!$E$16=E$2,入力!$F$25*入力!$F$19/1000,0)</f>
        <v>0</v>
      </c>
      <c r="F49" s="57">
        <f>IF(入力!$E$16=F$2,入力!$F$25*入力!$F$19/1000,0)</f>
        <v>0</v>
      </c>
      <c r="G49" s="57">
        <f>IF(入力!$E$16=G$2,入力!$F$25*入力!$F$19/1000,0)</f>
        <v>0</v>
      </c>
      <c r="H49" s="57">
        <f>IF(入力!$E$16=H$2,入力!$F$25*入力!$F$19/1000,0)</f>
        <v>0</v>
      </c>
      <c r="I49" s="57">
        <f>IF(入力!$E$16=I$2,入力!$F$25*入力!$F$19/1000,0)</f>
        <v>0</v>
      </c>
      <c r="J49" s="57">
        <f>IF(入力!$E$16=J$2,入力!$F$25*入力!$F$19/1000,0)</f>
        <v>0</v>
      </c>
      <c r="K49" s="61">
        <f t="shared" ref="K49:K59" si="12">SUM(B49:J49)</f>
        <v>0</v>
      </c>
      <c r="L49" s="11"/>
      <c r="M49" s="18"/>
    </row>
    <row r="50" spans="1:15" x14ac:dyDescent="0.3">
      <c r="A50" s="7" t="s">
        <v>12</v>
      </c>
      <c r="B50" s="57">
        <f>IF(入力!$E$16=B$2,入力!$G$25*入力!$G$19/1000,0)</f>
        <v>0</v>
      </c>
      <c r="C50" s="57">
        <f>IF(入力!$E$16=C$2,入力!$G$25*入力!$G$19/1000,0)</f>
        <v>0</v>
      </c>
      <c r="D50" s="57">
        <f>IF(入力!$E$16=D$2,入力!$G$25*入力!$G$19/1000,0)</f>
        <v>0</v>
      </c>
      <c r="E50" s="57">
        <f>IF(入力!$E$16=E$2,入力!$G$25*入力!$G$19/1000,0)</f>
        <v>0</v>
      </c>
      <c r="F50" s="57">
        <f>IF(入力!$E$16=F$2,入力!$G$25*入力!$G$19/1000,0)</f>
        <v>0</v>
      </c>
      <c r="G50" s="57">
        <f>IF(入力!$E$16=G$2,入力!$G$25*入力!$G$19/1000,0)</f>
        <v>0</v>
      </c>
      <c r="H50" s="57">
        <f>IF(入力!$E$16=H$2,入力!$G$25*入力!$G$19/1000,0)</f>
        <v>0</v>
      </c>
      <c r="I50" s="57">
        <f>IF(入力!$E$16=I$2,入力!$G$25*入力!$G$19/1000,0)</f>
        <v>0</v>
      </c>
      <c r="J50" s="57">
        <f>IF(入力!$E$16=J$2,入力!$G$25*入力!$G$19/1000,0)</f>
        <v>0</v>
      </c>
      <c r="K50" s="61">
        <f t="shared" si="12"/>
        <v>0</v>
      </c>
      <c r="L50" s="11"/>
      <c r="M50" s="18"/>
    </row>
    <row r="51" spans="1:15" x14ac:dyDescent="0.3">
      <c r="A51" s="7" t="s">
        <v>13</v>
      </c>
      <c r="B51" s="57">
        <f>IF(入力!$E$16=B$2,入力!$H$25*入力!$H$19/1000,0)</f>
        <v>0</v>
      </c>
      <c r="C51" s="57">
        <f>IF(入力!$E$16=C$2,入力!$H$25*入力!$H$19/1000,0)</f>
        <v>0</v>
      </c>
      <c r="D51" s="57">
        <f>IF(入力!$E$16=D$2,入力!$H$25*入力!$H$19/1000,0)</f>
        <v>0</v>
      </c>
      <c r="E51" s="57">
        <f>IF(入力!$E$16=E$2,入力!$H$25*入力!$H$19/1000,0)</f>
        <v>0</v>
      </c>
      <c r="F51" s="57">
        <f>IF(入力!$E$16=F$2,入力!$H$25*入力!$H$19/1000,0)</f>
        <v>0</v>
      </c>
      <c r="G51" s="57">
        <f>IF(入力!$E$16=G$2,入力!$H$25*入力!$H$19/1000,0)</f>
        <v>0</v>
      </c>
      <c r="H51" s="57">
        <f>IF(入力!$E$16=H$2,入力!$H$25*入力!$H$19/1000,0)</f>
        <v>0</v>
      </c>
      <c r="I51" s="57">
        <f>IF(入力!$E$16=I$2,入力!$H$25*入力!$H$19/1000,0)</f>
        <v>0</v>
      </c>
      <c r="J51" s="57">
        <f>IF(入力!$E$16=J$2,入力!$H$25*入力!$H$19/1000,0)</f>
        <v>0</v>
      </c>
      <c r="K51" s="61">
        <f t="shared" si="12"/>
        <v>0</v>
      </c>
      <c r="L51" s="11"/>
      <c r="M51" s="18"/>
    </row>
    <row r="52" spans="1:15" x14ac:dyDescent="0.3">
      <c r="A52" s="7" t="s">
        <v>14</v>
      </c>
      <c r="B52" s="57">
        <f>IF(入力!$E$16=B$2,入力!$I$25*入力!$I$19/1000,0)</f>
        <v>0</v>
      </c>
      <c r="C52" s="57">
        <f>IF(入力!$E$16=C$2,入力!$I$25*入力!$I$19/1000,0)</f>
        <v>0</v>
      </c>
      <c r="D52" s="57">
        <f>IF(入力!$E$16=D$2,入力!$I$25*入力!$I$19/1000,0)</f>
        <v>0</v>
      </c>
      <c r="E52" s="57">
        <f>IF(入力!$E$16=E$2,入力!$I$25*入力!$I$19/1000,0)</f>
        <v>0</v>
      </c>
      <c r="F52" s="57">
        <f>IF(入力!$E$16=F$2,入力!$I$25*入力!$I$19/1000,0)</f>
        <v>0</v>
      </c>
      <c r="G52" s="57">
        <f>IF(入力!$E$16=G$2,入力!$I$25*入力!$I$19/1000,0)</f>
        <v>0</v>
      </c>
      <c r="H52" s="57">
        <f>IF(入力!$E$16=H$2,入力!$I$25*入力!$I$19/1000,0)</f>
        <v>0</v>
      </c>
      <c r="I52" s="57">
        <f>IF(入力!$E$16=I$2,入力!$I$25*入力!$I$19/1000,0)</f>
        <v>0</v>
      </c>
      <c r="J52" s="57">
        <f>IF(入力!$E$16=J$2,入力!$I$25*入力!$I$19/1000,0)</f>
        <v>0</v>
      </c>
      <c r="K52" s="61">
        <f t="shared" si="12"/>
        <v>0</v>
      </c>
      <c r="L52" s="11"/>
      <c r="M52" s="18"/>
    </row>
    <row r="53" spans="1:15" x14ac:dyDescent="0.3">
      <c r="A53" s="7" t="s">
        <v>15</v>
      </c>
      <c r="B53" s="57">
        <f>IF(入力!$E$16=B$2,入力!$J$25*入力!$J$19/1000,0)</f>
        <v>0</v>
      </c>
      <c r="C53" s="57">
        <f>IF(入力!$E$16=C$2,入力!$J$25*入力!$J$19/1000,0)</f>
        <v>0</v>
      </c>
      <c r="D53" s="57">
        <f>IF(入力!$E$16=D$2,入力!$J$25*入力!$J$19/1000,0)</f>
        <v>0</v>
      </c>
      <c r="E53" s="57">
        <f>IF(入力!$E$16=E$2,入力!$J$25*入力!$J$19/1000,0)</f>
        <v>0</v>
      </c>
      <c r="F53" s="57">
        <f>IF(入力!$E$16=F$2,入力!$J$25*入力!$J$19/1000,0)</f>
        <v>0</v>
      </c>
      <c r="G53" s="57">
        <f>IF(入力!$E$16=G$2,入力!$J$25*入力!$J$19/1000,0)</f>
        <v>0</v>
      </c>
      <c r="H53" s="57">
        <f>IF(入力!$E$16=H$2,入力!$J$25*入力!$J$19/1000,0)</f>
        <v>0</v>
      </c>
      <c r="I53" s="57">
        <f>IF(入力!$E$16=I$2,入力!$J$25*入力!$J$19/1000,0)</f>
        <v>0</v>
      </c>
      <c r="J53" s="57">
        <f>IF(入力!$E$16=J$2,入力!$J$25*入力!$J$19/1000,0)</f>
        <v>0</v>
      </c>
      <c r="K53" s="61">
        <f t="shared" si="12"/>
        <v>0</v>
      </c>
      <c r="L53" s="11"/>
      <c r="M53" s="18"/>
    </row>
    <row r="54" spans="1:15" x14ac:dyDescent="0.3">
      <c r="A54" s="7" t="s">
        <v>16</v>
      </c>
      <c r="B54" s="57">
        <f>IF(入力!$E$16=B$2,入力!$K$25*入力!$K$19/1000,0)</f>
        <v>0</v>
      </c>
      <c r="C54" s="57">
        <f>IF(入力!$E$16=C$2,入力!$K$25*入力!$K$19/1000,0)</f>
        <v>0</v>
      </c>
      <c r="D54" s="57">
        <f>IF(入力!$E$16=D$2,入力!$K$25*入力!$K$19/1000,0)</f>
        <v>0</v>
      </c>
      <c r="E54" s="57">
        <f>IF(入力!$E$16=E$2,入力!$K$25*入力!$K$19/1000,0)</f>
        <v>0</v>
      </c>
      <c r="F54" s="57">
        <f>IF(入力!$E$16=F$2,入力!$K$25*入力!$K$19/1000,0)</f>
        <v>0</v>
      </c>
      <c r="G54" s="57">
        <f>IF(入力!$E$16=G$2,入力!$K$25*入力!$K$19/1000,0)</f>
        <v>0</v>
      </c>
      <c r="H54" s="57">
        <f>IF(入力!$E$16=H$2,入力!$K$25*入力!$K$19/1000,0)</f>
        <v>0</v>
      </c>
      <c r="I54" s="57">
        <f>IF(入力!$E$16=I$2,入力!$K$25*入力!$K$19/1000,0)</f>
        <v>0</v>
      </c>
      <c r="J54" s="57">
        <f>IF(入力!$E$16=J$2,入力!$K$25*入力!$K$19/1000,0)</f>
        <v>0</v>
      </c>
      <c r="K54" s="61">
        <f t="shared" si="12"/>
        <v>0</v>
      </c>
      <c r="L54" s="11"/>
      <c r="M54" s="18"/>
    </row>
    <row r="55" spans="1:15" x14ac:dyDescent="0.3">
      <c r="A55" s="7" t="s">
        <v>17</v>
      </c>
      <c r="B55" s="57">
        <f>IF(入力!$E$16=B$2,入力!$L$25*入力!$L$19/1000,0)</f>
        <v>0</v>
      </c>
      <c r="C55" s="57">
        <f>IF(入力!$E$16=C$2,入力!$L$25*入力!$L$19/1000,0)</f>
        <v>0</v>
      </c>
      <c r="D55" s="57">
        <f>IF(入力!$E$16=D$2,入力!$L$25*入力!$L$19/1000,0)</f>
        <v>0</v>
      </c>
      <c r="E55" s="57">
        <f>IF(入力!$E$16=E$2,入力!$L$25*入力!$L$19/1000,0)</f>
        <v>0</v>
      </c>
      <c r="F55" s="57">
        <f>IF(入力!$E$16=F$2,入力!$L$25*入力!$L$19/1000,0)</f>
        <v>0</v>
      </c>
      <c r="G55" s="57">
        <f>IF(入力!$E$16=G$2,入力!$L$25*入力!$L$19/1000,0)</f>
        <v>0</v>
      </c>
      <c r="H55" s="57">
        <f>IF(入力!$E$16=H$2,入力!$L$25*入力!$L$19/1000,0)</f>
        <v>0</v>
      </c>
      <c r="I55" s="57">
        <f>IF(入力!$E$16=I$2,入力!$L$25*入力!$L$19/1000,0)</f>
        <v>0</v>
      </c>
      <c r="J55" s="57">
        <f>IF(入力!$E$16=J$2,入力!$L$25*入力!$L$19/1000,0)</f>
        <v>0</v>
      </c>
      <c r="K55" s="61">
        <f t="shared" si="12"/>
        <v>0</v>
      </c>
      <c r="L55" s="11"/>
      <c r="M55" s="18"/>
    </row>
    <row r="56" spans="1:15" x14ac:dyDescent="0.3">
      <c r="A56" s="7" t="s">
        <v>18</v>
      </c>
      <c r="B56" s="57">
        <f>IF(入力!$E$16=B$2,入力!$M$25*入力!$M$19/1000,0)</f>
        <v>0</v>
      </c>
      <c r="C56" s="57">
        <f>IF(入力!$E$16=C$2,入力!$M$25*入力!$M$19/1000,0)</f>
        <v>0</v>
      </c>
      <c r="D56" s="57">
        <f>IF(入力!$E$16=D$2,入力!$M$25*入力!$M$19/1000,0)</f>
        <v>0</v>
      </c>
      <c r="E56" s="57">
        <f>IF(入力!$E$16=E$2,入力!$M$25*入力!$M$19/1000,0)</f>
        <v>0</v>
      </c>
      <c r="F56" s="57">
        <f>IF(入力!$E$16=F$2,入力!$M$25*入力!$M$19/1000,0)</f>
        <v>0</v>
      </c>
      <c r="G56" s="57">
        <f>IF(入力!$E$16=G$2,入力!$M$25*入力!$M$19/1000,0)</f>
        <v>0</v>
      </c>
      <c r="H56" s="57">
        <f>IF(入力!$E$16=H$2,入力!$M$25*入力!$M$19/1000,0)</f>
        <v>0</v>
      </c>
      <c r="I56" s="57">
        <f>IF(入力!$E$16=I$2,入力!$M$25*入力!$M$19/1000,0)</f>
        <v>0</v>
      </c>
      <c r="J56" s="57">
        <f>IF(入力!$E$16=J$2,入力!$M$25*入力!$M$19/1000,0)</f>
        <v>0</v>
      </c>
      <c r="K56" s="61">
        <f t="shared" si="12"/>
        <v>0</v>
      </c>
      <c r="L56" s="11"/>
      <c r="M56" s="18"/>
    </row>
    <row r="57" spans="1:15" x14ac:dyDescent="0.3">
      <c r="A57" s="7" t="s">
        <v>19</v>
      </c>
      <c r="B57" s="57">
        <f>IF(入力!$E$16=B$2,入力!$N$25*入力!$N$19/1000,0)</f>
        <v>0</v>
      </c>
      <c r="C57" s="57">
        <f>IF(入力!$E$16=C$2,入力!$N$25*入力!$N$19/1000,0)</f>
        <v>0</v>
      </c>
      <c r="D57" s="57">
        <f>IF(入力!$E$16=D$2,入力!$N$25*入力!$N$19/1000,0)</f>
        <v>0</v>
      </c>
      <c r="E57" s="57">
        <f>IF(入力!$E$16=E$2,入力!$N$25*入力!$N$19/1000,0)</f>
        <v>0</v>
      </c>
      <c r="F57" s="57">
        <f>IF(入力!$E$16=F$2,入力!$N$25*入力!$N$19/1000,0)</f>
        <v>0</v>
      </c>
      <c r="G57" s="57">
        <f>IF(入力!$E$16=G$2,入力!$N$25*入力!$N$19/1000,0)</f>
        <v>0</v>
      </c>
      <c r="H57" s="57">
        <f>IF(入力!$E$16=H$2,入力!$N$25*入力!$N$19/1000,0)</f>
        <v>0</v>
      </c>
      <c r="I57" s="57">
        <f>IF(入力!$E$16=I$2,入力!$N$25*入力!$N$19/1000,0)</f>
        <v>0</v>
      </c>
      <c r="J57" s="57">
        <f>IF(入力!$E$16=J$2,入力!$N$25*入力!$N$19/1000,0)</f>
        <v>0</v>
      </c>
      <c r="K57" s="61">
        <f t="shared" si="12"/>
        <v>0</v>
      </c>
      <c r="L57" s="11"/>
      <c r="M57" s="18"/>
    </row>
    <row r="58" spans="1:15" x14ac:dyDescent="0.3">
      <c r="A58" s="7" t="s">
        <v>20</v>
      </c>
      <c r="B58" s="57">
        <f>IF(入力!$E$16=B$2,入力!$O$25*入力!$O$19/1000,0)</f>
        <v>0</v>
      </c>
      <c r="C58" s="57">
        <f>IF(入力!$E$16=C$2,入力!$O$25*入力!$O$19/1000,0)</f>
        <v>0</v>
      </c>
      <c r="D58" s="57">
        <f>IF(入力!$E$16=D$2,入力!$O$25*入力!$O$19/1000,0)</f>
        <v>0</v>
      </c>
      <c r="E58" s="57">
        <f>IF(入力!$E$16=E$2,入力!$O$25*入力!$O$19/1000,0)</f>
        <v>0</v>
      </c>
      <c r="F58" s="57">
        <f>IF(入力!$E$16=F$2,入力!$O$25*入力!$O$19/1000,0)</f>
        <v>0</v>
      </c>
      <c r="G58" s="57">
        <f>IF(入力!$E$16=G$2,入力!$O$25*入力!$O$19/1000,0)</f>
        <v>0</v>
      </c>
      <c r="H58" s="57">
        <f>IF(入力!$E$16=H$2,入力!$O$25*入力!$O$19/1000,0)</f>
        <v>0</v>
      </c>
      <c r="I58" s="57">
        <f>IF(入力!$E$16=I$2,入力!$O$25*入力!$O$19/1000,0)</f>
        <v>0</v>
      </c>
      <c r="J58" s="57">
        <f>IF(入力!$E$16=J$2,入力!$O$25*入力!$O$19/1000,0)</f>
        <v>0</v>
      </c>
      <c r="K58" s="61">
        <f t="shared" si="12"/>
        <v>0</v>
      </c>
      <c r="L58" s="11"/>
      <c r="M58" s="18"/>
    </row>
    <row r="59" spans="1:15" x14ac:dyDescent="0.3">
      <c r="A59" s="7" t="s">
        <v>21</v>
      </c>
      <c r="B59" s="57">
        <f>IF(入力!$E$16=B$2,入力!$P$25*入力!$P$19/1000,0)</f>
        <v>0</v>
      </c>
      <c r="C59" s="57">
        <f>IF(入力!$E$16=C$2,入力!$P$25*入力!$P$19/1000,0)</f>
        <v>0</v>
      </c>
      <c r="D59" s="57">
        <f>IF(入力!$E$16=D$2,入力!$P$25*入力!$P$19/1000,0)</f>
        <v>0</v>
      </c>
      <c r="E59" s="57">
        <f>IF(入力!$E$16=E$2,入力!$P$25*入力!$P$19/1000,0)</f>
        <v>0</v>
      </c>
      <c r="F59" s="57">
        <f>IF(入力!$E$16=F$2,入力!$P$25*入力!$P$19/1000,0)</f>
        <v>0</v>
      </c>
      <c r="G59" s="57">
        <f>IF(入力!$E$16=G$2,入力!$P$25*入力!$P$19/1000,0)</f>
        <v>0</v>
      </c>
      <c r="H59" s="57">
        <f>IF(入力!$E$16=H$2,入力!$P$25*入力!$P$19/1000,0)</f>
        <v>0</v>
      </c>
      <c r="I59" s="57">
        <f>IF(入力!$E$16=I$2,入力!$P$25*入力!$P$19/1000,0)</f>
        <v>0</v>
      </c>
      <c r="J59" s="57">
        <f>IF(入力!$E$16=J$2,入力!$P$25*入力!$P$19/1000,0)</f>
        <v>0</v>
      </c>
      <c r="K59" s="61">
        <f t="shared" si="12"/>
        <v>0</v>
      </c>
      <c r="L59" s="11"/>
      <c r="M59" s="18"/>
    </row>
    <row r="61" spans="1:15" x14ac:dyDescent="0.3">
      <c r="A61" s="1" t="s">
        <v>85</v>
      </c>
    </row>
    <row r="62" spans="1:15" x14ac:dyDescent="0.3">
      <c r="A62" s="7" t="s">
        <v>10</v>
      </c>
      <c r="B62" s="56">
        <f>B34-(B48-MIN(B$48:B$59))</f>
        <v>3956.2680900422229</v>
      </c>
      <c r="C62" s="56">
        <f>C34-(C48-MIN(C$48:C$59))</f>
        <v>8526.0403105540026</v>
      </c>
      <c r="D62" s="56">
        <f>D34-(D48-MIN(D$48:D$59))</f>
        <v>38699.621932131537</v>
      </c>
      <c r="E62" s="56">
        <f t="shared" ref="E62:J62" si="13">E34-(E48-MIN(E$48:E$59))</f>
        <v>16546.725762782389</v>
      </c>
      <c r="F62" s="56">
        <f t="shared" si="13"/>
        <v>2526.3653313317682</v>
      </c>
      <c r="G62" s="56">
        <f>G34-(G48-MIN(G$48:G$59))</f>
        <v>15442.201548176934</v>
      </c>
      <c r="H62" s="56">
        <f t="shared" si="13"/>
        <v>6200.215526433356</v>
      </c>
      <c r="I62" s="56">
        <f t="shared" si="13"/>
        <v>4295.9747415534148</v>
      </c>
      <c r="J62" s="56">
        <f t="shared" si="13"/>
        <v>11162.052269900207</v>
      </c>
      <c r="K62" s="11"/>
      <c r="L62" s="11"/>
      <c r="M62" s="18"/>
      <c r="O62" s="12"/>
    </row>
    <row r="63" spans="1:15" x14ac:dyDescent="0.3">
      <c r="A63" s="7" t="s">
        <v>11</v>
      </c>
      <c r="B63" s="56">
        <f>B35-(B49-MIN(B$48:B$59))</f>
        <v>3232.8091052423047</v>
      </c>
      <c r="C63" s="56">
        <f>C35-(C49-MIN(C$48:C$59))</f>
        <v>7240.8085339689087</v>
      </c>
      <c r="D63" s="56">
        <f t="shared" ref="B63:J73" si="14">D35-(D49-MIN(D$48:D$59))</f>
        <v>35516.626854977039</v>
      </c>
      <c r="E63" s="56">
        <f t="shared" si="14"/>
        <v>15647.252280275383</v>
      </c>
      <c r="F63" s="56">
        <f t="shared" si="14"/>
        <v>2096.3036932899413</v>
      </c>
      <c r="G63" s="56">
        <f>G35-(G49-MIN(G$48:G$59))</f>
        <v>14374.461988099371</v>
      </c>
      <c r="H63" s="56">
        <f t="shared" si="14"/>
        <v>5320.9309771197404</v>
      </c>
      <c r="I63" s="56">
        <f t="shared" si="14"/>
        <v>3978.165367213137</v>
      </c>
      <c r="J63" s="56">
        <f t="shared" si="14"/>
        <v>12171.828697456815</v>
      </c>
      <c r="K63" s="11"/>
      <c r="L63" s="11"/>
      <c r="M63" s="18"/>
      <c r="O63" s="12"/>
    </row>
    <row r="64" spans="1:15" x14ac:dyDescent="0.3">
      <c r="A64" s="7" t="s">
        <v>12</v>
      </c>
      <c r="B64" s="56">
        <f>B36-(B50-MIN(B$48:B$59))</f>
        <v>3343.7693905906467</v>
      </c>
      <c r="C64" s="56">
        <f t="shared" si="14"/>
        <v>8068.3258541458945</v>
      </c>
      <c r="D64" s="56">
        <f>D36-(D50-MIN(D$48:D$59))</f>
        <v>40993.880327178471</v>
      </c>
      <c r="E64" s="56">
        <f t="shared" si="14"/>
        <v>17191.299822155284</v>
      </c>
      <c r="F64" s="56">
        <f t="shared" si="14"/>
        <v>2775.1470174181959</v>
      </c>
      <c r="G64" s="56">
        <f>G36-(G50-MIN(G$48:G$59))</f>
        <v>16799.694838734315</v>
      </c>
      <c r="H64" s="56">
        <f t="shared" si="14"/>
        <v>6171.9268853363956</v>
      </c>
      <c r="I64" s="56">
        <f t="shared" si="14"/>
        <v>4594.4242596563308</v>
      </c>
      <c r="J64" s="56">
        <f t="shared" si="14"/>
        <v>12922.702492201412</v>
      </c>
      <c r="K64" s="11"/>
      <c r="L64" s="11"/>
      <c r="M64" s="18"/>
      <c r="O64" s="12"/>
    </row>
    <row r="65" spans="1:15" x14ac:dyDescent="0.3">
      <c r="A65" s="7" t="s">
        <v>13</v>
      </c>
      <c r="B65" s="56">
        <f>B37-(B51-MIN(B$48:B$59))</f>
        <v>4162.2811852507475</v>
      </c>
      <c r="C65" s="56">
        <f t="shared" si="14"/>
        <v>10781.969683350057</v>
      </c>
      <c r="D65" s="56">
        <f t="shared" si="14"/>
        <v>53338.017478198926</v>
      </c>
      <c r="E65" s="56">
        <f t="shared" si="14"/>
        <v>20594.927553537222</v>
      </c>
      <c r="F65" s="56">
        <f t="shared" si="14"/>
        <v>3571.1755592519653</v>
      </c>
      <c r="G65" s="56">
        <f>G37-(G51-MIN(G$48:G$59))</f>
        <v>22225.177194794924</v>
      </c>
      <c r="H65" s="56">
        <f t="shared" si="14"/>
        <v>7427.6534135096581</v>
      </c>
      <c r="I65" s="56">
        <f t="shared" si="14"/>
        <v>5676.2544985514296</v>
      </c>
      <c r="J65" s="56">
        <f t="shared" si="14"/>
        <v>17116.847638095671</v>
      </c>
      <c r="K65" s="11"/>
      <c r="L65" s="11"/>
      <c r="M65" s="18"/>
      <c r="O65" s="12"/>
    </row>
    <row r="66" spans="1:15" x14ac:dyDescent="0.3">
      <c r="A66" s="7" t="s">
        <v>14</v>
      </c>
      <c r="B66" s="56">
        <f t="shared" si="14"/>
        <v>4304.6431015397384</v>
      </c>
      <c r="C66" s="56">
        <f>C38-(C52-MIN(C$48:C$59))</f>
        <v>10656.208401623764</v>
      </c>
      <c r="D66" s="56">
        <f>D38-(D52-MIN(D$48:D$59))</f>
        <v>53233.31944666215</v>
      </c>
      <c r="E66" s="56">
        <f t="shared" si="14"/>
        <v>20495.011711740117</v>
      </c>
      <c r="F66" s="56">
        <f t="shared" si="14"/>
        <v>3640.5913660678616</v>
      </c>
      <c r="G66" s="56">
        <f t="shared" si="14"/>
        <v>22271.739431648097</v>
      </c>
      <c r="H66" s="56">
        <f t="shared" si="14"/>
        <v>7373.1078539582741</v>
      </c>
      <c r="I66" s="56">
        <f t="shared" si="14"/>
        <v>5640.487418449361</v>
      </c>
      <c r="J66" s="56">
        <f t="shared" si="14"/>
        <v>16936.113268310666</v>
      </c>
      <c r="K66" s="11"/>
      <c r="L66" s="11"/>
      <c r="M66" s="18"/>
      <c r="O66" s="12"/>
    </row>
    <row r="67" spans="1:15" x14ac:dyDescent="0.3">
      <c r="A67" s="7" t="s">
        <v>15</v>
      </c>
      <c r="B67" s="56">
        <f t="shared" si="14"/>
        <v>3956.146686708913</v>
      </c>
      <c r="C67" s="56">
        <f t="shared" si="14"/>
        <v>9833.6401934425794</v>
      </c>
      <c r="D67" s="56">
        <f t="shared" si="14"/>
        <v>45458.174570741656</v>
      </c>
      <c r="E67" s="56">
        <f t="shared" si="14"/>
        <v>19241.995245110378</v>
      </c>
      <c r="F67" s="56">
        <f t="shared" si="14"/>
        <v>3295.333914611555</v>
      </c>
      <c r="G67" s="56">
        <f t="shared" si="14"/>
        <v>19021.01366481687</v>
      </c>
      <c r="H67" s="56">
        <f t="shared" si="14"/>
        <v>7073.6259665345888</v>
      </c>
      <c r="I67" s="56">
        <f t="shared" si="14"/>
        <v>5184.8460388333133</v>
      </c>
      <c r="J67" s="56">
        <f t="shared" si="14"/>
        <v>14872.061422770636</v>
      </c>
      <c r="K67" s="11"/>
      <c r="L67" s="11"/>
      <c r="M67" s="18"/>
      <c r="O67" s="12"/>
    </row>
    <row r="68" spans="1:15" x14ac:dyDescent="0.3">
      <c r="A68" s="7" t="s">
        <v>16</v>
      </c>
      <c r="B68" s="56">
        <f t="shared" si="14"/>
        <v>4057.5344702120624</v>
      </c>
      <c r="C68" s="56">
        <f t="shared" si="14"/>
        <v>8800.1808272205617</v>
      </c>
      <c r="D68" s="56">
        <f t="shared" si="14"/>
        <v>38376.251649940714</v>
      </c>
      <c r="E68" s="56">
        <f t="shared" si="14"/>
        <v>16510.525040408502</v>
      </c>
      <c r="F68" s="56">
        <f t="shared" si="14"/>
        <v>2667.6909507430541</v>
      </c>
      <c r="G68" s="56">
        <f t="shared" si="14"/>
        <v>15792.429779365259</v>
      </c>
      <c r="H68" s="56">
        <f t="shared" si="14"/>
        <v>5766.1776326784047</v>
      </c>
      <c r="I68" s="56">
        <f t="shared" si="14"/>
        <v>4330.4816415740415</v>
      </c>
      <c r="J68" s="56">
        <f t="shared" si="14"/>
        <v>12456.644749573512</v>
      </c>
      <c r="K68" s="11"/>
      <c r="L68" s="11"/>
      <c r="M68" s="18"/>
      <c r="O68" s="12"/>
    </row>
    <row r="69" spans="1:15" x14ac:dyDescent="0.3">
      <c r="A69" s="7" t="s">
        <v>17</v>
      </c>
      <c r="B69" s="56">
        <f t="shared" si="14"/>
        <v>4647.5880058813627</v>
      </c>
      <c r="C69" s="56">
        <f t="shared" si="14"/>
        <v>10798.563703493826</v>
      </c>
      <c r="D69" s="56">
        <f t="shared" si="14"/>
        <v>42234.36307727707</v>
      </c>
      <c r="E69" s="56">
        <f t="shared" si="14"/>
        <v>18125.716327346185</v>
      </c>
      <c r="F69" s="56">
        <f t="shared" si="14"/>
        <v>2962.7283152995215</v>
      </c>
      <c r="G69" s="56">
        <f t="shared" si="14"/>
        <v>16928.18566382784</v>
      </c>
      <c r="H69" s="56">
        <f t="shared" si="14"/>
        <v>7262.0879209407394</v>
      </c>
      <c r="I69" s="56">
        <f t="shared" si="14"/>
        <v>4642.0250122913167</v>
      </c>
      <c r="J69" s="56">
        <f t="shared" si="14"/>
        <v>13466.894596745096</v>
      </c>
      <c r="K69" s="11"/>
      <c r="L69" s="11"/>
      <c r="M69" s="18"/>
      <c r="O69" s="12"/>
    </row>
    <row r="70" spans="1:15" x14ac:dyDescent="0.3">
      <c r="A70" s="7" t="s">
        <v>18</v>
      </c>
      <c r="B70" s="56">
        <f t="shared" si="14"/>
        <v>5027.0091064616572</v>
      </c>
      <c r="C70" s="56">
        <f>C42-(C56-MIN(C$48:C$59))</f>
        <v>11442.451844630461</v>
      </c>
      <c r="D70" s="56">
        <f t="shared" si="14"/>
        <v>46676.681466760165</v>
      </c>
      <c r="E70" s="56">
        <f t="shared" si="14"/>
        <v>20707.155573298307</v>
      </c>
      <c r="F70" s="56">
        <f t="shared" si="14"/>
        <v>3586.0443758660317</v>
      </c>
      <c r="G70" s="56">
        <f t="shared" si="14"/>
        <v>20805.772757499981</v>
      </c>
      <c r="H70" s="56">
        <f t="shared" si="14"/>
        <v>8661.7668463730024</v>
      </c>
      <c r="I70" s="56">
        <f t="shared" si="14"/>
        <v>6269.1336431386535</v>
      </c>
      <c r="J70" s="56">
        <f t="shared" si="14"/>
        <v>16076.89608344527</v>
      </c>
      <c r="K70" s="11"/>
      <c r="L70" s="11"/>
      <c r="M70" s="18"/>
      <c r="O70" s="12"/>
    </row>
    <row r="71" spans="1:15" x14ac:dyDescent="0.3">
      <c r="A71" s="7" t="s">
        <v>19</v>
      </c>
      <c r="B71" s="56">
        <f t="shared" si="14"/>
        <v>5447.6818287871938</v>
      </c>
      <c r="C71" s="56">
        <f t="shared" si="14"/>
        <v>12062.869872163539</v>
      </c>
      <c r="D71" s="56">
        <f t="shared" si="14"/>
        <v>50791.804929161808</v>
      </c>
      <c r="E71" s="56">
        <f t="shared" si="14"/>
        <v>22465.563319019817</v>
      </c>
      <c r="F71" s="56">
        <f t="shared" si="14"/>
        <v>4095.0154658402907</v>
      </c>
      <c r="G71" s="56">
        <f t="shared" si="14"/>
        <v>22425.919538851154</v>
      </c>
      <c r="H71" s="56">
        <f t="shared" si="14"/>
        <v>8698.3377736098209</v>
      </c>
      <c r="I71" s="56">
        <f t="shared" si="14"/>
        <v>6183.8832230311955</v>
      </c>
      <c r="J71" s="56">
        <f t="shared" si="14"/>
        <v>16882.679265655865</v>
      </c>
      <c r="K71" s="11"/>
      <c r="L71" s="11"/>
      <c r="M71" s="18"/>
      <c r="O71" s="12"/>
    </row>
    <row r="72" spans="1:15" x14ac:dyDescent="0.3">
      <c r="A72" s="7" t="s">
        <v>20</v>
      </c>
      <c r="B72" s="56">
        <f t="shared" si="14"/>
        <v>5300.9176812969035</v>
      </c>
      <c r="C72" s="56">
        <f t="shared" si="14"/>
        <v>12043.260222500072</v>
      </c>
      <c r="D72" s="56">
        <f t="shared" si="14"/>
        <v>51168.279972864788</v>
      </c>
      <c r="E72" s="56">
        <f t="shared" si="14"/>
        <v>22636.63910089156</v>
      </c>
      <c r="F72" s="56">
        <f t="shared" si="14"/>
        <v>4079.5482406157207</v>
      </c>
      <c r="G72" s="56">
        <f t="shared" si="14"/>
        <v>22389.484209007009</v>
      </c>
      <c r="H72" s="56">
        <f t="shared" si="14"/>
        <v>8791.1895661026338</v>
      </c>
      <c r="I72" s="56">
        <f t="shared" si="14"/>
        <v>6184.8628018959052</v>
      </c>
      <c r="J72" s="56">
        <f t="shared" si="14"/>
        <v>16865.838877202397</v>
      </c>
      <c r="K72" s="11"/>
      <c r="L72" s="11"/>
      <c r="M72" s="18"/>
      <c r="O72" s="12"/>
    </row>
    <row r="73" spans="1:15" x14ac:dyDescent="0.3">
      <c r="A73" s="7" t="s">
        <v>21</v>
      </c>
      <c r="B73" s="56">
        <f t="shared" si="14"/>
        <v>4865.5731289568494</v>
      </c>
      <c r="C73" s="56">
        <f t="shared" si="14"/>
        <v>11115.89550110118</v>
      </c>
      <c r="D73" s="56">
        <f>D45-(D59-MIN(D$48:D$59))</f>
        <v>44613.633538508606</v>
      </c>
      <c r="E73" s="56">
        <f t="shared" si="14"/>
        <v>19483.270176199218</v>
      </c>
      <c r="F73" s="56">
        <f t="shared" si="14"/>
        <v>3251.0452254124484</v>
      </c>
      <c r="G73" s="56">
        <f t="shared" si="14"/>
        <v>18464.283281072381</v>
      </c>
      <c r="H73" s="56">
        <f t="shared" si="14"/>
        <v>7307.5510183266169</v>
      </c>
      <c r="I73" s="56">
        <f t="shared" si="14"/>
        <v>4992.6352330637046</v>
      </c>
      <c r="J73" s="56">
        <f t="shared" si="14"/>
        <v>13810.164057896947</v>
      </c>
      <c r="K73" s="11"/>
      <c r="L73" s="11"/>
      <c r="M73" s="18"/>
      <c r="O73" s="12"/>
    </row>
    <row r="75" spans="1:15" x14ac:dyDescent="0.3">
      <c r="A75" s="1" t="s">
        <v>86</v>
      </c>
      <c r="B75" s="2" t="s">
        <v>36</v>
      </c>
    </row>
    <row r="76" spans="1:15" x14ac:dyDescent="0.3">
      <c r="A76" s="7" t="s">
        <v>10</v>
      </c>
      <c r="B76" s="56">
        <f>$B$17-SUM($B62:$J62)</f>
        <v>44394.534082876853</v>
      </c>
      <c r="D76" s="18"/>
    </row>
    <row r="77" spans="1:15" x14ac:dyDescent="0.3">
      <c r="A77" s="7" t="s">
        <v>11</v>
      </c>
      <c r="B77" s="56">
        <f>$B$17-SUM($B63:$J63)</f>
        <v>52170.812098140013</v>
      </c>
      <c r="D77" s="18"/>
    </row>
    <row r="78" spans="1:15" x14ac:dyDescent="0.3">
      <c r="A78" s="7" t="s">
        <v>12</v>
      </c>
      <c r="B78" s="56">
        <f>$B$17-SUM($B64:$J64)</f>
        <v>38888.828708365734</v>
      </c>
      <c r="D78" s="18"/>
    </row>
    <row r="79" spans="1:15" x14ac:dyDescent="0.3">
      <c r="A79" s="7" t="s">
        <v>13</v>
      </c>
      <c r="B79" s="56">
        <f>$B$17-SUM($B65:$J65)</f>
        <v>6855.6953912420722</v>
      </c>
      <c r="D79" s="18"/>
    </row>
    <row r="80" spans="1:15" x14ac:dyDescent="0.3">
      <c r="A80" s="7" t="s">
        <v>14</v>
      </c>
      <c r="B80" s="56">
        <f>$B$17-SUM($B66:$J66)</f>
        <v>7198.7775957826234</v>
      </c>
      <c r="D80" s="18"/>
    </row>
    <row r="81" spans="1:4" x14ac:dyDescent="0.3">
      <c r="A81" s="7" t="s">
        <v>15</v>
      </c>
      <c r="B81" s="56">
        <f t="shared" ref="B81:B86" si="15">$B$17-SUM($B67:$J67)</f>
        <v>23813.161892212156</v>
      </c>
      <c r="D81" s="18"/>
    </row>
    <row r="82" spans="1:4" x14ac:dyDescent="0.3">
      <c r="A82" s="7" t="s">
        <v>16</v>
      </c>
      <c r="B82" s="56">
        <f t="shared" si="15"/>
        <v>42992.082854066568</v>
      </c>
      <c r="D82" s="18"/>
    </row>
    <row r="83" spans="1:4" x14ac:dyDescent="0.3">
      <c r="A83" s="7" t="s">
        <v>17</v>
      </c>
      <c r="B83" s="56">
        <f t="shared" si="15"/>
        <v>30681.84697267969</v>
      </c>
      <c r="D83" s="18"/>
    </row>
    <row r="84" spans="1:4" x14ac:dyDescent="0.3">
      <c r="A84" s="7" t="s">
        <v>18</v>
      </c>
      <c r="B84" s="56">
        <f t="shared" si="15"/>
        <v>12497.087898309139</v>
      </c>
      <c r="D84" s="18"/>
    </row>
    <row r="85" spans="1:4" x14ac:dyDescent="0.3">
      <c r="A85" s="7" t="s">
        <v>19</v>
      </c>
      <c r="B85" s="56">
        <f t="shared" si="15"/>
        <v>2696.2443796619773</v>
      </c>
      <c r="D85" s="18"/>
    </row>
    <row r="86" spans="1:4" x14ac:dyDescent="0.3">
      <c r="A86" s="7" t="s">
        <v>20</v>
      </c>
      <c r="B86" s="56">
        <f t="shared" si="15"/>
        <v>2289.9789234056661</v>
      </c>
      <c r="D86" s="18"/>
    </row>
    <row r="87" spans="1:4" x14ac:dyDescent="0.3">
      <c r="A87" s="7" t="s">
        <v>21</v>
      </c>
      <c r="B87" s="56">
        <f>$B$17-SUM($B73:$J73)</f>
        <v>23845.948435244703</v>
      </c>
      <c r="D87" s="18"/>
    </row>
    <row r="88" spans="1:4" x14ac:dyDescent="0.3">
      <c r="A88" s="10" t="s">
        <v>37</v>
      </c>
      <c r="B88" s="58">
        <f>SUM($B$76:$B$87)/$B$17</f>
        <v>1.9000000000000015</v>
      </c>
    </row>
    <row r="90" spans="1:4" x14ac:dyDescent="0.3">
      <c r="A90" s="1" t="s">
        <v>87</v>
      </c>
      <c r="B90" s="57">
        <f>(SUM($B$76:$B$87)-$D$91*$B$17)/12</f>
        <v>1.9402553637822468E-11</v>
      </c>
      <c r="D90" s="1" t="s">
        <v>39</v>
      </c>
    </row>
    <row r="91" spans="1:4" x14ac:dyDescent="0.3">
      <c r="A91" s="1" t="s">
        <v>38</v>
      </c>
      <c r="D91" s="84">
        <v>1.9</v>
      </c>
    </row>
    <row r="92" spans="1:4" ht="15.6" thickBot="1" x14ac:dyDescent="0.35"/>
    <row r="93" spans="1:4" ht="15.6" thickBot="1" x14ac:dyDescent="0.35">
      <c r="A93" s="1" t="s">
        <v>88</v>
      </c>
      <c r="B93" s="59">
        <f>(MIN($K$48:$K$59)+$B$90)*1000</f>
        <v>1.9402553637822468E-8</v>
      </c>
    </row>
    <row r="94" spans="1:4" ht="15.6" thickBot="1" x14ac:dyDescent="0.35"/>
    <row r="95" spans="1:4" ht="15.6" thickBot="1" x14ac:dyDescent="0.35">
      <c r="A95" s="1" t="s">
        <v>55</v>
      </c>
      <c r="B95" s="79"/>
    </row>
  </sheetData>
  <phoneticPr fontId="2"/>
  <hyperlinks>
    <hyperlink ref="A3" r:id="rId1" xr:uid="{EE263CA1-3A05-4A4D-BAAE-E519B0EA7735}"/>
    <hyperlink ref="A17" r:id="rId2" xr:uid="{27010C6D-9D43-4A51-A489-71B6D0D10B33}"/>
    <hyperlink ref="A19" r:id="rId3" xr:uid="{E649BF76-5F73-4AED-84DC-374D68EC5CF6}"/>
  </hyperlinks>
  <pageMargins left="0.7" right="0.7" top="0.75" bottom="0.75" header="0.3" footer="0.3"/>
  <pageSetup paperSize="9" orientation="portrait" r:id="rId4"/>
  <drawing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sheetPr>
  <dimension ref="A1:O95"/>
  <sheetViews>
    <sheetView zoomScale="55" zoomScaleNormal="55" workbookViewId="0">
      <selection activeCell="I29" sqref="I29"/>
    </sheetView>
  </sheetViews>
  <sheetFormatPr defaultColWidth="9" defaultRowHeight="15" x14ac:dyDescent="0.3"/>
  <cols>
    <col min="1" max="1" width="24.109375" style="1" bestFit="1" customWidth="1"/>
    <col min="2" max="2" width="11.1093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65</v>
      </c>
    </row>
    <row r="2" spans="1:13" x14ac:dyDescent="0.3">
      <c r="B2" s="8" t="s">
        <v>25</v>
      </c>
      <c r="C2" s="8" t="s">
        <v>26</v>
      </c>
      <c r="D2" s="8" t="s">
        <v>27</v>
      </c>
      <c r="E2" s="8" t="s">
        <v>28</v>
      </c>
      <c r="F2" s="8" t="s">
        <v>29</v>
      </c>
      <c r="G2" s="8" t="s">
        <v>30</v>
      </c>
      <c r="H2" s="8" t="s">
        <v>31</v>
      </c>
      <c r="I2" s="8" t="s">
        <v>32</v>
      </c>
      <c r="J2" s="8" t="s">
        <v>33</v>
      </c>
    </row>
    <row r="3" spans="1:13" x14ac:dyDescent="0.3">
      <c r="A3" s="1" t="s">
        <v>82</v>
      </c>
    </row>
    <row r="4" spans="1:13" x14ac:dyDescent="0.3">
      <c r="A4" s="7" t="s">
        <v>10</v>
      </c>
      <c r="B4" s="60">
        <f>'計算用(期待容量)'!B4</f>
        <v>4804.4476724655069</v>
      </c>
      <c r="C4" s="60">
        <f>'計算用(期待容量)'!C4</f>
        <v>12059.476121833362</v>
      </c>
      <c r="D4" s="60">
        <f>'計算用(期待容量)'!D4</f>
        <v>41128.614748559463</v>
      </c>
      <c r="E4" s="60">
        <f>'計算用(期待容量)'!E4</f>
        <v>18341.143503528438</v>
      </c>
      <c r="F4" s="60">
        <f>'計算用(期待容量)'!F4</f>
        <v>3647.0682073964558</v>
      </c>
      <c r="G4" s="60">
        <f>'計算用(期待容量)'!G4</f>
        <v>16926.702293799826</v>
      </c>
      <c r="H4" s="60">
        <f>'計算用(期待容量)'!H4</f>
        <v>6857.1574564060029</v>
      </c>
      <c r="I4" s="60">
        <f>'計算用(期待容量)'!I4</f>
        <v>4758.7779916317986</v>
      </c>
      <c r="J4" s="60">
        <f>'計算用(期待容量)'!J4</f>
        <v>12069.307517284975</v>
      </c>
    </row>
    <row r="5" spans="1:13" x14ac:dyDescent="0.3">
      <c r="A5" s="7" t="s">
        <v>11</v>
      </c>
      <c r="B5" s="60">
        <f>'計算用(期待容量)'!B5</f>
        <v>4292.5553329334134</v>
      </c>
      <c r="C5" s="60">
        <f>'計算用(期待容量)'!C5</f>
        <v>11202.99060235821</v>
      </c>
      <c r="D5" s="60">
        <f>'計算用(期待容量)'!D5</f>
        <v>39797.847965935289</v>
      </c>
      <c r="E5" s="60">
        <f>'計算用(期待容量)'!E5</f>
        <v>18382.488190120381</v>
      </c>
      <c r="F5" s="60">
        <f>'計算用(期待容量)'!F5</f>
        <v>3357.3020271874166</v>
      </c>
      <c r="G5" s="60">
        <f>'計算用(期待容量)'!G5</f>
        <v>17493.2757154192</v>
      </c>
      <c r="H5" s="60">
        <f>'計算用(期待容量)'!H5</f>
        <v>6916.976117915975</v>
      </c>
      <c r="I5" s="60">
        <f>'計算用(期待容量)'!I5</f>
        <v>4877.0111715481171</v>
      </c>
      <c r="J5" s="60">
        <f>'計算用(期待容量)'!J5</f>
        <v>13311.420374224646</v>
      </c>
    </row>
    <row r="6" spans="1:13" x14ac:dyDescent="0.3">
      <c r="A6" s="7" t="s">
        <v>12</v>
      </c>
      <c r="B6" s="60">
        <f>'計算用(期待容量)'!B6</f>
        <v>4365.678524295141</v>
      </c>
      <c r="C6" s="60">
        <f>'計算用(期待容量)'!C6</f>
        <v>12233.177325783252</v>
      </c>
      <c r="D6" s="60">
        <f>'計算用(期待容量)'!D6</f>
        <v>46365.679728546813</v>
      </c>
      <c r="E6" s="60">
        <f>'計算用(期待容量)'!E6</f>
        <v>20698.400639269406</v>
      </c>
      <c r="F6" s="60">
        <f>'計算用(期待容量)'!F6</f>
        <v>3901.8772624078524</v>
      </c>
      <c r="G6" s="60">
        <f>'計算用(期待容量)'!G6</f>
        <v>20256.772614576643</v>
      </c>
      <c r="H6" s="60">
        <f>'計算用(期待容量)'!H6</f>
        <v>8000.7066286022919</v>
      </c>
      <c r="I6" s="60">
        <f>'計算用(期待容量)'!I6</f>
        <v>5675.0626359832631</v>
      </c>
      <c r="J6" s="60">
        <f>'計算用(期待容量)'!J6</f>
        <v>14990.725527952272</v>
      </c>
    </row>
    <row r="7" spans="1:13" x14ac:dyDescent="0.3">
      <c r="A7" s="7" t="s">
        <v>13</v>
      </c>
      <c r="B7" s="60">
        <f>'計算用(期待容量)'!B7</f>
        <v>4950.0428698153919</v>
      </c>
      <c r="C7" s="60">
        <f>'計算用(期待容量)'!C7</f>
        <v>14637.879024670978</v>
      </c>
      <c r="D7" s="60">
        <f>'計算用(期待容量)'!D7</f>
        <v>59757.342310054177</v>
      </c>
      <c r="E7" s="60">
        <f>'計算用(期待容量)'!E7</f>
        <v>24906.309999999998</v>
      </c>
      <c r="F7" s="60">
        <f>'計算用(期待容量)'!F7</f>
        <v>4755.7579999999998</v>
      </c>
      <c r="G7" s="60">
        <f>'計算用(期待容量)'!G7</f>
        <v>26215.64</v>
      </c>
      <c r="H7" s="60">
        <f>'計算用(期待容量)'!H7</f>
        <v>10037.09</v>
      </c>
      <c r="I7" s="60">
        <f>'計算用(期待容量)'!I7</f>
        <v>7064.2699999999995</v>
      </c>
      <c r="J7" s="60">
        <f>'計算用(期待容量)'!J7</f>
        <v>19013.662</v>
      </c>
    </row>
    <row r="8" spans="1:13" x14ac:dyDescent="0.3">
      <c r="A8" s="7" t="s">
        <v>14</v>
      </c>
      <c r="B8" s="60">
        <f>'計算用(期待容量)'!B8</f>
        <v>5071.63</v>
      </c>
      <c r="C8" s="60">
        <f>'計算用(期待容量)'!C8</f>
        <v>14904.878000000001</v>
      </c>
      <c r="D8" s="60">
        <f>'計算用(期待容量)'!D8</f>
        <v>59756.894</v>
      </c>
      <c r="E8" s="60">
        <f>'計算用(期待容量)'!E8</f>
        <v>24906.309999999998</v>
      </c>
      <c r="F8" s="60">
        <f>'計算用(期待容量)'!F8</f>
        <v>4755.7579999999998</v>
      </c>
      <c r="G8" s="60">
        <f>'計算用(期待容量)'!G8</f>
        <v>26215.64</v>
      </c>
      <c r="H8" s="60">
        <f>'計算用(期待容量)'!H8</f>
        <v>10037.09</v>
      </c>
      <c r="I8" s="60">
        <f>'計算用(期待容量)'!I8</f>
        <v>7064.2699999999995</v>
      </c>
      <c r="J8" s="60">
        <f>'計算用(期待容量)'!J8</f>
        <v>19013.662</v>
      </c>
    </row>
    <row r="9" spans="1:13" x14ac:dyDescent="0.3">
      <c r="A9" s="7" t="s">
        <v>15</v>
      </c>
      <c r="B9" s="60">
        <f>'計算用(期待容量)'!B9</f>
        <v>4694.6918964277156</v>
      </c>
      <c r="C9" s="60">
        <f>'計算用(期待容量)'!C9</f>
        <v>13187.825692253098</v>
      </c>
      <c r="D9" s="60">
        <f>'計算用(期待容量)'!D9</f>
        <v>50381.908819344637</v>
      </c>
      <c r="E9" s="60">
        <f>'計算用(期待容量)'!E9</f>
        <v>22352.618102947283</v>
      </c>
      <c r="F9" s="60">
        <f>'計算用(期待容量)'!F9</f>
        <v>4205.0811583822815</v>
      </c>
      <c r="G9" s="60">
        <f>'計算用(期待容量)'!G9</f>
        <v>21883.182087127363</v>
      </c>
      <c r="H9" s="60">
        <f>'計算用(期待容量)'!H9</f>
        <v>8773.4033214382162</v>
      </c>
      <c r="I9" s="60">
        <f>'計算用(期待容量)'!I9</f>
        <v>6251.4331380753138</v>
      </c>
      <c r="J9" s="60">
        <f>'計算用(期待容量)'!J9</f>
        <v>16584.903487574575</v>
      </c>
    </row>
    <row r="10" spans="1:13" x14ac:dyDescent="0.3">
      <c r="A10" s="7" t="s">
        <v>16</v>
      </c>
      <c r="B10" s="60">
        <f>'計算用(期待容量)'!B10</f>
        <v>4706.9400839832033</v>
      </c>
      <c r="C10" s="60">
        <f>'計算用(期待容量)'!C10</f>
        <v>11705.041423298038</v>
      </c>
      <c r="D10" s="60">
        <f>'計算用(期待容量)'!D10</f>
        <v>42387.677379921326</v>
      </c>
      <c r="E10" s="60">
        <f>'計算用(期待容量)'!E10</f>
        <v>19178.58590701536</v>
      </c>
      <c r="F10" s="60">
        <f>'計算用(期待容量)'!F10</f>
        <v>3467.2129920942934</v>
      </c>
      <c r="G10" s="60">
        <f>'計算用(期待容量)'!G10</f>
        <v>18123.228470926057</v>
      </c>
      <c r="H10" s="60">
        <f>'計算用(期待容量)'!H10</f>
        <v>7303.9066843485971</v>
      </c>
      <c r="I10" s="60">
        <f>'計算用(期待容量)'!I10</f>
        <v>5290.8123012552296</v>
      </c>
      <c r="J10" s="60">
        <f>'計算用(期待容量)'!J10</f>
        <v>13881.451498874007</v>
      </c>
    </row>
    <row r="11" spans="1:13" x14ac:dyDescent="0.3">
      <c r="A11" s="7" t="s">
        <v>17</v>
      </c>
      <c r="B11" s="60">
        <f>'計算用(期待容量)'!B11</f>
        <v>5401.6504019196154</v>
      </c>
      <c r="C11" s="60">
        <f>'計算用(期待容量)'!C11</f>
        <v>13158.829713497711</v>
      </c>
      <c r="D11" s="60">
        <f>'計算用(期待容量)'!D11</f>
        <v>43697.277357458799</v>
      </c>
      <c r="E11" s="60">
        <f>'計算用(期待容量)'!E11</f>
        <v>19106.215205479453</v>
      </c>
      <c r="F11" s="60">
        <f>'計算用(期待容量)'!F11</f>
        <v>3751.9895829893835</v>
      </c>
      <c r="G11" s="60">
        <f>'計算用(期待容量)'!G11</f>
        <v>17901.36580231987</v>
      </c>
      <c r="H11" s="60">
        <f>'計算用(期待容量)'!H11</f>
        <v>7678.9267404806915</v>
      </c>
      <c r="I11" s="60">
        <f>'計算用(期待容量)'!I11</f>
        <v>5024.7951464435146</v>
      </c>
      <c r="J11" s="60">
        <f>'計算用(期待容量)'!J11</f>
        <v>14253.672672513927</v>
      </c>
    </row>
    <row r="12" spans="1:13" x14ac:dyDescent="0.3">
      <c r="A12" s="7" t="s">
        <v>18</v>
      </c>
      <c r="B12" s="60">
        <f>'計算用(期待容量)'!B12</f>
        <v>5851.3760287942405</v>
      </c>
      <c r="C12" s="60">
        <f>'計算用(期待容量)'!C12</f>
        <v>14726.006706275786</v>
      </c>
      <c r="D12" s="60">
        <f>'計算用(期待容量)'!D12</f>
        <v>48267.960248512172</v>
      </c>
      <c r="E12" s="60">
        <f>'計算用(期待容量)'!E12</f>
        <v>22094.141311747615</v>
      </c>
      <c r="F12" s="60">
        <f>'計算用(期待容量)'!F12</f>
        <v>4481.4296228259309</v>
      </c>
      <c r="G12" s="60">
        <f>'計算用(期待容量)'!G12</f>
        <v>22208.069923300714</v>
      </c>
      <c r="H12" s="60">
        <f>'計算用(期待容量)'!H12</f>
        <v>9447.4546484510629</v>
      </c>
      <c r="I12" s="60">
        <f>'計算用(期待容量)'!I12</f>
        <v>6783.477447698745</v>
      </c>
      <c r="J12" s="60">
        <f>'計算用(期待容量)'!J12</f>
        <v>17121.015759867252</v>
      </c>
    </row>
    <row r="13" spans="1:13" x14ac:dyDescent="0.3">
      <c r="A13" s="7" t="s">
        <v>19</v>
      </c>
      <c r="B13" s="60">
        <f>'計算用(期待容量)'!B13</f>
        <v>6095.14</v>
      </c>
      <c r="C13" s="60">
        <f>'計算用(期待容量)'!C13</f>
        <v>15287.688</v>
      </c>
      <c r="D13" s="60">
        <f>'計算用(期待容量)'!D13</f>
        <v>52632.39688686205</v>
      </c>
      <c r="E13" s="60">
        <f>'計算用(期待容量)'!E13</f>
        <v>23924.126193441265</v>
      </c>
      <c r="F13" s="60">
        <f>'計算用(期待容量)'!F13</f>
        <v>4866.1279999999997</v>
      </c>
      <c r="G13" s="60">
        <f>'計算用(期待容量)'!G13</f>
        <v>23876.075521215098</v>
      </c>
      <c r="H13" s="60">
        <f>'計算用(期待容量)'!H13</f>
        <v>9610.8625459087234</v>
      </c>
      <c r="I13" s="60">
        <f>'計算用(期待容量)'!I13</f>
        <v>6783.477447698745</v>
      </c>
      <c r="J13" s="60">
        <f>'計算用(期待容量)'!J13</f>
        <v>17937.320620994826</v>
      </c>
    </row>
    <row r="14" spans="1:13" x14ac:dyDescent="0.3">
      <c r="A14" s="7" t="s">
        <v>20</v>
      </c>
      <c r="B14" s="60">
        <f>'計算用(期待容量)'!B14</f>
        <v>6070.7556028794243</v>
      </c>
      <c r="C14" s="60">
        <f>'計算用(期待容量)'!C14</f>
        <v>15230.927646328541</v>
      </c>
      <c r="D14" s="60">
        <f>'計算用(期待容量)'!D14</f>
        <v>52635.505057241258</v>
      </c>
      <c r="E14" s="60">
        <f>'計算用(期待容量)'!E14</f>
        <v>23924.126193441265</v>
      </c>
      <c r="F14" s="60">
        <f>'計算用(期待容量)'!F14</f>
        <v>4866.1279999999997</v>
      </c>
      <c r="G14" s="60">
        <f>'計算用(期待容量)'!G14</f>
        <v>23876.075521215098</v>
      </c>
      <c r="H14" s="60">
        <f>'計算用(期待容量)'!H14</f>
        <v>9610.9545825778332</v>
      </c>
      <c r="I14" s="60">
        <f>'計算用(期待容量)'!I14</f>
        <v>6783.477447698745</v>
      </c>
      <c r="J14" s="60">
        <f>'計算用(期待容量)'!J14</f>
        <v>17937.320620994826</v>
      </c>
    </row>
    <row r="15" spans="1:13" x14ac:dyDescent="0.3">
      <c r="A15" s="7" t="s">
        <v>21</v>
      </c>
      <c r="B15" s="60">
        <f>'計算用(期待容量)'!B15</f>
        <v>5510.1244691061784</v>
      </c>
      <c r="C15" s="60">
        <f>'計算用(期待容量)'!C15</f>
        <v>14030.937880947193</v>
      </c>
      <c r="D15" s="60">
        <f>'計算用(期待容量)'!D15</f>
        <v>46234.235797484827</v>
      </c>
      <c r="E15" s="60">
        <f>'計算用(期待容量)'!E15</f>
        <v>20812.126027397262</v>
      </c>
      <c r="F15" s="60">
        <f>'計算用(期待容量)'!F15</f>
        <v>4161.6759067331977</v>
      </c>
      <c r="G15" s="60">
        <f>'計算用(期待容量)'!G15</f>
        <v>19852.653111043939</v>
      </c>
      <c r="H15" s="60">
        <f>'計算用(期待容量)'!H15</f>
        <v>8161.4995359939812</v>
      </c>
      <c r="I15" s="60">
        <f>'計算用(期待容量)'!I15</f>
        <v>5601.1656485355643</v>
      </c>
      <c r="J15" s="60">
        <f>'計算用(期待容量)'!J15</f>
        <v>14828.5927832958</v>
      </c>
    </row>
    <row r="16" spans="1:13" x14ac:dyDescent="0.3">
      <c r="B16" s="2"/>
      <c r="C16" s="2"/>
      <c r="D16" s="2"/>
      <c r="E16" s="2"/>
      <c r="F16" s="2"/>
      <c r="G16" s="2"/>
      <c r="H16" s="2"/>
      <c r="I16" s="2"/>
      <c r="J16" s="2"/>
      <c r="K16" s="2"/>
    </row>
    <row r="17" spans="1:12" x14ac:dyDescent="0.3">
      <c r="A17" s="1" t="s">
        <v>35</v>
      </c>
      <c r="B17" s="28">
        <f>'計算用(期待容量)'!B17</f>
        <v>151749.99959578266</v>
      </c>
      <c r="C17" s="2"/>
      <c r="D17" s="2"/>
      <c r="E17" s="2"/>
      <c r="F17" s="2"/>
      <c r="G17" s="2"/>
      <c r="H17" s="2"/>
      <c r="I17" s="2"/>
      <c r="J17" s="2"/>
      <c r="K17" s="2"/>
    </row>
    <row r="18" spans="1:12" x14ac:dyDescent="0.3">
      <c r="L18" s="9"/>
    </row>
    <row r="19" spans="1:12" x14ac:dyDescent="0.3">
      <c r="A19" s="1" t="s">
        <v>94</v>
      </c>
    </row>
    <row r="20" spans="1:12" x14ac:dyDescent="0.3">
      <c r="A20" s="7" t="s">
        <v>10</v>
      </c>
      <c r="B20" s="60">
        <f>'計算用(期待容量)'!B20</f>
        <v>848.17958242328405</v>
      </c>
      <c r="C20" s="60">
        <f>'計算用(期待容量)'!C20</f>
        <v>3533.4358112793607</v>
      </c>
      <c r="D20" s="60">
        <f>'計算用(期待容量)'!D20</f>
        <v>2428.9928164279231</v>
      </c>
      <c r="E20" s="60">
        <f>'計算用(期待容量)'!E20</f>
        <v>1794.4177407460488</v>
      </c>
      <c r="F20" s="60">
        <f>'計算用(期待容量)'!F20</f>
        <v>1120.7028760646876</v>
      </c>
      <c r="G20" s="60">
        <f>'計算用(期待容量)'!G20</f>
        <v>1484.5007456228914</v>
      </c>
      <c r="H20" s="60">
        <f>'計算用(期待容量)'!H20</f>
        <v>656.9419299726469</v>
      </c>
      <c r="I20" s="60">
        <f>'計算用(期待容量)'!I20</f>
        <v>462.80325007838411</v>
      </c>
      <c r="J20" s="60">
        <f>'計算用(期待容量)'!J20</f>
        <v>907.25524738476861</v>
      </c>
    </row>
    <row r="21" spans="1:12" x14ac:dyDescent="0.3">
      <c r="A21" s="7" t="s">
        <v>11</v>
      </c>
      <c r="B21" s="60">
        <f>'計算用(期待容量)'!B21</f>
        <v>1059.7462276911087</v>
      </c>
      <c r="C21" s="60">
        <f>'計算用(期待容量)'!C21</f>
        <v>3962.1820683893011</v>
      </c>
      <c r="D21" s="60">
        <f>'計算用(期待容量)'!D21</f>
        <v>4281.2211109582486</v>
      </c>
      <c r="E21" s="60">
        <f>'計算用(期待容量)'!E21</f>
        <v>2735.2359098449979</v>
      </c>
      <c r="F21" s="60">
        <f>'計算用(期待容量)'!F21</f>
        <v>1260.998333897475</v>
      </c>
      <c r="G21" s="60">
        <f>'計算用(期待容量)'!G21</f>
        <v>3118.813727319829</v>
      </c>
      <c r="H21" s="60">
        <f>'計算用(期待容量)'!H21</f>
        <v>1596.045140796235</v>
      </c>
      <c r="I21" s="60">
        <f>'計算用(期待容量)'!I21</f>
        <v>898.84580433498002</v>
      </c>
      <c r="J21" s="60">
        <f>'計算用(期待容量)'!J21</f>
        <v>1139.5916767678309</v>
      </c>
    </row>
    <row r="22" spans="1:12" x14ac:dyDescent="0.3">
      <c r="A22" s="7" t="s">
        <v>12</v>
      </c>
      <c r="B22" s="60">
        <f>'計算用(期待容量)'!B22</f>
        <v>1021.9091337044943</v>
      </c>
      <c r="C22" s="60">
        <f>'計算用(期待容量)'!C22</f>
        <v>4164.8514716373575</v>
      </c>
      <c r="D22" s="60">
        <f>'計算用(期待容量)'!D22</f>
        <v>5371.7994013683438</v>
      </c>
      <c r="E22" s="60">
        <f>'計算用(期待容量)'!E22</f>
        <v>3507.100817114122</v>
      </c>
      <c r="F22" s="60">
        <f>'計算用(期待容量)'!F22</f>
        <v>1126.7302449896563</v>
      </c>
      <c r="G22" s="60">
        <f>'計算用(期待容量)'!G22</f>
        <v>3457.0777758423283</v>
      </c>
      <c r="H22" s="60">
        <f>'計算用(期待容量)'!H22</f>
        <v>1828.7797432658961</v>
      </c>
      <c r="I22" s="60">
        <f>'計算用(期待容量)'!I22</f>
        <v>1080.6383763269318</v>
      </c>
      <c r="J22" s="60">
        <f>'計算用(期待容量)'!J22</f>
        <v>2068.0230357508603</v>
      </c>
    </row>
    <row r="23" spans="1:12" x14ac:dyDescent="0.3">
      <c r="A23" s="7" t="s">
        <v>13</v>
      </c>
      <c r="B23" s="60">
        <f>'計算用(期待容量)'!B23</f>
        <v>787.76168456464427</v>
      </c>
      <c r="C23" s="60">
        <f>'計算用(期待容量)'!C23</f>
        <v>3855.9093413209207</v>
      </c>
      <c r="D23" s="60">
        <f>'計算用(期待容量)'!D23</f>
        <v>6419.3248318552505</v>
      </c>
      <c r="E23" s="60">
        <f>'計算用(期待容量)'!E23</f>
        <v>4311.3824464627742</v>
      </c>
      <c r="F23" s="60">
        <f>'計算用(期待容量)'!F23</f>
        <v>1184.5824407480345</v>
      </c>
      <c r="G23" s="60">
        <f>'計算用(期待容量)'!G23</f>
        <v>3990.4628052050757</v>
      </c>
      <c r="H23" s="60">
        <f>'計算用(期待容量)'!H23</f>
        <v>2609.4365864903421</v>
      </c>
      <c r="I23" s="60">
        <f>'計算用(期待容量)'!I23</f>
        <v>1388.0155014485699</v>
      </c>
      <c r="J23" s="60">
        <f>'計算用(期待容量)'!J23</f>
        <v>1896.8143619043308</v>
      </c>
    </row>
    <row r="24" spans="1:12" x14ac:dyDescent="0.3">
      <c r="A24" s="7" t="s">
        <v>14</v>
      </c>
      <c r="B24" s="60">
        <f>'計算用(期待容量)'!B24</f>
        <v>766.98689846026207</v>
      </c>
      <c r="C24" s="60">
        <f>'計算用(期待容量)'!C24</f>
        <v>4248.6695983762374</v>
      </c>
      <c r="D24" s="60">
        <f>'計算用(期待容量)'!D24</f>
        <v>6523.574553337854</v>
      </c>
      <c r="E24" s="60">
        <f>'計算用(期待容量)'!E24</f>
        <v>4411.2982882598808</v>
      </c>
      <c r="F24" s="60">
        <f>'計算用(期待容量)'!F24</f>
        <v>1115.1666339321384</v>
      </c>
      <c r="G24" s="60">
        <f>'計算用(期待容量)'!G24</f>
        <v>3943.9005683519026</v>
      </c>
      <c r="H24" s="60">
        <f>'計算用(期待容量)'!H24</f>
        <v>2663.9821460417261</v>
      </c>
      <c r="I24" s="60">
        <f>'計算用(期待容量)'!I24</f>
        <v>1423.7825815506383</v>
      </c>
      <c r="J24" s="60">
        <f>'計算用(期待容量)'!J24</f>
        <v>2077.5487316893341</v>
      </c>
    </row>
    <row r="25" spans="1:12" x14ac:dyDescent="0.3">
      <c r="A25" s="7" t="s">
        <v>15</v>
      </c>
      <c r="B25" s="60">
        <f>'計算用(期待容量)'!B25</f>
        <v>738.54520971880265</v>
      </c>
      <c r="C25" s="60">
        <f>'計算用(期待容量)'!C25</f>
        <v>3354.1854988105192</v>
      </c>
      <c r="D25" s="60">
        <f>'計算用(期待容量)'!D25</f>
        <v>4923.7342486029775</v>
      </c>
      <c r="E25" s="60">
        <f>'計算用(期待容量)'!E25</f>
        <v>3110.6228578369037</v>
      </c>
      <c r="F25" s="60">
        <f>'計算用(期待容量)'!F25</f>
        <v>909.74724377072653</v>
      </c>
      <c r="G25" s="60">
        <f>'計算用(期待容量)'!G25</f>
        <v>2862.168422310494</v>
      </c>
      <c r="H25" s="60">
        <f>'計算用(期待容量)'!H25</f>
        <v>1699.7773549036276</v>
      </c>
      <c r="I25" s="60">
        <f>'計算用(期待容量)'!I25</f>
        <v>1066.5870992420005</v>
      </c>
      <c r="J25" s="60">
        <f>'計算用(期待容量)'!J25</f>
        <v>1712.8420648039396</v>
      </c>
    </row>
    <row r="26" spans="1:12" x14ac:dyDescent="0.3">
      <c r="A26" s="7" t="s">
        <v>16</v>
      </c>
      <c r="B26" s="60">
        <f>'計算用(期待容量)'!B26</f>
        <v>649.40561377114091</v>
      </c>
      <c r="C26" s="60">
        <f>'計算用(期待容量)'!C26</f>
        <v>2904.8605960774771</v>
      </c>
      <c r="D26" s="60">
        <f>'計算用(期待容量)'!D26</f>
        <v>4011.4257299806141</v>
      </c>
      <c r="E26" s="60">
        <f>'計算用(期待容量)'!E26</f>
        <v>2668.0608666068601</v>
      </c>
      <c r="F26" s="60">
        <f>'計算用(期待容量)'!F26</f>
        <v>799.52204135123918</v>
      </c>
      <c r="G26" s="60">
        <f>'計算用(期待容量)'!G26</f>
        <v>2330.7986915607976</v>
      </c>
      <c r="H26" s="60">
        <f>'計算用(期待容量)'!H26</f>
        <v>1537.7290516701921</v>
      </c>
      <c r="I26" s="60">
        <f>'計算用(期待容量)'!I26</f>
        <v>960.33065968118842</v>
      </c>
      <c r="J26" s="60">
        <f>'計算用(期待容量)'!J26</f>
        <v>1424.8067493004951</v>
      </c>
    </row>
    <row r="27" spans="1:12" x14ac:dyDescent="0.3">
      <c r="A27" s="7" t="s">
        <v>17</v>
      </c>
      <c r="B27" s="60">
        <f>'計算用(期待容量)'!B27</f>
        <v>754.06239603825236</v>
      </c>
      <c r="C27" s="60">
        <f>'計算用(期待容量)'!C27</f>
        <v>2360.2660100038847</v>
      </c>
      <c r="D27" s="60">
        <f>'計算用(期待容量)'!D27</f>
        <v>1462.9142801817316</v>
      </c>
      <c r="E27" s="60">
        <f>'計算用(期待容量)'!E27</f>
        <v>980.498878133267</v>
      </c>
      <c r="F27" s="60">
        <f>'計算用(期待容量)'!F27</f>
        <v>789.26126768986205</v>
      </c>
      <c r="G27" s="60">
        <f>'計算用(期待容量)'!G27</f>
        <v>973.18013849202748</v>
      </c>
      <c r="H27" s="60">
        <f>'計算用(期待容量)'!H27</f>
        <v>416.83881953995234</v>
      </c>
      <c r="I27" s="60">
        <f>'計算用(期待容量)'!I27</f>
        <v>382.77013415219801</v>
      </c>
      <c r="J27" s="60">
        <f>'計算用(期待容量)'!J27</f>
        <v>786.77807576883129</v>
      </c>
    </row>
    <row r="28" spans="1:12" x14ac:dyDescent="0.3">
      <c r="A28" s="7" t="s">
        <v>18</v>
      </c>
      <c r="B28" s="60">
        <f>'計算用(期待容量)'!B28</f>
        <v>824.36692233258327</v>
      </c>
      <c r="C28" s="60">
        <f>'計算用(期待容量)'!C28</f>
        <v>3283.5548616453243</v>
      </c>
      <c r="D28" s="60">
        <f>'計算用(期待容量)'!D28</f>
        <v>1591.2787817520059</v>
      </c>
      <c r="E28" s="60">
        <f>'計算用(期待容量)'!E28</f>
        <v>1386.9857384493093</v>
      </c>
      <c r="F28" s="60">
        <f>'計算用(期待容量)'!F28</f>
        <v>895.38524695989918</v>
      </c>
      <c r="G28" s="60">
        <f>'計算用(期待容量)'!G28</f>
        <v>1402.297165800733</v>
      </c>
      <c r="H28" s="60">
        <f>'計算用(期待容量)'!H28</f>
        <v>785.68780207806037</v>
      </c>
      <c r="I28" s="60">
        <f>'計算用(期待容量)'!I28</f>
        <v>514.3438045600916</v>
      </c>
      <c r="J28" s="60">
        <f>'計算用(期待容量)'!J28</f>
        <v>1044.1196764219817</v>
      </c>
    </row>
    <row r="29" spans="1:12" x14ac:dyDescent="0.3">
      <c r="A29" s="7" t="s">
        <v>19</v>
      </c>
      <c r="B29" s="60">
        <f>'計算用(期待容量)'!B29</f>
        <v>647.45817121280652</v>
      </c>
      <c r="C29" s="60">
        <f>'計算用(期待容量)'!C29</f>
        <v>3224.8181278364614</v>
      </c>
      <c r="D29" s="60">
        <f>'計算用(期待容量)'!D29</f>
        <v>1840.5919577002387</v>
      </c>
      <c r="E29" s="60">
        <f>'計算用(期待容量)'!E29</f>
        <v>1458.5628744214482</v>
      </c>
      <c r="F29" s="60">
        <f>'計算用(期待容量)'!F29</f>
        <v>771.11253415970918</v>
      </c>
      <c r="G29" s="60">
        <f>'計算用(期待容量)'!G29</f>
        <v>1450.1559823639441</v>
      </c>
      <c r="H29" s="60">
        <f>'計算用(期待容量)'!H29</f>
        <v>912.52477229890269</v>
      </c>
      <c r="I29" s="60">
        <f>'計算用(期待容量)'!I29</f>
        <v>599.59422466754938</v>
      </c>
      <c r="J29" s="60">
        <f>'計算用(期待容量)'!J29</f>
        <v>1054.6413553389618</v>
      </c>
    </row>
    <row r="30" spans="1:12" x14ac:dyDescent="0.3">
      <c r="A30" s="7" t="s">
        <v>20</v>
      </c>
      <c r="B30" s="60">
        <f>'計算用(期待容量)'!B30</f>
        <v>769.83792158252095</v>
      </c>
      <c r="C30" s="60">
        <f>'計算用(期待容量)'!C30</f>
        <v>3187.6674238284686</v>
      </c>
      <c r="D30" s="60">
        <f>'計算用(期待容量)'!D30</f>
        <v>1467.2250843764723</v>
      </c>
      <c r="E30" s="60">
        <f>'計算用(期待容量)'!E30</f>
        <v>1287.4870925497048</v>
      </c>
      <c r="F30" s="60">
        <f>'計算用(期待容量)'!F30</f>
        <v>786.57975938427876</v>
      </c>
      <c r="G30" s="60">
        <f>'計算用(期待容量)'!G30</f>
        <v>1486.5913122080874</v>
      </c>
      <c r="H30" s="60">
        <f>'計算用(期待容量)'!H30</f>
        <v>819.76501647519865</v>
      </c>
      <c r="I30" s="60">
        <f>'計算用(期待容量)'!I30</f>
        <v>598.61464580283973</v>
      </c>
      <c r="J30" s="60">
        <f>'計算用(期待容量)'!J30</f>
        <v>1071.4817437924285</v>
      </c>
    </row>
    <row r="31" spans="1:12" x14ac:dyDescent="0.3">
      <c r="A31" s="7" t="s">
        <v>21</v>
      </c>
      <c r="B31" s="60">
        <f>'計算用(期待容量)'!B31</f>
        <v>644.55134014932923</v>
      </c>
      <c r="C31" s="60">
        <f>'計算用(期待容量)'!C31</f>
        <v>2915.0423798460124</v>
      </c>
      <c r="D31" s="60">
        <f>'計算用(期待容量)'!D31</f>
        <v>1620.6022589762219</v>
      </c>
      <c r="E31" s="60">
        <f>'計算用(期待容量)'!E31</f>
        <v>1328.855851198045</v>
      </c>
      <c r="F31" s="60">
        <f>'計算用(期待容量)'!F31</f>
        <v>910.63068132074909</v>
      </c>
      <c r="G31" s="60">
        <f>'計算用(期待容量)'!G31</f>
        <v>1388.3698299715581</v>
      </c>
      <c r="H31" s="60">
        <f>'計算用(期待容量)'!H31</f>
        <v>853.94851766736451</v>
      </c>
      <c r="I31" s="60">
        <f>'計算用(期待容量)'!I31</f>
        <v>608.53041547185967</v>
      </c>
      <c r="J31" s="60">
        <f>'計算用(期待容量)'!J31</f>
        <v>1018.4287253988524</v>
      </c>
    </row>
    <row r="32" spans="1:12" x14ac:dyDescent="0.3">
      <c r="B32" s="7"/>
      <c r="C32" s="7"/>
      <c r="D32" s="7"/>
      <c r="E32" s="7"/>
      <c r="F32" s="7"/>
      <c r="G32" s="7"/>
      <c r="H32" s="7"/>
      <c r="I32" s="7"/>
      <c r="J32" s="7"/>
    </row>
    <row r="33" spans="1:13" x14ac:dyDescent="0.3">
      <c r="A33" s="1" t="s">
        <v>83</v>
      </c>
    </row>
    <row r="34" spans="1:13" x14ac:dyDescent="0.3">
      <c r="A34" s="7" t="s">
        <v>10</v>
      </c>
      <c r="B34" s="56">
        <f>B4-B20</f>
        <v>3956.2680900422229</v>
      </c>
      <c r="C34" s="56">
        <f t="shared" ref="C34:J34" si="0">C4-C20</f>
        <v>8526.0403105540026</v>
      </c>
      <c r="D34" s="56">
        <f t="shared" si="0"/>
        <v>38699.621932131537</v>
      </c>
      <c r="E34" s="56">
        <f t="shared" si="0"/>
        <v>16546.725762782389</v>
      </c>
      <c r="F34" s="56">
        <f t="shared" si="0"/>
        <v>2526.3653313317682</v>
      </c>
      <c r="G34" s="56">
        <f t="shared" si="0"/>
        <v>15442.201548176934</v>
      </c>
      <c r="H34" s="56">
        <f t="shared" si="0"/>
        <v>6200.215526433356</v>
      </c>
      <c r="I34" s="56">
        <f t="shared" si="0"/>
        <v>4295.9747415534148</v>
      </c>
      <c r="J34" s="56">
        <f t="shared" si="0"/>
        <v>11162.052269900207</v>
      </c>
      <c r="L34" s="11"/>
    </row>
    <row r="35" spans="1:13" x14ac:dyDescent="0.3">
      <c r="A35" s="7" t="s">
        <v>11</v>
      </c>
      <c r="B35" s="56">
        <f t="shared" ref="B35:J35" si="1">B5-B21</f>
        <v>3232.8091052423047</v>
      </c>
      <c r="C35" s="56">
        <f t="shared" si="1"/>
        <v>7240.8085339689087</v>
      </c>
      <c r="D35" s="56">
        <f t="shared" si="1"/>
        <v>35516.626854977039</v>
      </c>
      <c r="E35" s="56">
        <f t="shared" si="1"/>
        <v>15647.252280275383</v>
      </c>
      <c r="F35" s="56">
        <f t="shared" si="1"/>
        <v>2096.3036932899413</v>
      </c>
      <c r="G35" s="56">
        <f t="shared" si="1"/>
        <v>14374.461988099371</v>
      </c>
      <c r="H35" s="56">
        <f t="shared" si="1"/>
        <v>5320.9309771197404</v>
      </c>
      <c r="I35" s="56">
        <f t="shared" si="1"/>
        <v>3978.165367213137</v>
      </c>
      <c r="J35" s="56">
        <f t="shared" si="1"/>
        <v>12171.828697456815</v>
      </c>
      <c r="L35" s="11"/>
    </row>
    <row r="36" spans="1:13" x14ac:dyDescent="0.3">
      <c r="A36" s="7" t="s">
        <v>12</v>
      </c>
      <c r="B36" s="56">
        <f t="shared" ref="B36:J36" si="2">B6-B22</f>
        <v>3343.7693905906467</v>
      </c>
      <c r="C36" s="56">
        <f t="shared" si="2"/>
        <v>8068.3258541458945</v>
      </c>
      <c r="D36" s="56">
        <f t="shared" si="2"/>
        <v>40993.880327178471</v>
      </c>
      <c r="E36" s="56">
        <f t="shared" si="2"/>
        <v>17191.299822155284</v>
      </c>
      <c r="F36" s="56">
        <f t="shared" si="2"/>
        <v>2775.1470174181959</v>
      </c>
      <c r="G36" s="56">
        <f t="shared" si="2"/>
        <v>16799.694838734315</v>
      </c>
      <c r="H36" s="56">
        <f t="shared" si="2"/>
        <v>6171.9268853363956</v>
      </c>
      <c r="I36" s="56">
        <f t="shared" si="2"/>
        <v>4594.4242596563308</v>
      </c>
      <c r="J36" s="56">
        <f t="shared" si="2"/>
        <v>12922.702492201412</v>
      </c>
      <c r="L36" s="11"/>
    </row>
    <row r="37" spans="1:13" x14ac:dyDescent="0.3">
      <c r="A37" s="7" t="s">
        <v>13</v>
      </c>
      <c r="B37" s="56">
        <f t="shared" ref="B37:J37" si="3">B7-B23</f>
        <v>4162.2811852507475</v>
      </c>
      <c r="C37" s="56">
        <f t="shared" si="3"/>
        <v>10781.969683350057</v>
      </c>
      <c r="D37" s="56">
        <f t="shared" si="3"/>
        <v>53338.017478198926</v>
      </c>
      <c r="E37" s="56">
        <f t="shared" si="3"/>
        <v>20594.927553537222</v>
      </c>
      <c r="F37" s="56">
        <f t="shared" si="3"/>
        <v>3571.1755592519653</v>
      </c>
      <c r="G37" s="56">
        <f t="shared" si="3"/>
        <v>22225.177194794924</v>
      </c>
      <c r="H37" s="56">
        <f t="shared" si="3"/>
        <v>7427.6534135096581</v>
      </c>
      <c r="I37" s="56">
        <f t="shared" si="3"/>
        <v>5676.2544985514296</v>
      </c>
      <c r="J37" s="56">
        <f t="shared" si="3"/>
        <v>17116.847638095671</v>
      </c>
      <c r="L37" s="11"/>
    </row>
    <row r="38" spans="1:13" x14ac:dyDescent="0.3">
      <c r="A38" s="7" t="s">
        <v>14</v>
      </c>
      <c r="B38" s="56">
        <f t="shared" ref="B38:J38" si="4">B8-B24</f>
        <v>4304.6431015397384</v>
      </c>
      <c r="C38" s="56">
        <f t="shared" si="4"/>
        <v>10656.208401623764</v>
      </c>
      <c r="D38" s="56">
        <f t="shared" si="4"/>
        <v>53233.31944666215</v>
      </c>
      <c r="E38" s="56">
        <f t="shared" si="4"/>
        <v>20495.011711740117</v>
      </c>
      <c r="F38" s="56">
        <f t="shared" si="4"/>
        <v>3640.5913660678616</v>
      </c>
      <c r="G38" s="56">
        <f t="shared" si="4"/>
        <v>22271.739431648097</v>
      </c>
      <c r="H38" s="56">
        <f t="shared" si="4"/>
        <v>7373.1078539582741</v>
      </c>
      <c r="I38" s="56">
        <f t="shared" si="4"/>
        <v>5640.487418449361</v>
      </c>
      <c r="J38" s="56">
        <f t="shared" si="4"/>
        <v>16936.113268310666</v>
      </c>
      <c r="L38" s="11"/>
    </row>
    <row r="39" spans="1:13" x14ac:dyDescent="0.3">
      <c r="A39" s="7" t="s">
        <v>15</v>
      </c>
      <c r="B39" s="56">
        <f t="shared" ref="B39:J39" si="5">B9-B25</f>
        <v>3956.146686708913</v>
      </c>
      <c r="C39" s="56">
        <f t="shared" si="5"/>
        <v>9833.6401934425794</v>
      </c>
      <c r="D39" s="56">
        <f t="shared" si="5"/>
        <v>45458.174570741656</v>
      </c>
      <c r="E39" s="56">
        <f t="shared" si="5"/>
        <v>19241.995245110378</v>
      </c>
      <c r="F39" s="56">
        <f t="shared" si="5"/>
        <v>3295.333914611555</v>
      </c>
      <c r="G39" s="56">
        <f t="shared" si="5"/>
        <v>19021.01366481687</v>
      </c>
      <c r="H39" s="56">
        <f t="shared" si="5"/>
        <v>7073.6259665345888</v>
      </c>
      <c r="I39" s="56">
        <f t="shared" si="5"/>
        <v>5184.8460388333133</v>
      </c>
      <c r="J39" s="56">
        <f t="shared" si="5"/>
        <v>14872.061422770636</v>
      </c>
      <c r="L39" s="11"/>
    </row>
    <row r="40" spans="1:13" x14ac:dyDescent="0.3">
      <c r="A40" s="7" t="s">
        <v>16</v>
      </c>
      <c r="B40" s="56">
        <f t="shared" ref="B40:J40" si="6">B10-B26</f>
        <v>4057.5344702120624</v>
      </c>
      <c r="C40" s="56">
        <f t="shared" si="6"/>
        <v>8800.1808272205617</v>
      </c>
      <c r="D40" s="56">
        <f t="shared" si="6"/>
        <v>38376.251649940714</v>
      </c>
      <c r="E40" s="56">
        <f t="shared" si="6"/>
        <v>16510.525040408502</v>
      </c>
      <c r="F40" s="56">
        <f t="shared" si="6"/>
        <v>2667.6909507430541</v>
      </c>
      <c r="G40" s="56">
        <f t="shared" si="6"/>
        <v>15792.429779365259</v>
      </c>
      <c r="H40" s="56">
        <f t="shared" si="6"/>
        <v>5766.1776326784047</v>
      </c>
      <c r="I40" s="56">
        <f t="shared" si="6"/>
        <v>4330.4816415740415</v>
      </c>
      <c r="J40" s="56">
        <f t="shared" si="6"/>
        <v>12456.644749573512</v>
      </c>
      <c r="L40" s="11"/>
    </row>
    <row r="41" spans="1:13" x14ac:dyDescent="0.3">
      <c r="A41" s="7" t="s">
        <v>17</v>
      </c>
      <c r="B41" s="56">
        <f t="shared" ref="B41:J41" si="7">B11-B27</f>
        <v>4647.5880058813627</v>
      </c>
      <c r="C41" s="56">
        <f t="shared" si="7"/>
        <v>10798.563703493826</v>
      </c>
      <c r="D41" s="56">
        <f t="shared" si="7"/>
        <v>42234.36307727707</v>
      </c>
      <c r="E41" s="56">
        <f t="shared" si="7"/>
        <v>18125.716327346185</v>
      </c>
      <c r="F41" s="56">
        <f t="shared" si="7"/>
        <v>2962.7283152995215</v>
      </c>
      <c r="G41" s="56">
        <f t="shared" si="7"/>
        <v>16928.18566382784</v>
      </c>
      <c r="H41" s="56">
        <f t="shared" si="7"/>
        <v>7262.0879209407394</v>
      </c>
      <c r="I41" s="56">
        <f t="shared" si="7"/>
        <v>4642.0250122913167</v>
      </c>
      <c r="J41" s="56">
        <f t="shared" si="7"/>
        <v>13466.894596745096</v>
      </c>
      <c r="L41" s="11"/>
    </row>
    <row r="42" spans="1:13" x14ac:dyDescent="0.3">
      <c r="A42" s="7" t="s">
        <v>18</v>
      </c>
      <c r="B42" s="56">
        <f t="shared" ref="B42:J42" si="8">B12-B28</f>
        <v>5027.0091064616572</v>
      </c>
      <c r="C42" s="56">
        <f t="shared" si="8"/>
        <v>11442.451844630461</v>
      </c>
      <c r="D42" s="56">
        <f t="shared" si="8"/>
        <v>46676.681466760165</v>
      </c>
      <c r="E42" s="56">
        <f t="shared" si="8"/>
        <v>20707.155573298307</v>
      </c>
      <c r="F42" s="56">
        <f t="shared" si="8"/>
        <v>3586.0443758660317</v>
      </c>
      <c r="G42" s="56">
        <f t="shared" si="8"/>
        <v>20805.772757499981</v>
      </c>
      <c r="H42" s="56">
        <f t="shared" si="8"/>
        <v>8661.7668463730024</v>
      </c>
      <c r="I42" s="56">
        <f t="shared" si="8"/>
        <v>6269.1336431386535</v>
      </c>
      <c r="J42" s="56">
        <f t="shared" si="8"/>
        <v>16076.89608344527</v>
      </c>
      <c r="L42" s="11"/>
    </row>
    <row r="43" spans="1:13" x14ac:dyDescent="0.3">
      <c r="A43" s="7" t="s">
        <v>19</v>
      </c>
      <c r="B43" s="56">
        <f t="shared" ref="B43:J43" si="9">B13-B29</f>
        <v>5447.6818287871938</v>
      </c>
      <c r="C43" s="56">
        <f t="shared" si="9"/>
        <v>12062.869872163539</v>
      </c>
      <c r="D43" s="56">
        <f t="shared" si="9"/>
        <v>50791.804929161808</v>
      </c>
      <c r="E43" s="56">
        <f t="shared" si="9"/>
        <v>22465.563319019817</v>
      </c>
      <c r="F43" s="56">
        <f t="shared" si="9"/>
        <v>4095.0154658402907</v>
      </c>
      <c r="G43" s="56">
        <f t="shared" si="9"/>
        <v>22425.919538851154</v>
      </c>
      <c r="H43" s="56">
        <f t="shared" si="9"/>
        <v>8698.3377736098209</v>
      </c>
      <c r="I43" s="56">
        <f t="shared" si="9"/>
        <v>6183.8832230311955</v>
      </c>
      <c r="J43" s="56">
        <f t="shared" si="9"/>
        <v>16882.679265655865</v>
      </c>
      <c r="L43" s="11"/>
    </row>
    <row r="44" spans="1:13" x14ac:dyDescent="0.3">
      <c r="A44" s="7" t="s">
        <v>20</v>
      </c>
      <c r="B44" s="56">
        <f t="shared" ref="B44:J44" si="10">B14-B30</f>
        <v>5300.9176812969035</v>
      </c>
      <c r="C44" s="56">
        <f t="shared" si="10"/>
        <v>12043.260222500072</v>
      </c>
      <c r="D44" s="56">
        <f t="shared" si="10"/>
        <v>51168.279972864788</v>
      </c>
      <c r="E44" s="56">
        <f t="shared" si="10"/>
        <v>22636.63910089156</v>
      </c>
      <c r="F44" s="56">
        <f t="shared" si="10"/>
        <v>4079.5482406157207</v>
      </c>
      <c r="G44" s="56">
        <f t="shared" si="10"/>
        <v>22389.484209007009</v>
      </c>
      <c r="H44" s="56">
        <f t="shared" si="10"/>
        <v>8791.1895661026338</v>
      </c>
      <c r="I44" s="56">
        <f t="shared" si="10"/>
        <v>6184.8628018959052</v>
      </c>
      <c r="J44" s="56">
        <f t="shared" si="10"/>
        <v>16865.838877202397</v>
      </c>
      <c r="L44" s="11"/>
    </row>
    <row r="45" spans="1:13" x14ac:dyDescent="0.3">
      <c r="A45" s="7" t="s">
        <v>21</v>
      </c>
      <c r="B45" s="56">
        <f t="shared" ref="B45:J45" si="11">B15-B31</f>
        <v>4865.5731289568494</v>
      </c>
      <c r="C45" s="56">
        <f t="shared" si="11"/>
        <v>11115.89550110118</v>
      </c>
      <c r="D45" s="56">
        <f t="shared" si="11"/>
        <v>44613.633538508606</v>
      </c>
      <c r="E45" s="56">
        <f t="shared" si="11"/>
        <v>19483.270176199218</v>
      </c>
      <c r="F45" s="56">
        <f t="shared" si="11"/>
        <v>3251.0452254124484</v>
      </c>
      <c r="G45" s="56">
        <f t="shared" si="11"/>
        <v>18464.283281072381</v>
      </c>
      <c r="H45" s="56">
        <f t="shared" si="11"/>
        <v>7307.5510183266169</v>
      </c>
      <c r="I45" s="56">
        <f t="shared" si="11"/>
        <v>4992.6352330637046</v>
      </c>
      <c r="J45" s="56">
        <f t="shared" si="11"/>
        <v>13810.164057896947</v>
      </c>
      <c r="L45" s="11"/>
    </row>
    <row r="46" spans="1:13" x14ac:dyDescent="0.3">
      <c r="L46" s="11"/>
    </row>
    <row r="47" spans="1:13" x14ac:dyDescent="0.3">
      <c r="A47" s="1" t="s">
        <v>84</v>
      </c>
      <c r="K47" s="2" t="s">
        <v>40</v>
      </c>
    </row>
    <row r="48" spans="1:13" x14ac:dyDescent="0.3">
      <c r="A48" s="7" t="s">
        <v>10</v>
      </c>
      <c r="B48" s="57">
        <f>IF(入力!$E$16=B$2,入力!$E$34*入力!$E$28/1000,0)</f>
        <v>0</v>
      </c>
      <c r="C48" s="57">
        <f>IF(入力!$E$16=C$2,入力!$E$34*入力!$E$28/1000,0)</f>
        <v>0</v>
      </c>
      <c r="D48" s="57">
        <f>IF(入力!$E$16=D$2,入力!$E$34*入力!$E$28/1000,0)</f>
        <v>0</v>
      </c>
      <c r="E48" s="57">
        <f>IF(入力!$E$16=E$2,入力!$E$34*入力!$E$28/1000,0)</f>
        <v>0</v>
      </c>
      <c r="F48" s="57">
        <f>IF(入力!$E$16=F$2,入力!$E$34*入力!$E$28/1000,0)</f>
        <v>0</v>
      </c>
      <c r="G48" s="57">
        <f>IF(入力!$E$16=G$2,入力!$E$34*入力!$E$28/1000,0)</f>
        <v>0</v>
      </c>
      <c r="H48" s="57">
        <f>IF(入力!$E$16=H$2,入力!$E$34*入力!$E$28/1000,0)</f>
        <v>0</v>
      </c>
      <c r="I48" s="57">
        <f>IF(入力!$E$16=I$2,入力!$E$34*入力!$E$28/1000,0)</f>
        <v>0</v>
      </c>
      <c r="J48" s="57">
        <f>IF(入力!$E$16=J$2,入力!$E$34*入力!$E$28/1000,0)</f>
        <v>0</v>
      </c>
      <c r="K48" s="61">
        <f>SUM(B48:J48)</f>
        <v>0</v>
      </c>
      <c r="L48" s="11"/>
      <c r="M48" s="18"/>
    </row>
    <row r="49" spans="1:15" x14ac:dyDescent="0.3">
      <c r="A49" s="7" t="s">
        <v>11</v>
      </c>
      <c r="B49" s="57">
        <f>IF(入力!$E$16=B$2,入力!$F$34*入力!$F$28/1000,0)</f>
        <v>0</v>
      </c>
      <c r="C49" s="57">
        <f>IF(入力!$E$16=C$2,入力!$F$34*入力!$F$28/1000,0)</f>
        <v>0</v>
      </c>
      <c r="D49" s="57">
        <f>IF(入力!$E$16=D$2,入力!$F$34*入力!$F$28/1000,0)</f>
        <v>0</v>
      </c>
      <c r="E49" s="57">
        <f>IF(入力!$E$16=E$2,入力!$F$34*入力!$F$28/1000,0)</f>
        <v>0</v>
      </c>
      <c r="F49" s="57">
        <f>IF(入力!$E$16=F$2,入力!$F$34*入力!$F$28/1000,0)</f>
        <v>0</v>
      </c>
      <c r="G49" s="57">
        <f>IF(入力!$E$16=G$2,入力!$F$34*入力!$F$28/1000,0)</f>
        <v>0</v>
      </c>
      <c r="H49" s="57">
        <f>IF(入力!$E$16=H$2,入力!$F$34*入力!$F$28/1000,0)</f>
        <v>0</v>
      </c>
      <c r="I49" s="57">
        <f>IF(入力!$E$16=I$2,入力!$F$34*入力!$F$28/1000,0)</f>
        <v>0</v>
      </c>
      <c r="J49" s="57">
        <f>IF(入力!$E$16=J$2,入力!$F$34*入力!$F$28/1000,0)</f>
        <v>0</v>
      </c>
      <c r="K49" s="61">
        <f t="shared" ref="K49:K59" si="12">SUM(B49:J49)</f>
        <v>0</v>
      </c>
      <c r="L49" s="11"/>
      <c r="M49" s="18"/>
    </row>
    <row r="50" spans="1:15" x14ac:dyDescent="0.3">
      <c r="A50" s="7" t="s">
        <v>12</v>
      </c>
      <c r="B50" s="57">
        <f>IF(入力!$E$16=B$2,入力!$G$34*入力!$G$28/1000,0)</f>
        <v>0</v>
      </c>
      <c r="C50" s="57">
        <f>IF(入力!$E$16=C$2,入力!$G$34*入力!$G$28/1000,0)</f>
        <v>0</v>
      </c>
      <c r="D50" s="57">
        <f>IF(入力!$E$16=D$2,入力!$G$34*入力!$G$28/1000,0)</f>
        <v>0</v>
      </c>
      <c r="E50" s="57">
        <f>IF(入力!$E$16=E$2,入力!$G$34*入力!$G$28/1000,0)</f>
        <v>0</v>
      </c>
      <c r="F50" s="57">
        <f>IF(入力!$E$16=F$2,入力!$G$34*入力!$G$28/1000,0)</f>
        <v>0</v>
      </c>
      <c r="G50" s="57">
        <f>IF(入力!$E$16=G$2,入力!$G$34*入力!$G$28/1000,0)</f>
        <v>0</v>
      </c>
      <c r="H50" s="57">
        <f>IF(入力!$E$16=H$2,入力!$G$34*入力!$G$28/1000,0)</f>
        <v>0</v>
      </c>
      <c r="I50" s="57">
        <f>IF(入力!$E$16=I$2,入力!$G$34*入力!$G$28/1000,0)</f>
        <v>0</v>
      </c>
      <c r="J50" s="57">
        <f>IF(入力!$E$16=J$2,入力!$G$34*入力!$G$28/1000,0)</f>
        <v>0</v>
      </c>
      <c r="K50" s="61">
        <f t="shared" si="12"/>
        <v>0</v>
      </c>
      <c r="L50" s="11"/>
      <c r="M50" s="18"/>
    </row>
    <row r="51" spans="1:15" x14ac:dyDescent="0.3">
      <c r="A51" s="7" t="s">
        <v>13</v>
      </c>
      <c r="B51" s="57">
        <f>IF(入力!$E$16=B$2,入力!$H$34*入力!$H$28/1000,0)</f>
        <v>0</v>
      </c>
      <c r="C51" s="57">
        <f>IF(入力!$E$16=C$2,入力!$H$34*入力!$H$28/1000,0)</f>
        <v>0</v>
      </c>
      <c r="D51" s="57">
        <f>IF(入力!$E$16=D$2,入力!$H$34*入力!$H$28/1000,0)</f>
        <v>0</v>
      </c>
      <c r="E51" s="57">
        <f>IF(入力!$E$16=E$2,入力!$H$34*入力!$H$28/1000,0)</f>
        <v>0</v>
      </c>
      <c r="F51" s="57">
        <f>IF(入力!$E$16=F$2,入力!$H$34*入力!$H$28/1000,0)</f>
        <v>0</v>
      </c>
      <c r="G51" s="57">
        <f>IF(入力!$E$16=G$2,入力!$H$34*入力!$H$28/1000,0)</f>
        <v>0</v>
      </c>
      <c r="H51" s="57">
        <f>IF(入力!$E$16=H$2,入力!$H$34*入力!$H$28/1000,0)</f>
        <v>0</v>
      </c>
      <c r="I51" s="57">
        <f>IF(入力!$E$16=I$2,入力!$H$34*入力!$H$28/1000,0)</f>
        <v>0</v>
      </c>
      <c r="J51" s="57">
        <f>IF(入力!$E$16=J$2,入力!$H$34*入力!$H$28/1000,0)</f>
        <v>0</v>
      </c>
      <c r="K51" s="61">
        <f t="shared" si="12"/>
        <v>0</v>
      </c>
      <c r="L51" s="11"/>
      <c r="M51" s="18"/>
    </row>
    <row r="52" spans="1:15" x14ac:dyDescent="0.3">
      <c r="A52" s="7" t="s">
        <v>14</v>
      </c>
      <c r="B52" s="57">
        <f>IF(入力!$E$16=B$2,入力!$I$34*入力!$I$28/1000,0)</f>
        <v>0</v>
      </c>
      <c r="C52" s="57">
        <f>IF(入力!$E$16=C$2,入力!$I$34*入力!$I$28/1000,0)</f>
        <v>0</v>
      </c>
      <c r="D52" s="57">
        <f>IF(入力!$E$16=D$2,入力!$I$34*入力!$I$28/1000,0)</f>
        <v>0</v>
      </c>
      <c r="E52" s="57">
        <f>IF(入力!$E$16=E$2,入力!$I$34*入力!$I$28/1000,0)</f>
        <v>0</v>
      </c>
      <c r="F52" s="57">
        <f>IF(入力!$E$16=F$2,入力!$I$34*入力!$I$28/1000,0)</f>
        <v>0</v>
      </c>
      <c r="G52" s="57">
        <f>IF(入力!$E$16=G$2,入力!$I$34*入力!$I$28/1000,0)</f>
        <v>0</v>
      </c>
      <c r="H52" s="57">
        <f>IF(入力!$E$16=H$2,入力!$I$34*入力!$I$28/1000,0)</f>
        <v>0</v>
      </c>
      <c r="I52" s="57">
        <f>IF(入力!$E$16=I$2,入力!$I$34*入力!$I$28/1000,0)</f>
        <v>0</v>
      </c>
      <c r="J52" s="57">
        <f>IF(入力!$E$16=J$2,入力!$I$34*入力!$I$28/1000,0)</f>
        <v>0</v>
      </c>
      <c r="K52" s="61">
        <f t="shared" si="12"/>
        <v>0</v>
      </c>
      <c r="L52" s="11"/>
      <c r="M52" s="18"/>
    </row>
    <row r="53" spans="1:15" x14ac:dyDescent="0.3">
      <c r="A53" s="7" t="s">
        <v>15</v>
      </c>
      <c r="B53" s="57">
        <f>IF(入力!$E$16=B$2,入力!$J$34*入力!$J$28/1000,0)</f>
        <v>0</v>
      </c>
      <c r="C53" s="57">
        <f>IF(入力!$E$16=C$2,入力!$J$34*入力!$J$28/1000,0)</f>
        <v>0</v>
      </c>
      <c r="D53" s="57">
        <f>IF(入力!$E$16=D$2,入力!$J$34*入力!$J$28/1000,0)</f>
        <v>0</v>
      </c>
      <c r="E53" s="57">
        <f>IF(入力!$E$16=E$2,入力!$J$34*入力!$J$28/1000,0)</f>
        <v>0</v>
      </c>
      <c r="F53" s="57">
        <f>IF(入力!$E$16=F$2,入力!$J$34*入力!$J$28/1000,0)</f>
        <v>0</v>
      </c>
      <c r="G53" s="57">
        <f>IF(入力!$E$16=G$2,入力!$J$34*入力!$J$28/1000,0)</f>
        <v>0</v>
      </c>
      <c r="H53" s="57">
        <f>IF(入力!$E$16=H$2,入力!$J$34*入力!$J$28/1000,0)</f>
        <v>0</v>
      </c>
      <c r="I53" s="57">
        <f>IF(入力!$E$16=I$2,入力!$J$34*入力!$J$28/1000,0)</f>
        <v>0</v>
      </c>
      <c r="J53" s="57">
        <f>IF(入力!$E$16=J$2,入力!$J$34*入力!$J$28/1000,0)</f>
        <v>0</v>
      </c>
      <c r="K53" s="61">
        <f t="shared" si="12"/>
        <v>0</v>
      </c>
      <c r="L53" s="11"/>
      <c r="M53" s="18"/>
    </row>
    <row r="54" spans="1:15" x14ac:dyDescent="0.3">
      <c r="A54" s="7" t="s">
        <v>16</v>
      </c>
      <c r="B54" s="57">
        <f>IF(入力!$E$16=B$2,入力!$K$34*入力!$K$28/1000,0)</f>
        <v>0</v>
      </c>
      <c r="C54" s="57">
        <f>IF(入力!$E$16=C$2,入力!$K$34*入力!$K$28/1000,0)</f>
        <v>0</v>
      </c>
      <c r="D54" s="57">
        <f>IF(入力!$E$16=D$2,入力!$K$34*入力!$K$28/1000,0)</f>
        <v>0</v>
      </c>
      <c r="E54" s="57">
        <f>IF(入力!$E$16=E$2,入力!$K$34*入力!$K$28/1000,0)</f>
        <v>0</v>
      </c>
      <c r="F54" s="57">
        <f>IF(入力!$E$16=F$2,入力!$K$34*入力!$K$28/1000,0)</f>
        <v>0</v>
      </c>
      <c r="G54" s="57">
        <f>IF(入力!$E$16=G$2,入力!$K$34*入力!$K$28/1000,0)</f>
        <v>0</v>
      </c>
      <c r="H54" s="57">
        <f>IF(入力!$E$16=H$2,入力!$K$34*入力!$K$28/1000,0)</f>
        <v>0</v>
      </c>
      <c r="I54" s="57">
        <f>IF(入力!$E$16=I$2,入力!$K$34*入力!$K$28/1000,0)</f>
        <v>0</v>
      </c>
      <c r="J54" s="57">
        <f>IF(入力!$E$16=J$2,入力!$K$34*入力!$K$28/1000,0)</f>
        <v>0</v>
      </c>
      <c r="K54" s="61">
        <f t="shared" si="12"/>
        <v>0</v>
      </c>
      <c r="L54" s="11"/>
      <c r="M54" s="18"/>
    </row>
    <row r="55" spans="1:15" x14ac:dyDescent="0.3">
      <c r="A55" s="7" t="s">
        <v>17</v>
      </c>
      <c r="B55" s="57">
        <f>IF(入力!$E$16=B$2,入力!$L$34*入力!$L$28/1000,0)</f>
        <v>0</v>
      </c>
      <c r="C55" s="57">
        <f>IF(入力!$E$16=C$2,入力!$L$34*入力!$L$28/1000,0)</f>
        <v>0</v>
      </c>
      <c r="D55" s="57">
        <f>IF(入力!$E$16=D$2,入力!$L$34*入力!$L$28/1000,0)</f>
        <v>0</v>
      </c>
      <c r="E55" s="57">
        <f>IF(入力!$E$16=E$2,入力!$L$34*入力!$L$28/1000,0)</f>
        <v>0</v>
      </c>
      <c r="F55" s="57">
        <f>IF(入力!$E$16=F$2,入力!$L$34*入力!$L$28/1000,0)</f>
        <v>0</v>
      </c>
      <c r="G55" s="57">
        <f>IF(入力!$E$16=G$2,入力!$L$34*入力!$L$28/1000,0)</f>
        <v>0</v>
      </c>
      <c r="H55" s="57">
        <f>IF(入力!$E$16=H$2,入力!$L$34*入力!$L$28/1000,0)</f>
        <v>0</v>
      </c>
      <c r="I55" s="57">
        <f>IF(入力!$E$16=I$2,入力!$L$34*入力!$L$28/1000,0)</f>
        <v>0</v>
      </c>
      <c r="J55" s="57">
        <f>IF(入力!$E$16=J$2,入力!$L$34*入力!$L$28/1000,0)</f>
        <v>0</v>
      </c>
      <c r="K55" s="61">
        <f t="shared" si="12"/>
        <v>0</v>
      </c>
      <c r="L55" s="11"/>
      <c r="M55" s="18"/>
    </row>
    <row r="56" spans="1:15" x14ac:dyDescent="0.3">
      <c r="A56" s="7" t="s">
        <v>18</v>
      </c>
      <c r="B56" s="57">
        <f>IF(入力!$E$16=B$2,入力!$M$34*入力!$M$28/1000,0)</f>
        <v>0</v>
      </c>
      <c r="C56" s="57">
        <f>IF(入力!$E$16=C$2,入力!$M$34*入力!$M$28/1000,0)</f>
        <v>0</v>
      </c>
      <c r="D56" s="57">
        <f>IF(入力!$E$16=D$2,入力!$M$34*入力!$M$28/1000,0)</f>
        <v>0</v>
      </c>
      <c r="E56" s="57">
        <f>IF(入力!$E$16=E$2,入力!$M$34*入力!$M$28/1000,0)</f>
        <v>0</v>
      </c>
      <c r="F56" s="57">
        <f>IF(入力!$E$16=F$2,入力!$M$34*入力!$M$28/1000,0)</f>
        <v>0</v>
      </c>
      <c r="G56" s="57">
        <f>IF(入力!$E$16=G$2,入力!$M$34*入力!$M$28/1000,0)</f>
        <v>0</v>
      </c>
      <c r="H56" s="57">
        <f>IF(入力!$E$16=H$2,入力!$M$34*入力!$M$28/1000,0)</f>
        <v>0</v>
      </c>
      <c r="I56" s="57">
        <f>IF(入力!$E$16=I$2,入力!$M$34*入力!$M$28/1000,0)</f>
        <v>0</v>
      </c>
      <c r="J56" s="57">
        <f>IF(入力!$E$16=J$2,入力!$M$34*入力!$M$28/1000,0)</f>
        <v>0</v>
      </c>
      <c r="K56" s="61">
        <f t="shared" si="12"/>
        <v>0</v>
      </c>
      <c r="L56" s="11"/>
      <c r="M56" s="18"/>
    </row>
    <row r="57" spans="1:15" x14ac:dyDescent="0.3">
      <c r="A57" s="7" t="s">
        <v>19</v>
      </c>
      <c r="B57" s="57">
        <f>IF(入力!$E$16=B$2,入力!$N$34*入力!$N$28/1000,0)</f>
        <v>0</v>
      </c>
      <c r="C57" s="57">
        <f>IF(入力!$E$16=C$2,入力!$N$34*入力!$N$28/1000,0)</f>
        <v>0</v>
      </c>
      <c r="D57" s="57">
        <f>IF(入力!$E$16=D$2,入力!$N$34*入力!$N$28/1000,0)</f>
        <v>0</v>
      </c>
      <c r="E57" s="57">
        <f>IF(入力!$E$16=E$2,入力!$N$34*入力!$N$28/1000,0)</f>
        <v>0</v>
      </c>
      <c r="F57" s="57">
        <f>IF(入力!$E$16=F$2,入力!$N$34*入力!$N$28/1000,0)</f>
        <v>0</v>
      </c>
      <c r="G57" s="57">
        <f>IF(入力!$E$16=G$2,入力!$N$34*入力!$N$28/1000,0)</f>
        <v>0</v>
      </c>
      <c r="H57" s="57">
        <f>IF(入力!$E$16=H$2,入力!$N$34*入力!$N$28/1000,0)</f>
        <v>0</v>
      </c>
      <c r="I57" s="57">
        <f>IF(入力!$E$16=I$2,入力!$N$34*入力!$N$28/1000,0)</f>
        <v>0</v>
      </c>
      <c r="J57" s="57">
        <f>IF(入力!$E$16=J$2,入力!$N$34*入力!$N$28/1000,0)</f>
        <v>0</v>
      </c>
      <c r="K57" s="61">
        <f t="shared" si="12"/>
        <v>0</v>
      </c>
      <c r="L57" s="11"/>
      <c r="M57" s="18"/>
    </row>
    <row r="58" spans="1:15" x14ac:dyDescent="0.3">
      <c r="A58" s="7" t="s">
        <v>20</v>
      </c>
      <c r="B58" s="57">
        <f>IF(入力!$E$16=B$2,入力!$O$34*入力!$O$28/1000,0)</f>
        <v>0</v>
      </c>
      <c r="C58" s="57">
        <f>IF(入力!$E$16=C$2,入力!$O$34*入力!$O$28/1000,0)</f>
        <v>0</v>
      </c>
      <c r="D58" s="57">
        <f>IF(入力!$E$16=D$2,入力!$O$34*入力!$O$28/1000,0)</f>
        <v>0</v>
      </c>
      <c r="E58" s="57">
        <f>IF(入力!$E$16=E$2,入力!$O$34*入力!$O$28/1000,0)</f>
        <v>0</v>
      </c>
      <c r="F58" s="57">
        <f>IF(入力!$E$16=F$2,入力!$O$34*入力!$O$28/1000,0)</f>
        <v>0</v>
      </c>
      <c r="G58" s="57">
        <f>IF(入力!$E$16=G$2,入力!$O$34*入力!$O$28/1000,0)</f>
        <v>0</v>
      </c>
      <c r="H58" s="57">
        <f>IF(入力!$E$16=H$2,入力!$O$34*入力!$O$28/1000,0)</f>
        <v>0</v>
      </c>
      <c r="I58" s="57">
        <f>IF(入力!$E$16=I$2,入力!$O$34*入力!$O$28/1000,0)</f>
        <v>0</v>
      </c>
      <c r="J58" s="57">
        <f>IF(入力!$E$16=J$2,入力!$O$34*入力!$O$28/1000,0)</f>
        <v>0</v>
      </c>
      <c r="K58" s="61">
        <f t="shared" si="12"/>
        <v>0</v>
      </c>
      <c r="L58" s="11"/>
      <c r="M58" s="18"/>
    </row>
    <row r="59" spans="1:15" x14ac:dyDescent="0.3">
      <c r="A59" s="7" t="s">
        <v>21</v>
      </c>
      <c r="B59" s="57">
        <f>IF(入力!$E$16=B$2,入力!$P$34*入力!$P$28/1000,0)</f>
        <v>0</v>
      </c>
      <c r="C59" s="57">
        <f>IF(入力!$E$16=C$2,入力!$P$34*入力!$P$28/1000,0)</f>
        <v>0</v>
      </c>
      <c r="D59" s="57">
        <f>IF(入力!$E$16=D$2,入力!$P$34*入力!$P$28/1000,0)</f>
        <v>0</v>
      </c>
      <c r="E59" s="57">
        <f>IF(入力!$E$16=E$2,入力!$P$34*入力!$P$28/1000,0)</f>
        <v>0</v>
      </c>
      <c r="F59" s="57">
        <f>IF(入力!$E$16=F$2,入力!$P$34*入力!$P$28/1000,0)</f>
        <v>0</v>
      </c>
      <c r="G59" s="57">
        <f>IF(入力!$E$16=G$2,入力!$P$34*入力!$P$28/1000,0)</f>
        <v>0</v>
      </c>
      <c r="H59" s="57">
        <f>IF(入力!$E$16=H$2,入力!$P$34*入力!$P$28/1000,0)</f>
        <v>0</v>
      </c>
      <c r="I59" s="57">
        <f>IF(入力!$E$16=I$2,入力!$P$34*入力!$P$28/1000,0)</f>
        <v>0</v>
      </c>
      <c r="J59" s="57">
        <f>IF(入力!$E$16=J$2,入力!$P$34*入力!$P$28/1000,0)</f>
        <v>0</v>
      </c>
      <c r="K59" s="61">
        <f t="shared" si="12"/>
        <v>0</v>
      </c>
      <c r="L59" s="11"/>
      <c r="M59" s="18"/>
    </row>
    <row r="61" spans="1:15" x14ac:dyDescent="0.3">
      <c r="A61" s="1" t="s">
        <v>85</v>
      </c>
    </row>
    <row r="62" spans="1:15" x14ac:dyDescent="0.3">
      <c r="A62" s="7" t="s">
        <v>10</v>
      </c>
      <c r="B62" s="56">
        <f>B34-(B48-MIN(B$48:B$59))</f>
        <v>3956.2680900422229</v>
      </c>
      <c r="C62" s="56">
        <f>C34-(C48-MIN(C$48:C$59))</f>
        <v>8526.0403105540026</v>
      </c>
      <c r="D62" s="56">
        <f>D34-(D48-MIN(D$48:D$59))</f>
        <v>38699.621932131537</v>
      </c>
      <c r="E62" s="56">
        <f t="shared" ref="E62:J62" si="13">E34-(E48-MIN(E$48:E$59))</f>
        <v>16546.725762782389</v>
      </c>
      <c r="F62" s="56">
        <f t="shared" si="13"/>
        <v>2526.3653313317682</v>
      </c>
      <c r="G62" s="56">
        <f>G34-(G48-MIN(G$48:G$59))</f>
        <v>15442.201548176934</v>
      </c>
      <c r="H62" s="56">
        <f t="shared" si="13"/>
        <v>6200.215526433356</v>
      </c>
      <c r="I62" s="56">
        <f t="shared" si="13"/>
        <v>4295.9747415534148</v>
      </c>
      <c r="J62" s="56">
        <f t="shared" si="13"/>
        <v>11162.052269900207</v>
      </c>
      <c r="K62" s="11"/>
      <c r="L62" s="11"/>
      <c r="M62" s="18"/>
      <c r="O62" s="12"/>
    </row>
    <row r="63" spans="1:15" x14ac:dyDescent="0.3">
      <c r="A63" s="7" t="s">
        <v>11</v>
      </c>
      <c r="B63" s="56">
        <f>B35-(B49-MIN(B$48:B$59))</f>
        <v>3232.8091052423047</v>
      </c>
      <c r="C63" s="56">
        <f>C35-(C49-MIN(C$48:C$59))</f>
        <v>7240.8085339689087</v>
      </c>
      <c r="D63" s="56">
        <f t="shared" ref="B63:J73" si="14">D35-(D49-MIN(D$48:D$59))</f>
        <v>35516.626854977039</v>
      </c>
      <c r="E63" s="56">
        <f t="shared" si="14"/>
        <v>15647.252280275383</v>
      </c>
      <c r="F63" s="56">
        <f t="shared" si="14"/>
        <v>2096.3036932899413</v>
      </c>
      <c r="G63" s="56">
        <f>G35-(G49-MIN(G$48:G$59))</f>
        <v>14374.461988099371</v>
      </c>
      <c r="H63" s="56">
        <f t="shared" si="14"/>
        <v>5320.9309771197404</v>
      </c>
      <c r="I63" s="56">
        <f t="shared" si="14"/>
        <v>3978.165367213137</v>
      </c>
      <c r="J63" s="56">
        <f t="shared" si="14"/>
        <v>12171.828697456815</v>
      </c>
      <c r="K63" s="11"/>
      <c r="L63" s="11"/>
      <c r="M63" s="18"/>
      <c r="O63" s="12"/>
    </row>
    <row r="64" spans="1:15" x14ac:dyDescent="0.3">
      <c r="A64" s="7" t="s">
        <v>12</v>
      </c>
      <c r="B64" s="56">
        <f>B36-(B50-MIN(B$48:B$59))</f>
        <v>3343.7693905906467</v>
      </c>
      <c r="C64" s="56">
        <f t="shared" si="14"/>
        <v>8068.3258541458945</v>
      </c>
      <c r="D64" s="56">
        <f>D36-(D50-MIN(D$48:D$59))</f>
        <v>40993.880327178471</v>
      </c>
      <c r="E64" s="56">
        <f>E36-(E50-MIN(E$48:E$59))</f>
        <v>17191.299822155284</v>
      </c>
      <c r="F64" s="56">
        <f t="shared" si="14"/>
        <v>2775.1470174181959</v>
      </c>
      <c r="G64" s="56">
        <f>G36-(G50-MIN(G$48:G$59))</f>
        <v>16799.694838734315</v>
      </c>
      <c r="H64" s="56">
        <f t="shared" si="14"/>
        <v>6171.9268853363956</v>
      </c>
      <c r="I64" s="56">
        <f t="shared" si="14"/>
        <v>4594.4242596563308</v>
      </c>
      <c r="J64" s="56">
        <f t="shared" si="14"/>
        <v>12922.702492201412</v>
      </c>
      <c r="K64" s="11"/>
      <c r="L64" s="11"/>
      <c r="M64" s="18"/>
      <c r="O64" s="12"/>
    </row>
    <row r="65" spans="1:15" x14ac:dyDescent="0.3">
      <c r="A65" s="7" t="s">
        <v>13</v>
      </c>
      <c r="B65" s="56">
        <f>B37-(B51-MIN(B$48:B$59))</f>
        <v>4162.2811852507475</v>
      </c>
      <c r="C65" s="56">
        <f t="shared" si="14"/>
        <v>10781.969683350057</v>
      </c>
      <c r="D65" s="56">
        <f t="shared" si="14"/>
        <v>53338.017478198926</v>
      </c>
      <c r="E65" s="56">
        <f t="shared" si="14"/>
        <v>20594.927553537222</v>
      </c>
      <c r="F65" s="56">
        <f t="shared" si="14"/>
        <v>3571.1755592519653</v>
      </c>
      <c r="G65" s="56">
        <f>G37-(G51-MIN(G$48:G$59))</f>
        <v>22225.177194794924</v>
      </c>
      <c r="H65" s="56">
        <f t="shared" si="14"/>
        <v>7427.6534135096581</v>
      </c>
      <c r="I65" s="56">
        <f t="shared" si="14"/>
        <v>5676.2544985514296</v>
      </c>
      <c r="J65" s="56">
        <f t="shared" si="14"/>
        <v>17116.847638095671</v>
      </c>
      <c r="K65" s="11"/>
      <c r="L65" s="11"/>
      <c r="M65" s="18"/>
      <c r="O65" s="12"/>
    </row>
    <row r="66" spans="1:15" x14ac:dyDescent="0.3">
      <c r="A66" s="7" t="s">
        <v>14</v>
      </c>
      <c r="B66" s="56">
        <f t="shared" si="14"/>
        <v>4304.6431015397384</v>
      </c>
      <c r="C66" s="56">
        <f>C38-(C52-MIN(C$48:C$59))</f>
        <v>10656.208401623764</v>
      </c>
      <c r="D66" s="56">
        <f>D38-(D52-MIN(D$48:D$59))</f>
        <v>53233.31944666215</v>
      </c>
      <c r="E66" s="56">
        <f t="shared" si="14"/>
        <v>20495.011711740117</v>
      </c>
      <c r="F66" s="56">
        <f t="shared" si="14"/>
        <v>3640.5913660678616</v>
      </c>
      <c r="G66" s="56">
        <f t="shared" si="14"/>
        <v>22271.739431648097</v>
      </c>
      <c r="H66" s="56">
        <f t="shared" si="14"/>
        <v>7373.1078539582741</v>
      </c>
      <c r="I66" s="56">
        <f t="shared" si="14"/>
        <v>5640.487418449361</v>
      </c>
      <c r="J66" s="56">
        <f t="shared" si="14"/>
        <v>16936.113268310666</v>
      </c>
      <c r="K66" s="11"/>
      <c r="L66" s="11"/>
      <c r="M66" s="18"/>
      <c r="O66" s="12"/>
    </row>
    <row r="67" spans="1:15" x14ac:dyDescent="0.3">
      <c r="A67" s="7" t="s">
        <v>15</v>
      </c>
      <c r="B67" s="56">
        <f t="shared" si="14"/>
        <v>3956.146686708913</v>
      </c>
      <c r="C67" s="56">
        <f t="shared" si="14"/>
        <v>9833.6401934425794</v>
      </c>
      <c r="D67" s="56">
        <f t="shared" si="14"/>
        <v>45458.174570741656</v>
      </c>
      <c r="E67" s="56">
        <f t="shared" si="14"/>
        <v>19241.995245110378</v>
      </c>
      <c r="F67" s="56">
        <f t="shared" si="14"/>
        <v>3295.333914611555</v>
      </c>
      <c r="G67" s="56">
        <f t="shared" si="14"/>
        <v>19021.01366481687</v>
      </c>
      <c r="H67" s="56">
        <f t="shared" si="14"/>
        <v>7073.6259665345888</v>
      </c>
      <c r="I67" s="56">
        <f t="shared" si="14"/>
        <v>5184.8460388333133</v>
      </c>
      <c r="J67" s="56">
        <f t="shared" si="14"/>
        <v>14872.061422770636</v>
      </c>
      <c r="K67" s="11"/>
      <c r="L67" s="11"/>
      <c r="M67" s="18"/>
      <c r="O67" s="12"/>
    </row>
    <row r="68" spans="1:15" x14ac:dyDescent="0.3">
      <c r="A68" s="7" t="s">
        <v>16</v>
      </c>
      <c r="B68" s="56">
        <f t="shared" si="14"/>
        <v>4057.5344702120624</v>
      </c>
      <c r="C68" s="56">
        <f t="shared" si="14"/>
        <v>8800.1808272205617</v>
      </c>
      <c r="D68" s="56">
        <f t="shared" si="14"/>
        <v>38376.251649940714</v>
      </c>
      <c r="E68" s="56">
        <f t="shared" si="14"/>
        <v>16510.525040408502</v>
      </c>
      <c r="F68" s="56">
        <f t="shared" si="14"/>
        <v>2667.6909507430541</v>
      </c>
      <c r="G68" s="56">
        <f t="shared" si="14"/>
        <v>15792.429779365259</v>
      </c>
      <c r="H68" s="56">
        <f t="shared" si="14"/>
        <v>5766.1776326784047</v>
      </c>
      <c r="I68" s="56">
        <f t="shared" si="14"/>
        <v>4330.4816415740415</v>
      </c>
      <c r="J68" s="56">
        <f t="shared" si="14"/>
        <v>12456.644749573512</v>
      </c>
      <c r="K68" s="11"/>
      <c r="L68" s="11"/>
      <c r="M68" s="18"/>
      <c r="O68" s="12"/>
    </row>
    <row r="69" spans="1:15" x14ac:dyDescent="0.3">
      <c r="A69" s="7" t="s">
        <v>17</v>
      </c>
      <c r="B69" s="56">
        <f t="shared" si="14"/>
        <v>4647.5880058813627</v>
      </c>
      <c r="C69" s="56">
        <f t="shared" si="14"/>
        <v>10798.563703493826</v>
      </c>
      <c r="D69" s="56">
        <f t="shared" si="14"/>
        <v>42234.36307727707</v>
      </c>
      <c r="E69" s="56">
        <f t="shared" si="14"/>
        <v>18125.716327346185</v>
      </c>
      <c r="F69" s="56">
        <f t="shared" si="14"/>
        <v>2962.7283152995215</v>
      </c>
      <c r="G69" s="56">
        <f t="shared" si="14"/>
        <v>16928.18566382784</v>
      </c>
      <c r="H69" s="56">
        <f t="shared" si="14"/>
        <v>7262.0879209407394</v>
      </c>
      <c r="I69" s="56">
        <f t="shared" si="14"/>
        <v>4642.0250122913167</v>
      </c>
      <c r="J69" s="56">
        <f t="shared" si="14"/>
        <v>13466.894596745096</v>
      </c>
      <c r="K69" s="11"/>
      <c r="L69" s="11"/>
      <c r="M69" s="18"/>
      <c r="O69" s="12"/>
    </row>
    <row r="70" spans="1:15" x14ac:dyDescent="0.3">
      <c r="A70" s="7" t="s">
        <v>18</v>
      </c>
      <c r="B70" s="56">
        <f t="shared" si="14"/>
        <v>5027.0091064616572</v>
      </c>
      <c r="C70" s="56">
        <f>C42-(C56-MIN(C$48:C$59))</f>
        <v>11442.451844630461</v>
      </c>
      <c r="D70" s="56">
        <f t="shared" si="14"/>
        <v>46676.681466760165</v>
      </c>
      <c r="E70" s="56">
        <f t="shared" si="14"/>
        <v>20707.155573298307</v>
      </c>
      <c r="F70" s="56">
        <f t="shared" si="14"/>
        <v>3586.0443758660317</v>
      </c>
      <c r="G70" s="56">
        <f t="shared" si="14"/>
        <v>20805.772757499981</v>
      </c>
      <c r="H70" s="56">
        <f t="shared" si="14"/>
        <v>8661.7668463730024</v>
      </c>
      <c r="I70" s="56">
        <f t="shared" si="14"/>
        <v>6269.1336431386535</v>
      </c>
      <c r="J70" s="56">
        <f t="shared" si="14"/>
        <v>16076.89608344527</v>
      </c>
      <c r="K70" s="11"/>
      <c r="L70" s="11"/>
      <c r="M70" s="18"/>
      <c r="O70" s="12"/>
    </row>
    <row r="71" spans="1:15" x14ac:dyDescent="0.3">
      <c r="A71" s="7" t="s">
        <v>19</v>
      </c>
      <c r="B71" s="56">
        <f t="shared" si="14"/>
        <v>5447.6818287871938</v>
      </c>
      <c r="C71" s="56">
        <f t="shared" si="14"/>
        <v>12062.869872163539</v>
      </c>
      <c r="D71" s="56">
        <f t="shared" si="14"/>
        <v>50791.804929161808</v>
      </c>
      <c r="E71" s="56">
        <f t="shared" si="14"/>
        <v>22465.563319019817</v>
      </c>
      <c r="F71" s="56">
        <f t="shared" si="14"/>
        <v>4095.0154658402907</v>
      </c>
      <c r="G71" s="56">
        <f t="shared" si="14"/>
        <v>22425.919538851154</v>
      </c>
      <c r="H71" s="56">
        <f t="shared" si="14"/>
        <v>8698.3377736098209</v>
      </c>
      <c r="I71" s="56">
        <f t="shared" si="14"/>
        <v>6183.8832230311955</v>
      </c>
      <c r="J71" s="56">
        <f t="shared" si="14"/>
        <v>16882.679265655865</v>
      </c>
      <c r="K71" s="11"/>
      <c r="L71" s="11"/>
      <c r="M71" s="18"/>
      <c r="O71" s="12"/>
    </row>
    <row r="72" spans="1:15" x14ac:dyDescent="0.3">
      <c r="A72" s="7" t="s">
        <v>20</v>
      </c>
      <c r="B72" s="56">
        <f t="shared" si="14"/>
        <v>5300.9176812969035</v>
      </c>
      <c r="C72" s="56">
        <f t="shared" si="14"/>
        <v>12043.260222500072</v>
      </c>
      <c r="D72" s="56">
        <f t="shared" si="14"/>
        <v>51168.279972864788</v>
      </c>
      <c r="E72" s="56">
        <f t="shared" si="14"/>
        <v>22636.63910089156</v>
      </c>
      <c r="F72" s="56">
        <f t="shared" si="14"/>
        <v>4079.5482406157207</v>
      </c>
      <c r="G72" s="56">
        <f t="shared" si="14"/>
        <v>22389.484209007009</v>
      </c>
      <c r="H72" s="56">
        <f t="shared" si="14"/>
        <v>8791.1895661026338</v>
      </c>
      <c r="I72" s="56">
        <f t="shared" si="14"/>
        <v>6184.8628018959052</v>
      </c>
      <c r="J72" s="56">
        <f t="shared" si="14"/>
        <v>16865.838877202397</v>
      </c>
      <c r="K72" s="11"/>
      <c r="L72" s="11"/>
      <c r="M72" s="18"/>
      <c r="O72" s="12"/>
    </row>
    <row r="73" spans="1:15" x14ac:dyDescent="0.3">
      <c r="A73" s="7" t="s">
        <v>21</v>
      </c>
      <c r="B73" s="56">
        <f t="shared" si="14"/>
        <v>4865.5731289568494</v>
      </c>
      <c r="C73" s="56">
        <f t="shared" si="14"/>
        <v>11115.89550110118</v>
      </c>
      <c r="D73" s="56">
        <f t="shared" si="14"/>
        <v>44613.633538508606</v>
      </c>
      <c r="E73" s="56">
        <f t="shared" si="14"/>
        <v>19483.270176199218</v>
      </c>
      <c r="F73" s="56">
        <f t="shared" si="14"/>
        <v>3251.0452254124484</v>
      </c>
      <c r="G73" s="56">
        <f t="shared" si="14"/>
        <v>18464.283281072381</v>
      </c>
      <c r="H73" s="56">
        <f t="shared" si="14"/>
        <v>7307.5510183266169</v>
      </c>
      <c r="I73" s="56">
        <f t="shared" si="14"/>
        <v>4992.6352330637046</v>
      </c>
      <c r="J73" s="56">
        <f t="shared" si="14"/>
        <v>13810.164057896947</v>
      </c>
      <c r="K73" s="11"/>
      <c r="L73" s="11"/>
      <c r="M73" s="18"/>
      <c r="O73" s="12"/>
    </row>
    <row r="75" spans="1:15" x14ac:dyDescent="0.3">
      <c r="A75" s="1" t="s">
        <v>86</v>
      </c>
      <c r="B75" s="2" t="s">
        <v>36</v>
      </c>
    </row>
    <row r="76" spans="1:15" x14ac:dyDescent="0.3">
      <c r="A76" s="7" t="s">
        <v>10</v>
      </c>
      <c r="B76" s="56">
        <f>$B$17-SUM($B62:$J62)</f>
        <v>44394.534082876853</v>
      </c>
      <c r="D76" s="18"/>
    </row>
    <row r="77" spans="1:15" x14ac:dyDescent="0.3">
      <c r="A77" s="7" t="s">
        <v>11</v>
      </c>
      <c r="B77" s="56">
        <f>$B$17-SUM($B63:$J63)</f>
        <v>52170.812098140013</v>
      </c>
      <c r="D77" s="18"/>
    </row>
    <row r="78" spans="1:15" x14ac:dyDescent="0.3">
      <c r="A78" s="7" t="s">
        <v>12</v>
      </c>
      <c r="B78" s="56">
        <f>$B$17-SUM($B64:$J64)</f>
        <v>38888.828708365734</v>
      </c>
      <c r="D78" s="18"/>
    </row>
    <row r="79" spans="1:15" x14ac:dyDescent="0.3">
      <c r="A79" s="7" t="s">
        <v>13</v>
      </c>
      <c r="B79" s="56">
        <f>$B$17-SUM($B65:$J65)</f>
        <v>6855.6953912420722</v>
      </c>
      <c r="D79" s="18"/>
    </row>
    <row r="80" spans="1:15" x14ac:dyDescent="0.3">
      <c r="A80" s="7" t="s">
        <v>14</v>
      </c>
      <c r="B80" s="56">
        <f>$B$17-SUM($B66:$J66)</f>
        <v>7198.7775957826234</v>
      </c>
      <c r="D80" s="18"/>
    </row>
    <row r="81" spans="1:4" x14ac:dyDescent="0.3">
      <c r="A81" s="7" t="s">
        <v>15</v>
      </c>
      <c r="B81" s="56">
        <f t="shared" ref="B81:B87" si="15">$B$17-SUM($B67:$J67)</f>
        <v>23813.161892212156</v>
      </c>
      <c r="D81" s="18"/>
    </row>
    <row r="82" spans="1:4" x14ac:dyDescent="0.3">
      <c r="A82" s="7" t="s">
        <v>16</v>
      </c>
      <c r="B82" s="56">
        <f t="shared" si="15"/>
        <v>42992.082854066568</v>
      </c>
      <c r="D82" s="18"/>
    </row>
    <row r="83" spans="1:4" x14ac:dyDescent="0.3">
      <c r="A83" s="7" t="s">
        <v>17</v>
      </c>
      <c r="B83" s="56">
        <f t="shared" si="15"/>
        <v>30681.84697267969</v>
      </c>
      <c r="D83" s="18"/>
    </row>
    <row r="84" spans="1:4" x14ac:dyDescent="0.3">
      <c r="A84" s="7" t="s">
        <v>18</v>
      </c>
      <c r="B84" s="56">
        <f t="shared" si="15"/>
        <v>12497.087898309139</v>
      </c>
      <c r="D84" s="18"/>
    </row>
    <row r="85" spans="1:4" x14ac:dyDescent="0.3">
      <c r="A85" s="7" t="s">
        <v>19</v>
      </c>
      <c r="B85" s="56">
        <f t="shared" si="15"/>
        <v>2696.2443796619773</v>
      </c>
      <c r="D85" s="18"/>
    </row>
    <row r="86" spans="1:4" x14ac:dyDescent="0.3">
      <c r="A86" s="7" t="s">
        <v>20</v>
      </c>
      <c r="B86" s="56">
        <f t="shared" si="15"/>
        <v>2289.9789234056661</v>
      </c>
      <c r="D86" s="18"/>
    </row>
    <row r="87" spans="1:4" x14ac:dyDescent="0.3">
      <c r="A87" s="7" t="s">
        <v>21</v>
      </c>
      <c r="B87" s="56">
        <f t="shared" si="15"/>
        <v>23845.948435244703</v>
      </c>
      <c r="D87" s="18"/>
    </row>
    <row r="88" spans="1:4" x14ac:dyDescent="0.3">
      <c r="A88" s="10" t="s">
        <v>37</v>
      </c>
      <c r="B88" s="58">
        <f>SUM($B$76:$B$87)/$B$17</f>
        <v>1.9000000000000015</v>
      </c>
    </row>
    <row r="90" spans="1:4" x14ac:dyDescent="0.3">
      <c r="A90" s="1" t="s">
        <v>87</v>
      </c>
      <c r="B90" s="57">
        <f>(SUM($B$76:$B$87)-$D$91*$B$17)/12</f>
        <v>1.9402553637822468E-11</v>
      </c>
      <c r="D90" s="1" t="s">
        <v>39</v>
      </c>
    </row>
    <row r="91" spans="1:4" x14ac:dyDescent="0.3">
      <c r="A91" s="1" t="s">
        <v>38</v>
      </c>
      <c r="D91" s="19">
        <f>'計算用(期待容量)'!D91</f>
        <v>1.9</v>
      </c>
    </row>
    <row r="92" spans="1:4" ht="15.6" thickBot="1" x14ac:dyDescent="0.35"/>
    <row r="93" spans="1:4" ht="15.6" thickBot="1" x14ac:dyDescent="0.35">
      <c r="A93" s="1" t="s">
        <v>88</v>
      </c>
      <c r="B93" s="59">
        <f>(MIN($K$48:$K$59)+$B$90)*1000</f>
        <v>1.9402553637822468E-8</v>
      </c>
    </row>
    <row r="94" spans="1:4" ht="15.6" thickBot="1" x14ac:dyDescent="0.35"/>
    <row r="95" spans="1:4" ht="15.6" thickBot="1" x14ac:dyDescent="0.35">
      <c r="A95" s="1" t="s">
        <v>55</v>
      </c>
      <c r="B95" s="79"/>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8" tint="0.59999389629810485"/>
  </sheetPr>
  <dimension ref="A1:O95"/>
  <sheetViews>
    <sheetView zoomScale="70" zoomScaleNormal="70" workbookViewId="0">
      <selection activeCell="I29" sqref="I29"/>
    </sheetView>
  </sheetViews>
  <sheetFormatPr defaultColWidth="9" defaultRowHeight="15" x14ac:dyDescent="0.3"/>
  <cols>
    <col min="1" max="1" width="24.109375" style="1" bestFit="1" customWidth="1"/>
    <col min="2" max="2" width="11.218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71</v>
      </c>
    </row>
    <row r="2" spans="1:13" x14ac:dyDescent="0.3">
      <c r="B2" s="8" t="s">
        <v>25</v>
      </c>
      <c r="C2" s="8" t="s">
        <v>26</v>
      </c>
      <c r="D2" s="8" t="s">
        <v>27</v>
      </c>
      <c r="E2" s="8" t="s">
        <v>28</v>
      </c>
      <c r="F2" s="8" t="s">
        <v>29</v>
      </c>
      <c r="G2" s="8" t="s">
        <v>30</v>
      </c>
      <c r="H2" s="8" t="s">
        <v>31</v>
      </c>
      <c r="I2" s="8" t="s">
        <v>32</v>
      </c>
      <c r="J2" s="8" t="s">
        <v>33</v>
      </c>
    </row>
    <row r="3" spans="1:13" x14ac:dyDescent="0.3">
      <c r="A3" s="1" t="s">
        <v>82</v>
      </c>
    </row>
    <row r="4" spans="1:13" x14ac:dyDescent="0.3">
      <c r="A4" s="7" t="s">
        <v>10</v>
      </c>
      <c r="B4" s="60">
        <f>'計算用(期待容量)'!B4</f>
        <v>4804.4476724655069</v>
      </c>
      <c r="C4" s="60">
        <f>'計算用(期待容量)'!C4</f>
        <v>12059.476121833362</v>
      </c>
      <c r="D4" s="60">
        <f>'計算用(期待容量)'!D4</f>
        <v>41128.614748559463</v>
      </c>
      <c r="E4" s="60">
        <f>'計算用(期待容量)'!E4</f>
        <v>18341.143503528438</v>
      </c>
      <c r="F4" s="60">
        <f>'計算用(期待容量)'!F4</f>
        <v>3647.0682073964558</v>
      </c>
      <c r="G4" s="60">
        <f>'計算用(期待容量)'!G4</f>
        <v>16926.702293799826</v>
      </c>
      <c r="H4" s="60">
        <f>'計算用(期待容量)'!H4</f>
        <v>6857.1574564060029</v>
      </c>
      <c r="I4" s="60">
        <f>'計算用(期待容量)'!I4</f>
        <v>4758.7779916317986</v>
      </c>
      <c r="J4" s="60">
        <f>'計算用(期待容量)'!J4</f>
        <v>12069.307517284975</v>
      </c>
    </row>
    <row r="5" spans="1:13" x14ac:dyDescent="0.3">
      <c r="A5" s="7" t="s">
        <v>11</v>
      </c>
      <c r="B5" s="60">
        <f>'計算用(期待容量)'!B5</f>
        <v>4292.5553329334134</v>
      </c>
      <c r="C5" s="60">
        <f>'計算用(期待容量)'!C5</f>
        <v>11202.99060235821</v>
      </c>
      <c r="D5" s="60">
        <f>'計算用(期待容量)'!D5</f>
        <v>39797.847965935289</v>
      </c>
      <c r="E5" s="60">
        <f>'計算用(期待容量)'!E5</f>
        <v>18382.488190120381</v>
      </c>
      <c r="F5" s="60">
        <f>'計算用(期待容量)'!F5</f>
        <v>3357.3020271874166</v>
      </c>
      <c r="G5" s="60">
        <f>'計算用(期待容量)'!G5</f>
        <v>17493.2757154192</v>
      </c>
      <c r="H5" s="60">
        <f>'計算用(期待容量)'!H5</f>
        <v>6916.976117915975</v>
      </c>
      <c r="I5" s="60">
        <f>'計算用(期待容量)'!I5</f>
        <v>4877.0111715481171</v>
      </c>
      <c r="J5" s="60">
        <f>'計算用(期待容量)'!J5</f>
        <v>13311.420374224646</v>
      </c>
    </row>
    <row r="6" spans="1:13" x14ac:dyDescent="0.3">
      <c r="A6" s="7" t="s">
        <v>12</v>
      </c>
      <c r="B6" s="60">
        <f>'計算用(期待容量)'!B6</f>
        <v>4365.678524295141</v>
      </c>
      <c r="C6" s="60">
        <f>'計算用(期待容量)'!C6</f>
        <v>12233.177325783252</v>
      </c>
      <c r="D6" s="60">
        <f>'計算用(期待容量)'!D6</f>
        <v>46365.679728546813</v>
      </c>
      <c r="E6" s="60">
        <f>'計算用(期待容量)'!E6</f>
        <v>20698.400639269406</v>
      </c>
      <c r="F6" s="60">
        <f>'計算用(期待容量)'!F6</f>
        <v>3901.8772624078524</v>
      </c>
      <c r="G6" s="60">
        <f>'計算用(期待容量)'!G6</f>
        <v>20256.772614576643</v>
      </c>
      <c r="H6" s="60">
        <f>'計算用(期待容量)'!H6</f>
        <v>8000.7066286022919</v>
      </c>
      <c r="I6" s="60">
        <f>'計算用(期待容量)'!I6</f>
        <v>5675.0626359832631</v>
      </c>
      <c r="J6" s="60">
        <f>'計算用(期待容量)'!J6</f>
        <v>14990.725527952272</v>
      </c>
    </row>
    <row r="7" spans="1:13" x14ac:dyDescent="0.3">
      <c r="A7" s="7" t="s">
        <v>13</v>
      </c>
      <c r="B7" s="60">
        <f>'計算用(期待容量)'!B7</f>
        <v>4950.0428698153919</v>
      </c>
      <c r="C7" s="60">
        <f>'計算用(期待容量)'!C7</f>
        <v>14637.879024670978</v>
      </c>
      <c r="D7" s="60">
        <f>'計算用(期待容量)'!D7</f>
        <v>59757.342310054177</v>
      </c>
      <c r="E7" s="60">
        <f>'計算用(期待容量)'!E7</f>
        <v>24906.309999999998</v>
      </c>
      <c r="F7" s="60">
        <f>'計算用(期待容量)'!F7</f>
        <v>4755.7579999999998</v>
      </c>
      <c r="G7" s="60">
        <f>'計算用(期待容量)'!G7</f>
        <v>26215.64</v>
      </c>
      <c r="H7" s="60">
        <f>'計算用(期待容量)'!H7</f>
        <v>10037.09</v>
      </c>
      <c r="I7" s="60">
        <f>'計算用(期待容量)'!I7</f>
        <v>7064.2699999999995</v>
      </c>
      <c r="J7" s="60">
        <f>'計算用(期待容量)'!J7</f>
        <v>19013.662</v>
      </c>
    </row>
    <row r="8" spans="1:13" x14ac:dyDescent="0.3">
      <c r="A8" s="7" t="s">
        <v>14</v>
      </c>
      <c r="B8" s="60">
        <f>'計算用(期待容量)'!B8</f>
        <v>5071.63</v>
      </c>
      <c r="C8" s="60">
        <f>'計算用(期待容量)'!C8</f>
        <v>14904.878000000001</v>
      </c>
      <c r="D8" s="60">
        <f>'計算用(期待容量)'!D8</f>
        <v>59756.894</v>
      </c>
      <c r="E8" s="60">
        <f>'計算用(期待容量)'!E8</f>
        <v>24906.309999999998</v>
      </c>
      <c r="F8" s="60">
        <f>'計算用(期待容量)'!F8</f>
        <v>4755.7579999999998</v>
      </c>
      <c r="G8" s="60">
        <f>'計算用(期待容量)'!G8</f>
        <v>26215.64</v>
      </c>
      <c r="H8" s="60">
        <f>'計算用(期待容量)'!H8</f>
        <v>10037.09</v>
      </c>
      <c r="I8" s="60">
        <f>'計算用(期待容量)'!I8</f>
        <v>7064.2699999999995</v>
      </c>
      <c r="J8" s="60">
        <f>'計算用(期待容量)'!J8</f>
        <v>19013.662</v>
      </c>
    </row>
    <row r="9" spans="1:13" x14ac:dyDescent="0.3">
      <c r="A9" s="7" t="s">
        <v>15</v>
      </c>
      <c r="B9" s="60">
        <f>'計算用(期待容量)'!B9</f>
        <v>4694.6918964277156</v>
      </c>
      <c r="C9" s="60">
        <f>'計算用(期待容量)'!C9</f>
        <v>13187.825692253098</v>
      </c>
      <c r="D9" s="60">
        <f>'計算用(期待容量)'!D9</f>
        <v>50381.908819344637</v>
      </c>
      <c r="E9" s="60">
        <f>'計算用(期待容量)'!E9</f>
        <v>22352.618102947283</v>
      </c>
      <c r="F9" s="60">
        <f>'計算用(期待容量)'!F9</f>
        <v>4205.0811583822815</v>
      </c>
      <c r="G9" s="60">
        <f>'計算用(期待容量)'!G9</f>
        <v>21883.182087127363</v>
      </c>
      <c r="H9" s="60">
        <f>'計算用(期待容量)'!H9</f>
        <v>8773.4033214382162</v>
      </c>
      <c r="I9" s="60">
        <f>'計算用(期待容量)'!I9</f>
        <v>6251.4331380753138</v>
      </c>
      <c r="J9" s="60">
        <f>'計算用(期待容量)'!J9</f>
        <v>16584.903487574575</v>
      </c>
    </row>
    <row r="10" spans="1:13" x14ac:dyDescent="0.3">
      <c r="A10" s="7" t="s">
        <v>16</v>
      </c>
      <c r="B10" s="60">
        <f>'計算用(期待容量)'!B10</f>
        <v>4706.9400839832033</v>
      </c>
      <c r="C10" s="60">
        <f>'計算用(期待容量)'!C10</f>
        <v>11705.041423298038</v>
      </c>
      <c r="D10" s="60">
        <f>'計算用(期待容量)'!D10</f>
        <v>42387.677379921326</v>
      </c>
      <c r="E10" s="60">
        <f>'計算用(期待容量)'!E10</f>
        <v>19178.58590701536</v>
      </c>
      <c r="F10" s="60">
        <f>'計算用(期待容量)'!F10</f>
        <v>3467.2129920942934</v>
      </c>
      <c r="G10" s="60">
        <f>'計算用(期待容量)'!G10</f>
        <v>18123.228470926057</v>
      </c>
      <c r="H10" s="60">
        <f>'計算用(期待容量)'!H10</f>
        <v>7303.9066843485971</v>
      </c>
      <c r="I10" s="60">
        <f>'計算用(期待容量)'!I10</f>
        <v>5290.8123012552296</v>
      </c>
      <c r="J10" s="60">
        <f>'計算用(期待容量)'!J10</f>
        <v>13881.451498874007</v>
      </c>
    </row>
    <row r="11" spans="1:13" x14ac:dyDescent="0.3">
      <c r="A11" s="7" t="s">
        <v>17</v>
      </c>
      <c r="B11" s="60">
        <f>'計算用(期待容量)'!B11</f>
        <v>5401.6504019196154</v>
      </c>
      <c r="C11" s="60">
        <f>'計算用(期待容量)'!C11</f>
        <v>13158.829713497711</v>
      </c>
      <c r="D11" s="60">
        <f>'計算用(期待容量)'!D11</f>
        <v>43697.277357458799</v>
      </c>
      <c r="E11" s="60">
        <f>'計算用(期待容量)'!E11</f>
        <v>19106.215205479453</v>
      </c>
      <c r="F11" s="60">
        <f>'計算用(期待容量)'!F11</f>
        <v>3751.9895829893835</v>
      </c>
      <c r="G11" s="60">
        <f>'計算用(期待容量)'!G11</f>
        <v>17901.36580231987</v>
      </c>
      <c r="H11" s="60">
        <f>'計算用(期待容量)'!H11</f>
        <v>7678.9267404806915</v>
      </c>
      <c r="I11" s="60">
        <f>'計算用(期待容量)'!I11</f>
        <v>5024.7951464435146</v>
      </c>
      <c r="J11" s="60">
        <f>'計算用(期待容量)'!J11</f>
        <v>14253.672672513927</v>
      </c>
    </row>
    <row r="12" spans="1:13" x14ac:dyDescent="0.3">
      <c r="A12" s="7" t="s">
        <v>18</v>
      </c>
      <c r="B12" s="60">
        <f>'計算用(期待容量)'!B12</f>
        <v>5851.3760287942405</v>
      </c>
      <c r="C12" s="60">
        <f>'計算用(期待容量)'!C12</f>
        <v>14726.006706275786</v>
      </c>
      <c r="D12" s="60">
        <f>'計算用(期待容量)'!D12</f>
        <v>48267.960248512172</v>
      </c>
      <c r="E12" s="60">
        <f>'計算用(期待容量)'!E12</f>
        <v>22094.141311747615</v>
      </c>
      <c r="F12" s="60">
        <f>'計算用(期待容量)'!F12</f>
        <v>4481.4296228259309</v>
      </c>
      <c r="G12" s="60">
        <f>'計算用(期待容量)'!G12</f>
        <v>22208.069923300714</v>
      </c>
      <c r="H12" s="60">
        <f>'計算用(期待容量)'!H12</f>
        <v>9447.4546484510629</v>
      </c>
      <c r="I12" s="60">
        <f>'計算用(期待容量)'!I12</f>
        <v>6783.477447698745</v>
      </c>
      <c r="J12" s="60">
        <f>'計算用(期待容量)'!J12</f>
        <v>17121.015759867252</v>
      </c>
    </row>
    <row r="13" spans="1:13" x14ac:dyDescent="0.3">
      <c r="A13" s="7" t="s">
        <v>19</v>
      </c>
      <c r="B13" s="60">
        <f>'計算用(期待容量)'!B13</f>
        <v>6095.14</v>
      </c>
      <c r="C13" s="60">
        <f>'計算用(期待容量)'!C13</f>
        <v>15287.688</v>
      </c>
      <c r="D13" s="60">
        <f>'計算用(期待容量)'!D13</f>
        <v>52632.39688686205</v>
      </c>
      <c r="E13" s="60">
        <f>'計算用(期待容量)'!E13</f>
        <v>23924.126193441265</v>
      </c>
      <c r="F13" s="60">
        <f>'計算用(期待容量)'!F13</f>
        <v>4866.1279999999997</v>
      </c>
      <c r="G13" s="60">
        <f>'計算用(期待容量)'!G13</f>
        <v>23876.075521215098</v>
      </c>
      <c r="H13" s="60">
        <f>'計算用(期待容量)'!H13</f>
        <v>9610.8625459087234</v>
      </c>
      <c r="I13" s="60">
        <f>'計算用(期待容量)'!I13</f>
        <v>6783.477447698745</v>
      </c>
      <c r="J13" s="60">
        <f>'計算用(期待容量)'!J13</f>
        <v>17937.320620994826</v>
      </c>
    </row>
    <row r="14" spans="1:13" x14ac:dyDescent="0.3">
      <c r="A14" s="7" t="s">
        <v>20</v>
      </c>
      <c r="B14" s="60">
        <f>'計算用(期待容量)'!B14</f>
        <v>6070.7556028794243</v>
      </c>
      <c r="C14" s="60">
        <f>'計算用(期待容量)'!C14</f>
        <v>15230.927646328541</v>
      </c>
      <c r="D14" s="60">
        <f>'計算用(期待容量)'!D14</f>
        <v>52635.505057241258</v>
      </c>
      <c r="E14" s="60">
        <f>'計算用(期待容量)'!E14</f>
        <v>23924.126193441265</v>
      </c>
      <c r="F14" s="60">
        <f>'計算用(期待容量)'!F14</f>
        <v>4866.1279999999997</v>
      </c>
      <c r="G14" s="60">
        <f>'計算用(期待容量)'!G14</f>
        <v>23876.075521215098</v>
      </c>
      <c r="H14" s="60">
        <f>'計算用(期待容量)'!H14</f>
        <v>9610.9545825778332</v>
      </c>
      <c r="I14" s="60">
        <f>'計算用(期待容量)'!I14</f>
        <v>6783.477447698745</v>
      </c>
      <c r="J14" s="60">
        <f>'計算用(期待容量)'!J14</f>
        <v>17937.320620994826</v>
      </c>
    </row>
    <row r="15" spans="1:13" x14ac:dyDescent="0.3">
      <c r="A15" s="7" t="s">
        <v>21</v>
      </c>
      <c r="B15" s="60">
        <f>'計算用(期待容量)'!B15</f>
        <v>5510.1244691061784</v>
      </c>
      <c r="C15" s="60">
        <f>'計算用(期待容量)'!C15</f>
        <v>14030.937880947193</v>
      </c>
      <c r="D15" s="60">
        <f>'計算用(期待容量)'!D15</f>
        <v>46234.235797484827</v>
      </c>
      <c r="E15" s="60">
        <f>'計算用(期待容量)'!E15</f>
        <v>20812.126027397262</v>
      </c>
      <c r="F15" s="60">
        <f>'計算用(期待容量)'!F15</f>
        <v>4161.6759067331977</v>
      </c>
      <c r="G15" s="60">
        <f>'計算用(期待容量)'!G15</f>
        <v>19852.653111043939</v>
      </c>
      <c r="H15" s="60">
        <f>'計算用(期待容量)'!H15</f>
        <v>8161.4995359939812</v>
      </c>
      <c r="I15" s="60">
        <f>'計算用(期待容量)'!I15</f>
        <v>5601.1656485355643</v>
      </c>
      <c r="J15" s="60">
        <f>'計算用(期待容量)'!J15</f>
        <v>14828.5927832958</v>
      </c>
    </row>
    <row r="16" spans="1:13" x14ac:dyDescent="0.3">
      <c r="B16" s="2"/>
      <c r="C16" s="2"/>
      <c r="D16" s="2"/>
      <c r="E16" s="2"/>
      <c r="F16" s="2"/>
      <c r="G16" s="2"/>
      <c r="H16" s="2"/>
      <c r="I16" s="2"/>
      <c r="J16" s="2"/>
      <c r="K16" s="2"/>
    </row>
    <row r="17" spans="1:12" x14ac:dyDescent="0.3">
      <c r="A17" s="1" t="s">
        <v>35</v>
      </c>
      <c r="B17" s="28">
        <f>'計算用(期待容量)'!B17</f>
        <v>151749.99959578266</v>
      </c>
      <c r="C17" s="2"/>
      <c r="D17" s="2"/>
      <c r="E17" s="2"/>
      <c r="F17" s="2"/>
      <c r="G17" s="2"/>
      <c r="H17" s="2"/>
      <c r="I17" s="2"/>
      <c r="J17" s="2"/>
      <c r="K17" s="2"/>
    </row>
    <row r="18" spans="1:12" x14ac:dyDescent="0.3">
      <c r="L18" s="9"/>
    </row>
    <row r="19" spans="1:12" x14ac:dyDescent="0.3">
      <c r="A19" s="1" t="s">
        <v>94</v>
      </c>
    </row>
    <row r="20" spans="1:12" x14ac:dyDescent="0.3">
      <c r="A20" s="7" t="s">
        <v>10</v>
      </c>
      <c r="B20" s="60">
        <f>'計算用(期待容量)'!B20</f>
        <v>848.17958242328405</v>
      </c>
      <c r="C20" s="60">
        <f>'計算用(期待容量)'!C20</f>
        <v>3533.4358112793607</v>
      </c>
      <c r="D20" s="60">
        <f>'計算用(期待容量)'!D20</f>
        <v>2428.9928164279231</v>
      </c>
      <c r="E20" s="60">
        <f>'計算用(期待容量)'!E20</f>
        <v>1794.4177407460488</v>
      </c>
      <c r="F20" s="60">
        <f>'計算用(期待容量)'!F20</f>
        <v>1120.7028760646876</v>
      </c>
      <c r="G20" s="60">
        <f>'計算用(期待容量)'!G20</f>
        <v>1484.5007456228914</v>
      </c>
      <c r="H20" s="60">
        <f>'計算用(期待容量)'!H20</f>
        <v>656.9419299726469</v>
      </c>
      <c r="I20" s="60">
        <f>'計算用(期待容量)'!I20</f>
        <v>462.80325007838411</v>
      </c>
      <c r="J20" s="60">
        <f>'計算用(期待容量)'!J20</f>
        <v>907.25524738476861</v>
      </c>
    </row>
    <row r="21" spans="1:12" x14ac:dyDescent="0.3">
      <c r="A21" s="7" t="s">
        <v>11</v>
      </c>
      <c r="B21" s="60">
        <f>'計算用(期待容量)'!B21</f>
        <v>1059.7462276911087</v>
      </c>
      <c r="C21" s="60">
        <f>'計算用(期待容量)'!C21</f>
        <v>3962.1820683893011</v>
      </c>
      <c r="D21" s="60">
        <f>'計算用(期待容量)'!D21</f>
        <v>4281.2211109582486</v>
      </c>
      <c r="E21" s="60">
        <f>'計算用(期待容量)'!E21</f>
        <v>2735.2359098449979</v>
      </c>
      <c r="F21" s="60">
        <f>'計算用(期待容量)'!F21</f>
        <v>1260.998333897475</v>
      </c>
      <c r="G21" s="60">
        <f>'計算用(期待容量)'!G21</f>
        <v>3118.813727319829</v>
      </c>
      <c r="H21" s="60">
        <f>'計算用(期待容量)'!H21</f>
        <v>1596.045140796235</v>
      </c>
      <c r="I21" s="60">
        <f>'計算用(期待容量)'!I21</f>
        <v>898.84580433498002</v>
      </c>
      <c r="J21" s="60">
        <f>'計算用(期待容量)'!J21</f>
        <v>1139.5916767678309</v>
      </c>
    </row>
    <row r="22" spans="1:12" x14ac:dyDescent="0.3">
      <c r="A22" s="7" t="s">
        <v>12</v>
      </c>
      <c r="B22" s="60">
        <f>'計算用(期待容量)'!B22</f>
        <v>1021.9091337044943</v>
      </c>
      <c r="C22" s="60">
        <f>'計算用(期待容量)'!C22</f>
        <v>4164.8514716373575</v>
      </c>
      <c r="D22" s="60">
        <f>'計算用(期待容量)'!D22</f>
        <v>5371.7994013683438</v>
      </c>
      <c r="E22" s="60">
        <f>'計算用(期待容量)'!E22</f>
        <v>3507.100817114122</v>
      </c>
      <c r="F22" s="60">
        <f>'計算用(期待容量)'!F22</f>
        <v>1126.7302449896563</v>
      </c>
      <c r="G22" s="60">
        <f>'計算用(期待容量)'!G22</f>
        <v>3457.0777758423283</v>
      </c>
      <c r="H22" s="60">
        <f>'計算用(期待容量)'!H22</f>
        <v>1828.7797432658961</v>
      </c>
      <c r="I22" s="60">
        <f>'計算用(期待容量)'!I22</f>
        <v>1080.6383763269318</v>
      </c>
      <c r="J22" s="60">
        <f>'計算用(期待容量)'!J22</f>
        <v>2068.0230357508603</v>
      </c>
    </row>
    <row r="23" spans="1:12" x14ac:dyDescent="0.3">
      <c r="A23" s="7" t="s">
        <v>13</v>
      </c>
      <c r="B23" s="60">
        <f>'計算用(期待容量)'!B23</f>
        <v>787.76168456464427</v>
      </c>
      <c r="C23" s="60">
        <f>'計算用(期待容量)'!C23</f>
        <v>3855.9093413209207</v>
      </c>
      <c r="D23" s="60">
        <f>'計算用(期待容量)'!D23</f>
        <v>6419.3248318552505</v>
      </c>
      <c r="E23" s="60">
        <f>'計算用(期待容量)'!E23</f>
        <v>4311.3824464627742</v>
      </c>
      <c r="F23" s="60">
        <f>'計算用(期待容量)'!F23</f>
        <v>1184.5824407480345</v>
      </c>
      <c r="G23" s="60">
        <f>'計算用(期待容量)'!G23</f>
        <v>3990.4628052050757</v>
      </c>
      <c r="H23" s="60">
        <f>'計算用(期待容量)'!H23</f>
        <v>2609.4365864903421</v>
      </c>
      <c r="I23" s="60">
        <f>'計算用(期待容量)'!I23</f>
        <v>1388.0155014485699</v>
      </c>
      <c r="J23" s="60">
        <f>'計算用(期待容量)'!J23</f>
        <v>1896.8143619043308</v>
      </c>
    </row>
    <row r="24" spans="1:12" x14ac:dyDescent="0.3">
      <c r="A24" s="7" t="s">
        <v>14</v>
      </c>
      <c r="B24" s="60">
        <f>'計算用(期待容量)'!B24</f>
        <v>766.98689846026207</v>
      </c>
      <c r="C24" s="60">
        <f>'計算用(期待容量)'!C24</f>
        <v>4248.6695983762374</v>
      </c>
      <c r="D24" s="60">
        <f>'計算用(期待容量)'!D24</f>
        <v>6523.574553337854</v>
      </c>
      <c r="E24" s="60">
        <f>'計算用(期待容量)'!E24</f>
        <v>4411.2982882598808</v>
      </c>
      <c r="F24" s="60">
        <f>'計算用(期待容量)'!F24</f>
        <v>1115.1666339321384</v>
      </c>
      <c r="G24" s="60">
        <f>'計算用(期待容量)'!G24</f>
        <v>3943.9005683519026</v>
      </c>
      <c r="H24" s="60">
        <f>'計算用(期待容量)'!H24</f>
        <v>2663.9821460417261</v>
      </c>
      <c r="I24" s="60">
        <f>'計算用(期待容量)'!I24</f>
        <v>1423.7825815506383</v>
      </c>
      <c r="J24" s="60">
        <f>'計算用(期待容量)'!J24</f>
        <v>2077.5487316893341</v>
      </c>
    </row>
    <row r="25" spans="1:12" x14ac:dyDescent="0.3">
      <c r="A25" s="7" t="s">
        <v>15</v>
      </c>
      <c r="B25" s="60">
        <f>'計算用(期待容量)'!B25</f>
        <v>738.54520971880265</v>
      </c>
      <c r="C25" s="60">
        <f>'計算用(期待容量)'!C25</f>
        <v>3354.1854988105192</v>
      </c>
      <c r="D25" s="60">
        <f>'計算用(期待容量)'!D25</f>
        <v>4923.7342486029775</v>
      </c>
      <c r="E25" s="60">
        <f>'計算用(期待容量)'!E25</f>
        <v>3110.6228578369037</v>
      </c>
      <c r="F25" s="60">
        <f>'計算用(期待容量)'!F25</f>
        <v>909.74724377072653</v>
      </c>
      <c r="G25" s="60">
        <f>'計算用(期待容量)'!G25</f>
        <v>2862.168422310494</v>
      </c>
      <c r="H25" s="60">
        <f>'計算用(期待容量)'!H25</f>
        <v>1699.7773549036276</v>
      </c>
      <c r="I25" s="60">
        <f>'計算用(期待容量)'!I25</f>
        <v>1066.5870992420005</v>
      </c>
      <c r="J25" s="60">
        <f>'計算用(期待容量)'!J25</f>
        <v>1712.8420648039396</v>
      </c>
    </row>
    <row r="26" spans="1:12" x14ac:dyDescent="0.3">
      <c r="A26" s="7" t="s">
        <v>16</v>
      </c>
      <c r="B26" s="60">
        <f>'計算用(期待容量)'!B26</f>
        <v>649.40561377114091</v>
      </c>
      <c r="C26" s="60">
        <f>'計算用(期待容量)'!C26</f>
        <v>2904.8605960774771</v>
      </c>
      <c r="D26" s="60">
        <f>'計算用(期待容量)'!D26</f>
        <v>4011.4257299806141</v>
      </c>
      <c r="E26" s="60">
        <f>'計算用(期待容量)'!E26</f>
        <v>2668.0608666068601</v>
      </c>
      <c r="F26" s="60">
        <f>'計算用(期待容量)'!F26</f>
        <v>799.52204135123918</v>
      </c>
      <c r="G26" s="60">
        <f>'計算用(期待容量)'!G26</f>
        <v>2330.7986915607976</v>
      </c>
      <c r="H26" s="60">
        <f>'計算用(期待容量)'!H26</f>
        <v>1537.7290516701921</v>
      </c>
      <c r="I26" s="60">
        <f>'計算用(期待容量)'!I26</f>
        <v>960.33065968118842</v>
      </c>
      <c r="J26" s="60">
        <f>'計算用(期待容量)'!J26</f>
        <v>1424.8067493004951</v>
      </c>
    </row>
    <row r="27" spans="1:12" x14ac:dyDescent="0.3">
      <c r="A27" s="7" t="s">
        <v>17</v>
      </c>
      <c r="B27" s="60">
        <f>'計算用(期待容量)'!B27</f>
        <v>754.06239603825236</v>
      </c>
      <c r="C27" s="60">
        <f>'計算用(期待容量)'!C27</f>
        <v>2360.2660100038847</v>
      </c>
      <c r="D27" s="60">
        <f>'計算用(期待容量)'!D27</f>
        <v>1462.9142801817316</v>
      </c>
      <c r="E27" s="60">
        <f>'計算用(期待容量)'!E27</f>
        <v>980.498878133267</v>
      </c>
      <c r="F27" s="60">
        <f>'計算用(期待容量)'!F27</f>
        <v>789.26126768986205</v>
      </c>
      <c r="G27" s="60">
        <f>'計算用(期待容量)'!G27</f>
        <v>973.18013849202748</v>
      </c>
      <c r="H27" s="60">
        <f>'計算用(期待容量)'!H27</f>
        <v>416.83881953995234</v>
      </c>
      <c r="I27" s="60">
        <f>'計算用(期待容量)'!I27</f>
        <v>382.77013415219801</v>
      </c>
      <c r="J27" s="60">
        <f>'計算用(期待容量)'!J27</f>
        <v>786.77807576883129</v>
      </c>
    </row>
    <row r="28" spans="1:12" x14ac:dyDescent="0.3">
      <c r="A28" s="7" t="s">
        <v>18</v>
      </c>
      <c r="B28" s="60">
        <f>'計算用(期待容量)'!B28</f>
        <v>824.36692233258327</v>
      </c>
      <c r="C28" s="60">
        <f>'計算用(期待容量)'!C28</f>
        <v>3283.5548616453243</v>
      </c>
      <c r="D28" s="60">
        <f>'計算用(期待容量)'!D28</f>
        <v>1591.2787817520059</v>
      </c>
      <c r="E28" s="60">
        <f>'計算用(期待容量)'!E28</f>
        <v>1386.9857384493093</v>
      </c>
      <c r="F28" s="60">
        <f>'計算用(期待容量)'!F28</f>
        <v>895.38524695989918</v>
      </c>
      <c r="G28" s="60">
        <f>'計算用(期待容量)'!G28</f>
        <v>1402.297165800733</v>
      </c>
      <c r="H28" s="60">
        <f>'計算用(期待容量)'!H28</f>
        <v>785.68780207806037</v>
      </c>
      <c r="I28" s="60">
        <f>'計算用(期待容量)'!I28</f>
        <v>514.3438045600916</v>
      </c>
      <c r="J28" s="60">
        <f>'計算用(期待容量)'!J28</f>
        <v>1044.1196764219817</v>
      </c>
    </row>
    <row r="29" spans="1:12" x14ac:dyDescent="0.3">
      <c r="A29" s="7" t="s">
        <v>19</v>
      </c>
      <c r="B29" s="60">
        <f>'計算用(期待容量)'!B29</f>
        <v>647.45817121280652</v>
      </c>
      <c r="C29" s="60">
        <f>'計算用(期待容量)'!C29</f>
        <v>3224.8181278364614</v>
      </c>
      <c r="D29" s="60">
        <f>'計算用(期待容量)'!D29</f>
        <v>1840.5919577002387</v>
      </c>
      <c r="E29" s="60">
        <f>'計算用(期待容量)'!E29</f>
        <v>1458.5628744214482</v>
      </c>
      <c r="F29" s="60">
        <f>'計算用(期待容量)'!F29</f>
        <v>771.11253415970918</v>
      </c>
      <c r="G29" s="60">
        <f>'計算用(期待容量)'!G29</f>
        <v>1450.1559823639441</v>
      </c>
      <c r="H29" s="60">
        <f>'計算用(期待容量)'!H29</f>
        <v>912.52477229890269</v>
      </c>
      <c r="I29" s="60">
        <f>'計算用(期待容量)'!I29</f>
        <v>599.59422466754938</v>
      </c>
      <c r="J29" s="60">
        <f>'計算用(期待容量)'!J29</f>
        <v>1054.6413553389618</v>
      </c>
    </row>
    <row r="30" spans="1:12" x14ac:dyDescent="0.3">
      <c r="A30" s="7" t="s">
        <v>20</v>
      </c>
      <c r="B30" s="60">
        <f>'計算用(期待容量)'!B30</f>
        <v>769.83792158252095</v>
      </c>
      <c r="C30" s="60">
        <f>'計算用(期待容量)'!C30</f>
        <v>3187.6674238284686</v>
      </c>
      <c r="D30" s="60">
        <f>'計算用(期待容量)'!D30</f>
        <v>1467.2250843764723</v>
      </c>
      <c r="E30" s="60">
        <f>'計算用(期待容量)'!E30</f>
        <v>1287.4870925497048</v>
      </c>
      <c r="F30" s="60">
        <f>'計算用(期待容量)'!F30</f>
        <v>786.57975938427876</v>
      </c>
      <c r="G30" s="60">
        <f>'計算用(期待容量)'!G30</f>
        <v>1486.5913122080874</v>
      </c>
      <c r="H30" s="60">
        <f>'計算用(期待容量)'!H30</f>
        <v>819.76501647519865</v>
      </c>
      <c r="I30" s="60">
        <f>'計算用(期待容量)'!I30</f>
        <v>598.61464580283973</v>
      </c>
      <c r="J30" s="60">
        <f>'計算用(期待容量)'!J30</f>
        <v>1071.4817437924285</v>
      </c>
    </row>
    <row r="31" spans="1:12" x14ac:dyDescent="0.3">
      <c r="A31" s="7" t="s">
        <v>21</v>
      </c>
      <c r="B31" s="60">
        <f>'計算用(期待容量)'!B31</f>
        <v>644.55134014932923</v>
      </c>
      <c r="C31" s="60">
        <f>'計算用(期待容量)'!C31</f>
        <v>2915.0423798460124</v>
      </c>
      <c r="D31" s="60">
        <f>'計算用(期待容量)'!D31</f>
        <v>1620.6022589762219</v>
      </c>
      <c r="E31" s="60">
        <f>'計算用(期待容量)'!E31</f>
        <v>1328.855851198045</v>
      </c>
      <c r="F31" s="60">
        <f>'計算用(期待容量)'!F31</f>
        <v>910.63068132074909</v>
      </c>
      <c r="G31" s="60">
        <f>'計算用(期待容量)'!G31</f>
        <v>1388.3698299715581</v>
      </c>
      <c r="H31" s="60">
        <f>'計算用(期待容量)'!H31</f>
        <v>853.94851766736451</v>
      </c>
      <c r="I31" s="60">
        <f>'計算用(期待容量)'!I31</f>
        <v>608.53041547185967</v>
      </c>
      <c r="J31" s="60">
        <f>'計算用(期待容量)'!J31</f>
        <v>1018.4287253988524</v>
      </c>
    </row>
    <row r="32" spans="1:12" x14ac:dyDescent="0.3">
      <c r="B32" s="7"/>
      <c r="C32" s="7"/>
      <c r="D32" s="7"/>
      <c r="E32" s="7"/>
      <c r="F32" s="7"/>
      <c r="G32" s="7"/>
      <c r="H32" s="7"/>
      <c r="I32" s="7"/>
      <c r="J32" s="7"/>
    </row>
    <row r="33" spans="1:13" x14ac:dyDescent="0.3">
      <c r="A33" s="1" t="s">
        <v>83</v>
      </c>
    </row>
    <row r="34" spans="1:13" x14ac:dyDescent="0.3">
      <c r="A34" s="7" t="s">
        <v>10</v>
      </c>
      <c r="B34" s="56">
        <f>B4-B20</f>
        <v>3956.2680900422229</v>
      </c>
      <c r="C34" s="56">
        <f t="shared" ref="C34:J34" si="0">C4-C20</f>
        <v>8526.0403105540026</v>
      </c>
      <c r="D34" s="56">
        <f t="shared" si="0"/>
        <v>38699.621932131537</v>
      </c>
      <c r="E34" s="56">
        <f t="shared" si="0"/>
        <v>16546.725762782389</v>
      </c>
      <c r="F34" s="56">
        <f t="shared" si="0"/>
        <v>2526.3653313317682</v>
      </c>
      <c r="G34" s="56">
        <f t="shared" si="0"/>
        <v>15442.201548176934</v>
      </c>
      <c r="H34" s="56">
        <f t="shared" si="0"/>
        <v>6200.215526433356</v>
      </c>
      <c r="I34" s="56">
        <f t="shared" si="0"/>
        <v>4295.9747415534148</v>
      </c>
      <c r="J34" s="56">
        <f t="shared" si="0"/>
        <v>11162.052269900207</v>
      </c>
      <c r="L34" s="11"/>
    </row>
    <row r="35" spans="1:13" x14ac:dyDescent="0.3">
      <c r="A35" s="7" t="s">
        <v>11</v>
      </c>
      <c r="B35" s="56">
        <f t="shared" ref="B35:J35" si="1">B5-B21</f>
        <v>3232.8091052423047</v>
      </c>
      <c r="C35" s="56">
        <f t="shared" si="1"/>
        <v>7240.8085339689087</v>
      </c>
      <c r="D35" s="56">
        <f t="shared" si="1"/>
        <v>35516.626854977039</v>
      </c>
      <c r="E35" s="56">
        <f t="shared" si="1"/>
        <v>15647.252280275383</v>
      </c>
      <c r="F35" s="56">
        <f t="shared" si="1"/>
        <v>2096.3036932899413</v>
      </c>
      <c r="G35" s="56">
        <f t="shared" si="1"/>
        <v>14374.461988099371</v>
      </c>
      <c r="H35" s="56">
        <f t="shared" si="1"/>
        <v>5320.9309771197404</v>
      </c>
      <c r="I35" s="56">
        <f t="shared" si="1"/>
        <v>3978.165367213137</v>
      </c>
      <c r="J35" s="56">
        <f t="shared" si="1"/>
        <v>12171.828697456815</v>
      </c>
      <c r="L35" s="11"/>
    </row>
    <row r="36" spans="1:13" x14ac:dyDescent="0.3">
      <c r="A36" s="7" t="s">
        <v>12</v>
      </c>
      <c r="B36" s="56">
        <f t="shared" ref="B36:J36" si="2">B6-B22</f>
        <v>3343.7693905906467</v>
      </c>
      <c r="C36" s="56">
        <f t="shared" si="2"/>
        <v>8068.3258541458945</v>
      </c>
      <c r="D36" s="56">
        <f t="shared" si="2"/>
        <v>40993.880327178471</v>
      </c>
      <c r="E36" s="56">
        <f t="shared" si="2"/>
        <v>17191.299822155284</v>
      </c>
      <c r="F36" s="56">
        <f t="shared" si="2"/>
        <v>2775.1470174181959</v>
      </c>
      <c r="G36" s="56">
        <f t="shared" si="2"/>
        <v>16799.694838734315</v>
      </c>
      <c r="H36" s="56">
        <f t="shared" si="2"/>
        <v>6171.9268853363956</v>
      </c>
      <c r="I36" s="56">
        <f t="shared" si="2"/>
        <v>4594.4242596563308</v>
      </c>
      <c r="J36" s="56">
        <f t="shared" si="2"/>
        <v>12922.702492201412</v>
      </c>
      <c r="L36" s="11"/>
    </row>
    <row r="37" spans="1:13" x14ac:dyDescent="0.3">
      <c r="A37" s="7" t="s">
        <v>13</v>
      </c>
      <c r="B37" s="56">
        <f t="shared" ref="B37:J37" si="3">B7-B23</f>
        <v>4162.2811852507475</v>
      </c>
      <c r="C37" s="56">
        <f t="shared" si="3"/>
        <v>10781.969683350057</v>
      </c>
      <c r="D37" s="56">
        <f t="shared" si="3"/>
        <v>53338.017478198926</v>
      </c>
      <c r="E37" s="56">
        <f t="shared" si="3"/>
        <v>20594.927553537222</v>
      </c>
      <c r="F37" s="56">
        <f t="shared" si="3"/>
        <v>3571.1755592519653</v>
      </c>
      <c r="G37" s="56">
        <f t="shared" si="3"/>
        <v>22225.177194794924</v>
      </c>
      <c r="H37" s="56">
        <f t="shared" si="3"/>
        <v>7427.6534135096581</v>
      </c>
      <c r="I37" s="56">
        <f t="shared" si="3"/>
        <v>5676.2544985514296</v>
      </c>
      <c r="J37" s="56">
        <f t="shared" si="3"/>
        <v>17116.847638095671</v>
      </c>
      <c r="L37" s="11"/>
    </row>
    <row r="38" spans="1:13" x14ac:dyDescent="0.3">
      <c r="A38" s="7" t="s">
        <v>14</v>
      </c>
      <c r="B38" s="56">
        <f t="shared" ref="B38:J38" si="4">B8-B24</f>
        <v>4304.6431015397384</v>
      </c>
      <c r="C38" s="56">
        <f t="shared" si="4"/>
        <v>10656.208401623764</v>
      </c>
      <c r="D38" s="56">
        <f t="shared" si="4"/>
        <v>53233.31944666215</v>
      </c>
      <c r="E38" s="56">
        <f t="shared" si="4"/>
        <v>20495.011711740117</v>
      </c>
      <c r="F38" s="56">
        <f t="shared" si="4"/>
        <v>3640.5913660678616</v>
      </c>
      <c r="G38" s="56">
        <f t="shared" si="4"/>
        <v>22271.739431648097</v>
      </c>
      <c r="H38" s="56">
        <f t="shared" si="4"/>
        <v>7373.1078539582741</v>
      </c>
      <c r="I38" s="56">
        <f t="shared" si="4"/>
        <v>5640.487418449361</v>
      </c>
      <c r="J38" s="56">
        <f t="shared" si="4"/>
        <v>16936.113268310666</v>
      </c>
      <c r="L38" s="11"/>
    </row>
    <row r="39" spans="1:13" x14ac:dyDescent="0.3">
      <c r="A39" s="7" t="s">
        <v>15</v>
      </c>
      <c r="B39" s="56">
        <f t="shared" ref="B39:J39" si="5">B9-B25</f>
        <v>3956.146686708913</v>
      </c>
      <c r="C39" s="56">
        <f t="shared" si="5"/>
        <v>9833.6401934425794</v>
      </c>
      <c r="D39" s="56">
        <f t="shared" si="5"/>
        <v>45458.174570741656</v>
      </c>
      <c r="E39" s="56">
        <f t="shared" si="5"/>
        <v>19241.995245110378</v>
      </c>
      <c r="F39" s="56">
        <f t="shared" si="5"/>
        <v>3295.333914611555</v>
      </c>
      <c r="G39" s="56">
        <f t="shared" si="5"/>
        <v>19021.01366481687</v>
      </c>
      <c r="H39" s="56">
        <f t="shared" si="5"/>
        <v>7073.6259665345888</v>
      </c>
      <c r="I39" s="56">
        <f t="shared" si="5"/>
        <v>5184.8460388333133</v>
      </c>
      <c r="J39" s="56">
        <f t="shared" si="5"/>
        <v>14872.061422770636</v>
      </c>
      <c r="L39" s="11"/>
    </row>
    <row r="40" spans="1:13" x14ac:dyDescent="0.3">
      <c r="A40" s="7" t="s">
        <v>16</v>
      </c>
      <c r="B40" s="56">
        <f t="shared" ref="B40:J40" si="6">B10-B26</f>
        <v>4057.5344702120624</v>
      </c>
      <c r="C40" s="56">
        <f t="shared" si="6"/>
        <v>8800.1808272205617</v>
      </c>
      <c r="D40" s="56">
        <f t="shared" si="6"/>
        <v>38376.251649940714</v>
      </c>
      <c r="E40" s="56">
        <f t="shared" si="6"/>
        <v>16510.525040408502</v>
      </c>
      <c r="F40" s="56">
        <f t="shared" si="6"/>
        <v>2667.6909507430541</v>
      </c>
      <c r="G40" s="56">
        <f t="shared" si="6"/>
        <v>15792.429779365259</v>
      </c>
      <c r="H40" s="56">
        <f t="shared" si="6"/>
        <v>5766.1776326784047</v>
      </c>
      <c r="I40" s="56">
        <f t="shared" si="6"/>
        <v>4330.4816415740415</v>
      </c>
      <c r="J40" s="56">
        <f t="shared" si="6"/>
        <v>12456.644749573512</v>
      </c>
      <c r="L40" s="11"/>
    </row>
    <row r="41" spans="1:13" x14ac:dyDescent="0.3">
      <c r="A41" s="7" t="s">
        <v>17</v>
      </c>
      <c r="B41" s="56">
        <f t="shared" ref="B41:J41" si="7">B11-B27</f>
        <v>4647.5880058813627</v>
      </c>
      <c r="C41" s="56">
        <f t="shared" si="7"/>
        <v>10798.563703493826</v>
      </c>
      <c r="D41" s="56">
        <f t="shared" si="7"/>
        <v>42234.36307727707</v>
      </c>
      <c r="E41" s="56">
        <f t="shared" si="7"/>
        <v>18125.716327346185</v>
      </c>
      <c r="F41" s="56">
        <f t="shared" si="7"/>
        <v>2962.7283152995215</v>
      </c>
      <c r="G41" s="56">
        <f t="shared" si="7"/>
        <v>16928.18566382784</v>
      </c>
      <c r="H41" s="56">
        <f t="shared" si="7"/>
        <v>7262.0879209407394</v>
      </c>
      <c r="I41" s="56">
        <f t="shared" si="7"/>
        <v>4642.0250122913167</v>
      </c>
      <c r="J41" s="56">
        <f t="shared" si="7"/>
        <v>13466.894596745096</v>
      </c>
      <c r="L41" s="11"/>
    </row>
    <row r="42" spans="1:13" x14ac:dyDescent="0.3">
      <c r="A42" s="7" t="s">
        <v>18</v>
      </c>
      <c r="B42" s="56">
        <f t="shared" ref="B42:J42" si="8">B12-B28</f>
        <v>5027.0091064616572</v>
      </c>
      <c r="C42" s="56">
        <f t="shared" si="8"/>
        <v>11442.451844630461</v>
      </c>
      <c r="D42" s="56">
        <f t="shared" si="8"/>
        <v>46676.681466760165</v>
      </c>
      <c r="E42" s="56">
        <f t="shared" si="8"/>
        <v>20707.155573298307</v>
      </c>
      <c r="F42" s="56">
        <f t="shared" si="8"/>
        <v>3586.0443758660317</v>
      </c>
      <c r="G42" s="56">
        <f t="shared" si="8"/>
        <v>20805.772757499981</v>
      </c>
      <c r="H42" s="56">
        <f t="shared" si="8"/>
        <v>8661.7668463730024</v>
      </c>
      <c r="I42" s="56">
        <f t="shared" si="8"/>
        <v>6269.1336431386535</v>
      </c>
      <c r="J42" s="56">
        <f t="shared" si="8"/>
        <v>16076.89608344527</v>
      </c>
      <c r="L42" s="11"/>
    </row>
    <row r="43" spans="1:13" x14ac:dyDescent="0.3">
      <c r="A43" s="7" t="s">
        <v>19</v>
      </c>
      <c r="B43" s="56">
        <f t="shared" ref="B43:J43" si="9">B13-B29</f>
        <v>5447.6818287871938</v>
      </c>
      <c r="C43" s="56">
        <f t="shared" si="9"/>
        <v>12062.869872163539</v>
      </c>
      <c r="D43" s="56">
        <f t="shared" si="9"/>
        <v>50791.804929161808</v>
      </c>
      <c r="E43" s="56">
        <f t="shared" si="9"/>
        <v>22465.563319019817</v>
      </c>
      <c r="F43" s="56">
        <f t="shared" si="9"/>
        <v>4095.0154658402907</v>
      </c>
      <c r="G43" s="56">
        <f t="shared" si="9"/>
        <v>22425.919538851154</v>
      </c>
      <c r="H43" s="56">
        <f t="shared" si="9"/>
        <v>8698.3377736098209</v>
      </c>
      <c r="I43" s="56">
        <f t="shared" si="9"/>
        <v>6183.8832230311955</v>
      </c>
      <c r="J43" s="56">
        <f t="shared" si="9"/>
        <v>16882.679265655865</v>
      </c>
      <c r="L43" s="11"/>
    </row>
    <row r="44" spans="1:13" x14ac:dyDescent="0.3">
      <c r="A44" s="7" t="s">
        <v>20</v>
      </c>
      <c r="B44" s="56">
        <f t="shared" ref="B44:J44" si="10">B14-B30</f>
        <v>5300.9176812969035</v>
      </c>
      <c r="C44" s="56">
        <f t="shared" si="10"/>
        <v>12043.260222500072</v>
      </c>
      <c r="D44" s="56">
        <f t="shared" si="10"/>
        <v>51168.279972864788</v>
      </c>
      <c r="E44" s="56">
        <f t="shared" si="10"/>
        <v>22636.63910089156</v>
      </c>
      <c r="F44" s="56">
        <f t="shared" si="10"/>
        <v>4079.5482406157207</v>
      </c>
      <c r="G44" s="56">
        <f t="shared" si="10"/>
        <v>22389.484209007009</v>
      </c>
      <c r="H44" s="56">
        <f t="shared" si="10"/>
        <v>8791.1895661026338</v>
      </c>
      <c r="I44" s="56">
        <f t="shared" si="10"/>
        <v>6184.8628018959052</v>
      </c>
      <c r="J44" s="56">
        <f t="shared" si="10"/>
        <v>16865.838877202397</v>
      </c>
      <c r="L44" s="11"/>
    </row>
    <row r="45" spans="1:13" x14ac:dyDescent="0.3">
      <c r="A45" s="7" t="s">
        <v>21</v>
      </c>
      <c r="B45" s="56">
        <f t="shared" ref="B45:J45" si="11">B15-B31</f>
        <v>4865.5731289568494</v>
      </c>
      <c r="C45" s="56">
        <f t="shared" si="11"/>
        <v>11115.89550110118</v>
      </c>
      <c r="D45" s="56">
        <f t="shared" si="11"/>
        <v>44613.633538508606</v>
      </c>
      <c r="E45" s="56">
        <f t="shared" si="11"/>
        <v>19483.270176199218</v>
      </c>
      <c r="F45" s="56">
        <f t="shared" si="11"/>
        <v>3251.0452254124484</v>
      </c>
      <c r="G45" s="56">
        <f t="shared" si="11"/>
        <v>18464.283281072381</v>
      </c>
      <c r="H45" s="56">
        <f t="shared" si="11"/>
        <v>7307.5510183266169</v>
      </c>
      <c r="I45" s="56">
        <f t="shared" si="11"/>
        <v>4992.6352330637046</v>
      </c>
      <c r="J45" s="56">
        <f t="shared" si="11"/>
        <v>13810.164057896947</v>
      </c>
      <c r="L45" s="11"/>
    </row>
    <row r="46" spans="1:13" x14ac:dyDescent="0.3">
      <c r="L46" s="11"/>
    </row>
    <row r="47" spans="1:13" x14ac:dyDescent="0.3">
      <c r="A47" s="1" t="s">
        <v>84</v>
      </c>
      <c r="K47" s="2" t="s">
        <v>40</v>
      </c>
    </row>
    <row r="48" spans="1:13" x14ac:dyDescent="0.3">
      <c r="A48" s="7" t="s">
        <v>10</v>
      </c>
      <c r="B48" s="57">
        <f>IF(記載例!$E$16=B$2,記載例!$E$25*記載例!$E$19/1000,0)</f>
        <v>0</v>
      </c>
      <c r="C48" s="57">
        <f>IF(記載例!$E$16=C$2,記載例!$E$25*記載例!$E$19/1000,0)</f>
        <v>0</v>
      </c>
      <c r="D48" s="57">
        <f>IF(記載例!$E$16=D$2,記載例!$E$25*記載例!$E$19/1000,0)</f>
        <v>2</v>
      </c>
      <c r="E48" s="57">
        <f>IF(記載例!$E$16=E$2,記載例!$E$25*記載例!$E$19/1000,0)</f>
        <v>0</v>
      </c>
      <c r="F48" s="57">
        <f>IF(記載例!$E$16=F$2,記載例!$E$25*記載例!$E$19/1000,0)</f>
        <v>0</v>
      </c>
      <c r="G48" s="57">
        <f>IF(記載例!$E$16=G$2,記載例!$E$25*記載例!$E$19/1000,0)</f>
        <v>0</v>
      </c>
      <c r="H48" s="57">
        <f>IF(記載例!$E$16=H$2,記載例!$E$25*記載例!$E$19/1000,0)</f>
        <v>0</v>
      </c>
      <c r="I48" s="57">
        <f>IF(記載例!$E$16=I$2,記載例!$E$25*記載例!$E$19/1000,0)</f>
        <v>0</v>
      </c>
      <c r="J48" s="57">
        <f>IF(記載例!$E$16=J$2,記載例!$E$25*記載例!$E$19/1000,0)</f>
        <v>0</v>
      </c>
      <c r="K48" s="61">
        <f>SUM(B48:J48)</f>
        <v>2</v>
      </c>
      <c r="L48" s="11"/>
      <c r="M48" s="18"/>
    </row>
    <row r="49" spans="1:15" x14ac:dyDescent="0.3">
      <c r="A49" s="7" t="s">
        <v>11</v>
      </c>
      <c r="B49" s="57">
        <f>IF(記載例!$E$16=B$2,記載例!$F$25*記載例!$F$19/1000,0)</f>
        <v>0</v>
      </c>
      <c r="C49" s="57">
        <f>IF(記載例!$E$16=C$2,記載例!$F$25*記載例!$F$19/1000,0)</f>
        <v>0</v>
      </c>
      <c r="D49" s="57">
        <f>IF(記載例!$E$16=D$2,記載例!$F$25*記載例!$F$19/1000,0)</f>
        <v>1.9424046761506197</v>
      </c>
      <c r="E49" s="57">
        <f>IF(記載例!$E$16=E$2,記載例!$F$25*記載例!$F$19/1000,0)</f>
        <v>0</v>
      </c>
      <c r="F49" s="57">
        <f>IF(記載例!$E$16=F$2,記載例!$F$25*記載例!$F$19/1000,0)</f>
        <v>0</v>
      </c>
      <c r="G49" s="57">
        <f>IF(記載例!$E$16=G$2,記載例!$F$25*記載例!$F$19/1000,0)</f>
        <v>0</v>
      </c>
      <c r="H49" s="57">
        <f>IF(記載例!$E$16=H$2,記載例!$F$25*記載例!$F$19/1000,0)</f>
        <v>0</v>
      </c>
      <c r="I49" s="57">
        <f>IF(記載例!$E$16=I$2,記載例!$F$25*記載例!$F$19/1000,0)</f>
        <v>0</v>
      </c>
      <c r="J49" s="57">
        <f>IF(記載例!$E$16=J$2,記載例!$F$25*記載例!$F$19/1000,0)</f>
        <v>0</v>
      </c>
      <c r="K49" s="61">
        <f t="shared" ref="K49:K59" si="12">SUM(B49:J49)</f>
        <v>1.9424046761506197</v>
      </c>
      <c r="L49" s="11"/>
      <c r="M49" s="18"/>
    </row>
    <row r="50" spans="1:15" x14ac:dyDescent="0.3">
      <c r="A50" s="7" t="s">
        <v>12</v>
      </c>
      <c r="B50" s="57">
        <f>IF(記載例!$E$16=B$2,記載例!$G$25*記載例!$G$19/1000,0)</f>
        <v>0</v>
      </c>
      <c r="C50" s="57">
        <f>IF(記載例!$E$16=C$2,記載例!$G$25*記載例!$G$19/1000,0)</f>
        <v>0</v>
      </c>
      <c r="D50" s="57">
        <f>IF(記載例!$E$16=D$2,記載例!$G$25*記載例!$G$19/1000,0)</f>
        <v>1.9430826915604587</v>
      </c>
      <c r="E50" s="57">
        <f>IF(記載例!$E$16=E$2,記載例!$G$25*記載例!$G$19/1000,0)</f>
        <v>0</v>
      </c>
      <c r="F50" s="57">
        <f>IF(記載例!$E$16=F$2,記載例!$G$25*記載例!$G$19/1000,0)</f>
        <v>0</v>
      </c>
      <c r="G50" s="57">
        <f>IF(記載例!$E$16=G$2,記載例!$G$25*記載例!$G$19/1000,0)</f>
        <v>0</v>
      </c>
      <c r="H50" s="57">
        <f>IF(記載例!$E$16=H$2,記載例!$G$25*記載例!$G$19/1000,0)</f>
        <v>0</v>
      </c>
      <c r="I50" s="57">
        <f>IF(記載例!$E$16=I$2,記載例!$G$25*記載例!$G$19/1000,0)</f>
        <v>0</v>
      </c>
      <c r="J50" s="57">
        <f>IF(記載例!$E$16=J$2,記載例!$G$25*記載例!$G$19/1000,0)</f>
        <v>0</v>
      </c>
      <c r="K50" s="61">
        <f t="shared" si="12"/>
        <v>1.9430826915604587</v>
      </c>
      <c r="L50" s="11"/>
      <c r="M50" s="18"/>
    </row>
    <row r="51" spans="1:15" x14ac:dyDescent="0.3">
      <c r="A51" s="7" t="s">
        <v>13</v>
      </c>
      <c r="B51" s="57">
        <f>IF(記載例!$E$16=B$2,記載例!$H$25*記載例!$H$19/1000,0)</f>
        <v>0</v>
      </c>
      <c r="C51" s="57">
        <f>IF(記載例!$E$16=C$2,記載例!$H$25*記載例!$H$19/1000,0)</f>
        <v>0</v>
      </c>
      <c r="D51" s="57">
        <f>IF(記載例!$E$16=D$2,記載例!$H$25*記載例!$H$19/1000,0)</f>
        <v>2</v>
      </c>
      <c r="E51" s="57">
        <f>IF(記載例!$E$16=E$2,記載例!$H$25*記載例!$H$19/1000,0)</f>
        <v>0</v>
      </c>
      <c r="F51" s="57">
        <f>IF(記載例!$E$16=F$2,記載例!$H$25*記載例!$H$19/1000,0)</f>
        <v>0</v>
      </c>
      <c r="G51" s="57">
        <f>IF(記載例!$E$16=G$2,記載例!$H$25*記載例!$H$19/1000,0)</f>
        <v>0</v>
      </c>
      <c r="H51" s="57">
        <f>IF(記載例!$E$16=H$2,記載例!$H$25*記載例!$H$19/1000,0)</f>
        <v>0</v>
      </c>
      <c r="I51" s="57">
        <f>IF(記載例!$E$16=I$2,記載例!$H$25*記載例!$H$19/1000,0)</f>
        <v>0</v>
      </c>
      <c r="J51" s="57">
        <f>IF(記載例!$E$16=J$2,記載例!$H$25*記載例!$H$19/1000,0)</f>
        <v>0</v>
      </c>
      <c r="K51" s="61">
        <f t="shared" si="12"/>
        <v>2</v>
      </c>
      <c r="L51" s="11"/>
      <c r="M51" s="18"/>
    </row>
    <row r="52" spans="1:15" x14ac:dyDescent="0.3">
      <c r="A52" s="7" t="s">
        <v>14</v>
      </c>
      <c r="B52" s="57">
        <f>IF(記載例!$E$16=B$2,記載例!$I$25*記載例!$I$19/1000,0)</f>
        <v>0</v>
      </c>
      <c r="C52" s="57">
        <f>IF(記載例!$E$16=C$2,記載例!$I$25*記載例!$I$19/1000,0)</f>
        <v>0</v>
      </c>
      <c r="D52" s="57">
        <f>IF(記載例!$E$16=D$2,記載例!$I$25*記載例!$I$19/1000,0)</f>
        <v>2</v>
      </c>
      <c r="E52" s="57">
        <f>IF(記載例!$E$16=E$2,記載例!$I$25*記載例!$I$19/1000,0)</f>
        <v>0</v>
      </c>
      <c r="F52" s="57">
        <f>IF(記載例!$E$16=F$2,記載例!$I$25*記載例!$I$19/1000,0)</f>
        <v>0</v>
      </c>
      <c r="G52" s="57">
        <f>IF(記載例!$E$16=G$2,記載例!$I$25*記載例!$I$19/1000,0)</f>
        <v>0</v>
      </c>
      <c r="H52" s="57">
        <f>IF(記載例!$E$16=H$2,記載例!$I$25*記載例!$I$19/1000,0)</f>
        <v>0</v>
      </c>
      <c r="I52" s="57">
        <f>IF(記載例!$E$16=I$2,記載例!$I$25*記載例!$I$19/1000,0)</f>
        <v>0</v>
      </c>
      <c r="J52" s="57">
        <f>IF(記載例!$E$16=J$2,記載例!$I$25*記載例!$I$19/1000,0)</f>
        <v>0</v>
      </c>
      <c r="K52" s="61">
        <f t="shared" si="12"/>
        <v>2</v>
      </c>
      <c r="L52" s="11"/>
      <c r="M52" s="18"/>
    </row>
    <row r="53" spans="1:15" x14ac:dyDescent="0.3">
      <c r="A53" s="7" t="s">
        <v>15</v>
      </c>
      <c r="B53" s="57">
        <f>IF(記載例!$E$16=B$2,記載例!$J$25*記載例!$J$19/1000,0)</f>
        <v>0</v>
      </c>
      <c r="C53" s="57">
        <f>IF(記載例!$E$16=C$2,記載例!$J$25*記載例!$J$19/1000,0)</f>
        <v>0</v>
      </c>
      <c r="D53" s="57">
        <f>IF(記載例!$E$16=D$2,記載例!$J$25*記載例!$J$19/1000,0)</f>
        <v>2</v>
      </c>
      <c r="E53" s="57">
        <f>IF(記載例!$E$16=E$2,記載例!$J$25*記載例!$J$19/1000,0)</f>
        <v>0</v>
      </c>
      <c r="F53" s="57">
        <f>IF(記載例!$E$16=F$2,記載例!$J$25*記載例!$J$19/1000,0)</f>
        <v>0</v>
      </c>
      <c r="G53" s="57">
        <f>IF(記載例!$E$16=G$2,記載例!$J$25*記載例!$J$19/1000,0)</f>
        <v>0</v>
      </c>
      <c r="H53" s="57">
        <f>IF(記載例!$E$16=H$2,記載例!$J$25*記載例!$J$19/1000,0)</f>
        <v>0</v>
      </c>
      <c r="I53" s="57">
        <f>IF(記載例!$E$16=I$2,記載例!$J$25*記載例!$J$19/1000,0)</f>
        <v>0</v>
      </c>
      <c r="J53" s="57">
        <f>IF(記載例!$E$16=J$2,記載例!$J$25*記載例!$J$19/1000,0)</f>
        <v>0</v>
      </c>
      <c r="K53" s="61">
        <f t="shared" si="12"/>
        <v>2</v>
      </c>
      <c r="L53" s="11"/>
      <c r="M53" s="18"/>
    </row>
    <row r="54" spans="1:15" x14ac:dyDescent="0.3">
      <c r="A54" s="7" t="s">
        <v>16</v>
      </c>
      <c r="B54" s="57">
        <f>IF(記載例!$E$16=B$2,記載例!$K$25*記載例!$K$19/1000,0)</f>
        <v>0</v>
      </c>
      <c r="C54" s="57">
        <f>IF(記載例!$E$16=C$2,記載例!$K$25*記載例!$K$19/1000,0)</f>
        <v>0</v>
      </c>
      <c r="D54" s="57">
        <f>IF(記載例!$E$16=D$2,記載例!$K$25*記載例!$K$19/1000,0)</f>
        <v>2</v>
      </c>
      <c r="E54" s="57">
        <f>IF(記載例!$E$16=E$2,記載例!$K$25*記載例!$K$19/1000,0)</f>
        <v>0</v>
      </c>
      <c r="F54" s="57">
        <f>IF(記載例!$E$16=F$2,記載例!$K$25*記載例!$K$19/1000,0)</f>
        <v>0</v>
      </c>
      <c r="G54" s="57">
        <f>IF(記載例!$E$16=G$2,記載例!$K$25*記載例!$K$19/1000,0)</f>
        <v>0</v>
      </c>
      <c r="H54" s="57">
        <f>IF(記載例!$E$16=H$2,記載例!$K$25*記載例!$K$19/1000,0)</f>
        <v>0</v>
      </c>
      <c r="I54" s="57">
        <f>IF(記載例!$E$16=I$2,記載例!$K$25*記載例!$K$19/1000,0)</f>
        <v>0</v>
      </c>
      <c r="J54" s="57">
        <f>IF(記載例!$E$16=J$2,記載例!$K$25*記載例!$K$19/1000,0)</f>
        <v>0</v>
      </c>
      <c r="K54" s="61">
        <f t="shared" si="12"/>
        <v>2</v>
      </c>
      <c r="L54" s="11"/>
      <c r="M54" s="18"/>
    </row>
    <row r="55" spans="1:15" x14ac:dyDescent="0.3">
      <c r="A55" s="7" t="s">
        <v>17</v>
      </c>
      <c r="B55" s="57">
        <f>IF(記載例!$E$16=B$2,記載例!$L$25*記載例!$L$19/1000,0)</f>
        <v>0</v>
      </c>
      <c r="C55" s="57">
        <f>IF(記載例!$E$16=C$2,記載例!$L$25*記載例!$L$19/1000,0)</f>
        <v>0</v>
      </c>
      <c r="D55" s="57">
        <f>IF(記載例!$E$16=D$2,記載例!$L$25*記載例!$L$19/1000,0)</f>
        <v>1.7624470090666917</v>
      </c>
      <c r="E55" s="57">
        <f>IF(記載例!$E$16=E$2,記載例!$L$25*記載例!$L$19/1000,0)</f>
        <v>0</v>
      </c>
      <c r="F55" s="57">
        <f>IF(記載例!$E$16=F$2,記載例!$L$25*記載例!$L$19/1000,0)</f>
        <v>0</v>
      </c>
      <c r="G55" s="57">
        <f>IF(記載例!$E$16=G$2,記載例!$L$25*記載例!$L$19/1000,0)</f>
        <v>0</v>
      </c>
      <c r="H55" s="57">
        <f>IF(記載例!$E$16=H$2,記載例!$L$25*記載例!$L$19/1000,0)</f>
        <v>0</v>
      </c>
      <c r="I55" s="57">
        <f>IF(記載例!$E$16=I$2,記載例!$L$25*記載例!$L$19/1000,0)</f>
        <v>0</v>
      </c>
      <c r="J55" s="57">
        <f>IF(記載例!$E$16=J$2,記載例!$L$25*記載例!$L$19/1000,0)</f>
        <v>0</v>
      </c>
      <c r="K55" s="61">
        <f t="shared" si="12"/>
        <v>1.7624470090666917</v>
      </c>
      <c r="L55" s="11"/>
      <c r="M55" s="18"/>
    </row>
    <row r="56" spans="1:15" x14ac:dyDescent="0.3">
      <c r="A56" s="7" t="s">
        <v>18</v>
      </c>
      <c r="B56" s="57">
        <f>IF(記載例!$E$16=B$2,記載例!$M$25*記載例!$M$19/1000,0)</f>
        <v>0</v>
      </c>
      <c r="C56" s="57">
        <f>IF(記載例!$E$16=C$2,記載例!$M$25*記載例!$M$19/1000,0)</f>
        <v>0</v>
      </c>
      <c r="D56" s="57">
        <f>IF(記載例!$E$16=D$2,記載例!$M$25*記載例!$M$19/1000,0)</f>
        <v>1.871871109801226</v>
      </c>
      <c r="E56" s="57">
        <f>IF(記載例!$E$16=E$2,記載例!$M$25*記載例!$M$19/1000,0)</f>
        <v>0</v>
      </c>
      <c r="F56" s="57">
        <f>IF(記載例!$E$16=F$2,記載例!$M$25*記載例!$M$19/1000,0)</f>
        <v>0</v>
      </c>
      <c r="G56" s="57">
        <f>IF(記載例!$E$16=G$2,記載例!$M$25*記載例!$M$19/1000,0)</f>
        <v>0</v>
      </c>
      <c r="H56" s="57">
        <f>IF(記載例!$E$16=H$2,記載例!$M$25*記載例!$M$19/1000,0)</f>
        <v>0</v>
      </c>
      <c r="I56" s="57">
        <f>IF(記載例!$E$16=I$2,記載例!$M$25*記載例!$M$19/1000,0)</f>
        <v>0</v>
      </c>
      <c r="J56" s="57">
        <f>IF(記載例!$E$16=J$2,記載例!$M$25*記載例!$M$19/1000,0)</f>
        <v>0</v>
      </c>
      <c r="K56" s="61">
        <f t="shared" si="12"/>
        <v>1.871871109801226</v>
      </c>
      <c r="L56" s="11"/>
      <c r="M56" s="18"/>
    </row>
    <row r="57" spans="1:15" x14ac:dyDescent="0.3">
      <c r="A57" s="7" t="s">
        <v>19</v>
      </c>
      <c r="B57" s="57">
        <f>IF(記載例!$E$16=B$2,記載例!$N$25*記載例!$N$19/1000,0)</f>
        <v>0</v>
      </c>
      <c r="C57" s="57">
        <f>IF(記載例!$E$16=C$2,記載例!$N$25*記載例!$N$19/1000,0)</f>
        <v>0</v>
      </c>
      <c r="D57" s="57">
        <f>IF(記載例!$E$16=D$2,記載例!$N$25*記載例!$N$19/1000,0)</f>
        <v>1.827154408695882</v>
      </c>
      <c r="E57" s="57">
        <f>IF(記載例!$E$16=E$2,記載例!$N$25*記載例!$N$19/1000,0)</f>
        <v>0</v>
      </c>
      <c r="F57" s="57">
        <f>IF(記載例!$E$16=F$2,記載例!$N$25*記載例!$N$19/1000,0)</f>
        <v>0</v>
      </c>
      <c r="G57" s="57">
        <f>IF(記載例!$E$16=G$2,記載例!$N$25*記載例!$N$19/1000,0)</f>
        <v>0</v>
      </c>
      <c r="H57" s="57">
        <f>IF(記載例!$E$16=H$2,記載例!$N$25*記載例!$N$19/1000,0)</f>
        <v>0</v>
      </c>
      <c r="I57" s="57">
        <f>IF(記載例!$E$16=I$2,記載例!$N$25*記載例!$N$19/1000,0)</f>
        <v>0</v>
      </c>
      <c r="J57" s="57">
        <f>IF(記載例!$E$16=J$2,記載例!$N$25*記載例!$N$19/1000,0)</f>
        <v>0</v>
      </c>
      <c r="K57" s="61">
        <f t="shared" si="12"/>
        <v>1.827154408695882</v>
      </c>
      <c r="L57" s="11"/>
      <c r="M57" s="18"/>
    </row>
    <row r="58" spans="1:15" x14ac:dyDescent="0.3">
      <c r="A58" s="7" t="s">
        <v>20</v>
      </c>
      <c r="B58" s="57">
        <f>IF(記載例!$E$16=B$2,記載例!$O$25*記載例!$O$19/1000,0)</f>
        <v>0</v>
      </c>
      <c r="C58" s="57">
        <f>IF(記載例!$E$16=C$2,記載例!$O$25*記載例!$O$19/1000,0)</f>
        <v>0</v>
      </c>
      <c r="D58" s="57">
        <f>IF(記載例!$E$16=D$2,記載例!$O$25*記載例!$O$19/1000,0)</f>
        <v>1.8835408800037645</v>
      </c>
      <c r="E58" s="57">
        <f>IF(記載例!$E$16=E$2,記載例!$O$25*記載例!$O$19/1000,0)</f>
        <v>0</v>
      </c>
      <c r="F58" s="57">
        <f>IF(記載例!$E$16=F$2,記載例!$O$25*記載例!$O$19/1000,0)</f>
        <v>0</v>
      </c>
      <c r="G58" s="57">
        <f>IF(記載例!$E$16=G$2,記載例!$O$25*記載例!$O$19/1000,0)</f>
        <v>0</v>
      </c>
      <c r="H58" s="57">
        <f>IF(記載例!$E$16=H$2,記載例!$O$25*記載例!$O$19/1000,0)</f>
        <v>0</v>
      </c>
      <c r="I58" s="57">
        <f>IF(記載例!$E$16=I$2,記載例!$O$25*記載例!$O$19/1000,0)</f>
        <v>0</v>
      </c>
      <c r="J58" s="57">
        <f>IF(記載例!$E$16=J$2,記載例!$O$25*記載例!$O$19/1000,0)</f>
        <v>0</v>
      </c>
      <c r="K58" s="61">
        <f t="shared" si="12"/>
        <v>1.8835408800037645</v>
      </c>
      <c r="L58" s="11"/>
      <c r="M58" s="18"/>
    </row>
    <row r="59" spans="1:15" x14ac:dyDescent="0.3">
      <c r="A59" s="7" t="s">
        <v>21</v>
      </c>
      <c r="B59" s="57">
        <f>IF(記載例!$E$16=B$2,記載例!$P$25*記載例!$P$19/1000,0)</f>
        <v>0</v>
      </c>
      <c r="C59" s="57">
        <f>IF(記載例!$E$16=C$2,記載例!$P$25*記載例!$P$19/1000,0)</f>
        <v>0</v>
      </c>
      <c r="D59" s="57">
        <f>IF(記載例!$E$16=D$2,記載例!$P$25*記載例!$P$19/1000,0)</f>
        <v>1.9400890966700324</v>
      </c>
      <c r="E59" s="57">
        <f>IF(記載例!$E$16=E$2,記載例!$P$25*記載例!$P$19/1000,0)</f>
        <v>0</v>
      </c>
      <c r="F59" s="57">
        <f>IF(記載例!$E$16=F$2,記載例!$P$25*記載例!$P$19/1000,0)</f>
        <v>0</v>
      </c>
      <c r="G59" s="57">
        <f>IF(記載例!$E$16=G$2,記載例!$P$25*記載例!$P$19/1000,0)</f>
        <v>0</v>
      </c>
      <c r="H59" s="57">
        <f>IF(記載例!$E$16=H$2,記載例!$P$25*記載例!$P$19/1000,0)</f>
        <v>0</v>
      </c>
      <c r="I59" s="57">
        <f>IF(記載例!$E$16=I$2,記載例!$P$25*記載例!$P$19/1000,0)</f>
        <v>0</v>
      </c>
      <c r="J59" s="57">
        <f>IF(記載例!$E$16=J$2,記載例!$P$25*記載例!$P$19/1000,0)</f>
        <v>0</v>
      </c>
      <c r="K59" s="61">
        <f t="shared" si="12"/>
        <v>1.9400890966700324</v>
      </c>
      <c r="L59" s="11"/>
      <c r="M59" s="18"/>
    </row>
    <row r="61" spans="1:15" x14ac:dyDescent="0.3">
      <c r="A61" s="1" t="s">
        <v>85</v>
      </c>
    </row>
    <row r="62" spans="1:15" x14ac:dyDescent="0.3">
      <c r="A62" s="7" t="s">
        <v>10</v>
      </c>
      <c r="B62" s="56">
        <f>B34-(B48-MIN(B$48:B$59))</f>
        <v>3956.2680900422229</v>
      </c>
      <c r="C62" s="56">
        <f>C34-(C48-MIN(C$48:C$59))</f>
        <v>8526.0403105540026</v>
      </c>
      <c r="D62" s="56">
        <f>D34-(D48-MIN(D$48:D$59))</f>
        <v>38699.384379140603</v>
      </c>
      <c r="E62" s="56">
        <f t="shared" ref="E62:J62" si="13">E34-(E48-MIN(E$48:E$59))</f>
        <v>16546.725762782389</v>
      </c>
      <c r="F62" s="56">
        <f t="shared" si="13"/>
        <v>2526.3653313317682</v>
      </c>
      <c r="G62" s="56">
        <f>G34-(G48-MIN(G$48:G$59))</f>
        <v>15442.201548176934</v>
      </c>
      <c r="H62" s="56">
        <f t="shared" si="13"/>
        <v>6200.215526433356</v>
      </c>
      <c r="I62" s="56">
        <f t="shared" si="13"/>
        <v>4295.9747415534148</v>
      </c>
      <c r="J62" s="56">
        <f t="shared" si="13"/>
        <v>11162.052269900207</v>
      </c>
      <c r="K62" s="11"/>
      <c r="L62" s="11"/>
      <c r="M62" s="18"/>
      <c r="O62" s="12"/>
    </row>
    <row r="63" spans="1:15" x14ac:dyDescent="0.3">
      <c r="A63" s="7" t="s">
        <v>11</v>
      </c>
      <c r="B63" s="56">
        <f>B35-(B49-MIN(B$48:B$59))</f>
        <v>3232.8091052423047</v>
      </c>
      <c r="C63" s="56">
        <f>C35-(C49-MIN(C$48:C$59))</f>
        <v>7240.8085339689087</v>
      </c>
      <c r="D63" s="56">
        <f t="shared" ref="B63:J73" si="14">D35-(D49-MIN(D$48:D$59))</f>
        <v>35516.446897309957</v>
      </c>
      <c r="E63" s="56">
        <f t="shared" si="14"/>
        <v>15647.252280275383</v>
      </c>
      <c r="F63" s="56">
        <f t="shared" si="14"/>
        <v>2096.3036932899413</v>
      </c>
      <c r="G63" s="56">
        <f>G35-(G49-MIN(G$48:G$59))</f>
        <v>14374.461988099371</v>
      </c>
      <c r="H63" s="56">
        <f t="shared" si="14"/>
        <v>5320.9309771197404</v>
      </c>
      <c r="I63" s="56">
        <f t="shared" si="14"/>
        <v>3978.165367213137</v>
      </c>
      <c r="J63" s="56">
        <f t="shared" si="14"/>
        <v>12171.828697456815</v>
      </c>
      <c r="K63" s="11"/>
      <c r="L63" s="11"/>
      <c r="M63" s="18"/>
      <c r="O63" s="12"/>
    </row>
    <row r="64" spans="1:15" x14ac:dyDescent="0.3">
      <c r="A64" s="7" t="s">
        <v>12</v>
      </c>
      <c r="B64" s="56">
        <f>B36-(B50-MIN(B$48:B$59))</f>
        <v>3343.7693905906467</v>
      </c>
      <c r="C64" s="56">
        <f t="shared" si="14"/>
        <v>8068.3258541458945</v>
      </c>
      <c r="D64" s="56">
        <f>D36-(D50-MIN(D$48:D$59))</f>
        <v>40993.699691495975</v>
      </c>
      <c r="E64" s="56">
        <f t="shared" si="14"/>
        <v>17191.299822155284</v>
      </c>
      <c r="F64" s="56">
        <f t="shared" si="14"/>
        <v>2775.1470174181959</v>
      </c>
      <c r="G64" s="56">
        <f>G36-(G50-MIN(G$48:G$59))</f>
        <v>16799.694838734315</v>
      </c>
      <c r="H64" s="56">
        <f t="shared" si="14"/>
        <v>6171.9268853363956</v>
      </c>
      <c r="I64" s="56">
        <f t="shared" si="14"/>
        <v>4594.4242596563308</v>
      </c>
      <c r="J64" s="56">
        <f t="shared" si="14"/>
        <v>12922.702492201412</v>
      </c>
      <c r="K64" s="11"/>
      <c r="L64" s="11"/>
      <c r="M64" s="18"/>
      <c r="O64" s="12"/>
    </row>
    <row r="65" spans="1:15" x14ac:dyDescent="0.3">
      <c r="A65" s="7" t="s">
        <v>13</v>
      </c>
      <c r="B65" s="56">
        <f>B37-(B51-MIN(B$48:B$59))</f>
        <v>4162.2811852507475</v>
      </c>
      <c r="C65" s="56">
        <f t="shared" si="14"/>
        <v>10781.969683350057</v>
      </c>
      <c r="D65" s="56">
        <f t="shared" si="14"/>
        <v>53337.779925207993</v>
      </c>
      <c r="E65" s="56">
        <f t="shared" si="14"/>
        <v>20594.927553537222</v>
      </c>
      <c r="F65" s="56">
        <f t="shared" si="14"/>
        <v>3571.1755592519653</v>
      </c>
      <c r="G65" s="56">
        <f>G37-(G51-MIN(G$48:G$59))</f>
        <v>22225.177194794924</v>
      </c>
      <c r="H65" s="56">
        <f t="shared" si="14"/>
        <v>7427.6534135096581</v>
      </c>
      <c r="I65" s="56">
        <f t="shared" si="14"/>
        <v>5676.2544985514296</v>
      </c>
      <c r="J65" s="56">
        <f t="shared" si="14"/>
        <v>17116.847638095671</v>
      </c>
      <c r="K65" s="11"/>
      <c r="L65" s="11"/>
      <c r="M65" s="18"/>
      <c r="O65" s="12"/>
    </row>
    <row r="66" spans="1:15" x14ac:dyDescent="0.3">
      <c r="A66" s="7" t="s">
        <v>14</v>
      </c>
      <c r="B66" s="56">
        <f t="shared" si="14"/>
        <v>4304.6431015397384</v>
      </c>
      <c r="C66" s="56">
        <f>C38-(C52-MIN(C$48:C$59))</f>
        <v>10656.208401623764</v>
      </c>
      <c r="D66" s="56">
        <f>D38-(D52-MIN(D$48:D$59))</f>
        <v>53233.081893671217</v>
      </c>
      <c r="E66" s="56">
        <f t="shared" si="14"/>
        <v>20495.011711740117</v>
      </c>
      <c r="F66" s="56">
        <f t="shared" si="14"/>
        <v>3640.5913660678616</v>
      </c>
      <c r="G66" s="56">
        <f t="shared" si="14"/>
        <v>22271.739431648097</v>
      </c>
      <c r="H66" s="56">
        <f t="shared" si="14"/>
        <v>7373.1078539582741</v>
      </c>
      <c r="I66" s="56">
        <f t="shared" si="14"/>
        <v>5640.487418449361</v>
      </c>
      <c r="J66" s="56">
        <f t="shared" si="14"/>
        <v>16936.113268310666</v>
      </c>
      <c r="K66" s="11"/>
      <c r="L66" s="11"/>
      <c r="M66" s="18"/>
      <c r="O66" s="12"/>
    </row>
    <row r="67" spans="1:15" x14ac:dyDescent="0.3">
      <c r="A67" s="7" t="s">
        <v>15</v>
      </c>
      <c r="B67" s="56">
        <f t="shared" si="14"/>
        <v>3956.146686708913</v>
      </c>
      <c r="C67" s="56">
        <f t="shared" si="14"/>
        <v>9833.6401934425794</v>
      </c>
      <c r="D67" s="56">
        <f t="shared" si="14"/>
        <v>45457.937017750723</v>
      </c>
      <c r="E67" s="56">
        <f t="shared" si="14"/>
        <v>19241.995245110378</v>
      </c>
      <c r="F67" s="56">
        <f t="shared" si="14"/>
        <v>3295.333914611555</v>
      </c>
      <c r="G67" s="56">
        <f t="shared" si="14"/>
        <v>19021.01366481687</v>
      </c>
      <c r="H67" s="56">
        <f t="shared" si="14"/>
        <v>7073.6259665345888</v>
      </c>
      <c r="I67" s="56">
        <f t="shared" si="14"/>
        <v>5184.8460388333133</v>
      </c>
      <c r="J67" s="56">
        <f t="shared" si="14"/>
        <v>14872.061422770636</v>
      </c>
      <c r="K67" s="11"/>
      <c r="L67" s="11"/>
      <c r="M67" s="18"/>
      <c r="O67" s="12"/>
    </row>
    <row r="68" spans="1:15" x14ac:dyDescent="0.3">
      <c r="A68" s="7" t="s">
        <v>16</v>
      </c>
      <c r="B68" s="56">
        <f t="shared" si="14"/>
        <v>4057.5344702120624</v>
      </c>
      <c r="C68" s="56">
        <f t="shared" si="14"/>
        <v>8800.1808272205617</v>
      </c>
      <c r="D68" s="56">
        <f t="shared" si="14"/>
        <v>38376.014096949781</v>
      </c>
      <c r="E68" s="56">
        <f t="shared" si="14"/>
        <v>16510.525040408502</v>
      </c>
      <c r="F68" s="56">
        <f t="shared" si="14"/>
        <v>2667.6909507430541</v>
      </c>
      <c r="G68" s="56">
        <f t="shared" si="14"/>
        <v>15792.429779365259</v>
      </c>
      <c r="H68" s="56">
        <f t="shared" si="14"/>
        <v>5766.1776326784047</v>
      </c>
      <c r="I68" s="56">
        <f t="shared" si="14"/>
        <v>4330.4816415740415</v>
      </c>
      <c r="J68" s="56">
        <f t="shared" si="14"/>
        <v>12456.644749573512</v>
      </c>
      <c r="K68" s="11"/>
      <c r="L68" s="11"/>
      <c r="M68" s="18"/>
      <c r="O68" s="12"/>
    </row>
    <row r="69" spans="1:15" x14ac:dyDescent="0.3">
      <c r="A69" s="7" t="s">
        <v>17</v>
      </c>
      <c r="B69" s="56">
        <f t="shared" si="14"/>
        <v>4647.5880058813627</v>
      </c>
      <c r="C69" s="56">
        <f t="shared" si="14"/>
        <v>10798.563703493826</v>
      </c>
      <c r="D69" s="56">
        <f>D41-(D55-MIN(D$48:D$59))</f>
        <v>42234.36307727707</v>
      </c>
      <c r="E69" s="56">
        <f t="shared" si="14"/>
        <v>18125.716327346185</v>
      </c>
      <c r="F69" s="56">
        <f t="shared" si="14"/>
        <v>2962.7283152995215</v>
      </c>
      <c r="G69" s="56">
        <f t="shared" si="14"/>
        <v>16928.18566382784</v>
      </c>
      <c r="H69" s="56">
        <f t="shared" si="14"/>
        <v>7262.0879209407394</v>
      </c>
      <c r="I69" s="56">
        <f t="shared" si="14"/>
        <v>4642.0250122913167</v>
      </c>
      <c r="J69" s="56">
        <f t="shared" si="14"/>
        <v>13466.894596745096</v>
      </c>
      <c r="K69" s="11"/>
      <c r="L69" s="11"/>
      <c r="M69" s="18"/>
      <c r="O69" s="12"/>
    </row>
    <row r="70" spans="1:15" x14ac:dyDescent="0.3">
      <c r="A70" s="7" t="s">
        <v>18</v>
      </c>
      <c r="B70" s="56">
        <f t="shared" si="14"/>
        <v>5027.0091064616572</v>
      </c>
      <c r="C70" s="56">
        <f>C42-(C56-MIN(C$48:C$59))</f>
        <v>11442.451844630461</v>
      </c>
      <c r="D70" s="56">
        <f t="shared" si="14"/>
        <v>46676.572042659427</v>
      </c>
      <c r="E70" s="56">
        <f t="shared" si="14"/>
        <v>20707.155573298307</v>
      </c>
      <c r="F70" s="56">
        <f t="shared" si="14"/>
        <v>3586.0443758660317</v>
      </c>
      <c r="G70" s="56">
        <f t="shared" si="14"/>
        <v>20805.772757499981</v>
      </c>
      <c r="H70" s="56">
        <f t="shared" si="14"/>
        <v>8661.7668463730024</v>
      </c>
      <c r="I70" s="56">
        <f t="shared" si="14"/>
        <v>6269.1336431386535</v>
      </c>
      <c r="J70" s="56">
        <f t="shared" si="14"/>
        <v>16076.89608344527</v>
      </c>
      <c r="K70" s="11"/>
      <c r="L70" s="11"/>
      <c r="M70" s="18"/>
      <c r="O70" s="12"/>
    </row>
    <row r="71" spans="1:15" x14ac:dyDescent="0.3">
      <c r="A71" s="7" t="s">
        <v>19</v>
      </c>
      <c r="B71" s="56">
        <f t="shared" si="14"/>
        <v>5447.6818287871938</v>
      </c>
      <c r="C71" s="56">
        <f t="shared" si="14"/>
        <v>12062.869872163539</v>
      </c>
      <c r="D71" s="56">
        <f t="shared" si="14"/>
        <v>50791.740221762178</v>
      </c>
      <c r="E71" s="56">
        <f t="shared" si="14"/>
        <v>22465.563319019817</v>
      </c>
      <c r="F71" s="56">
        <f t="shared" si="14"/>
        <v>4095.0154658402907</v>
      </c>
      <c r="G71" s="56">
        <f t="shared" si="14"/>
        <v>22425.919538851154</v>
      </c>
      <c r="H71" s="56">
        <f t="shared" si="14"/>
        <v>8698.3377736098209</v>
      </c>
      <c r="I71" s="56">
        <f t="shared" si="14"/>
        <v>6183.8832230311955</v>
      </c>
      <c r="J71" s="56">
        <f t="shared" si="14"/>
        <v>16882.679265655865</v>
      </c>
      <c r="K71" s="11"/>
      <c r="L71" s="11"/>
      <c r="M71" s="18"/>
      <c r="O71" s="12"/>
    </row>
    <row r="72" spans="1:15" x14ac:dyDescent="0.3">
      <c r="A72" s="7" t="s">
        <v>20</v>
      </c>
      <c r="B72" s="56">
        <f t="shared" si="14"/>
        <v>5300.9176812969035</v>
      </c>
      <c r="C72" s="56">
        <f t="shared" si="14"/>
        <v>12043.260222500072</v>
      </c>
      <c r="D72" s="56">
        <f t="shared" si="14"/>
        <v>51168.158878993854</v>
      </c>
      <c r="E72" s="56">
        <f t="shared" si="14"/>
        <v>22636.63910089156</v>
      </c>
      <c r="F72" s="56">
        <f t="shared" si="14"/>
        <v>4079.5482406157207</v>
      </c>
      <c r="G72" s="56">
        <f t="shared" si="14"/>
        <v>22389.484209007009</v>
      </c>
      <c r="H72" s="56">
        <f t="shared" si="14"/>
        <v>8791.1895661026338</v>
      </c>
      <c r="I72" s="56">
        <f t="shared" si="14"/>
        <v>6184.8628018959052</v>
      </c>
      <c r="J72" s="56">
        <f t="shared" si="14"/>
        <v>16865.838877202397</v>
      </c>
      <c r="K72" s="11"/>
      <c r="L72" s="11"/>
      <c r="M72" s="18"/>
      <c r="O72" s="12"/>
    </row>
    <row r="73" spans="1:15" x14ac:dyDescent="0.3">
      <c r="A73" s="7" t="s">
        <v>21</v>
      </c>
      <c r="B73" s="56">
        <f t="shared" si="14"/>
        <v>4865.5731289568494</v>
      </c>
      <c r="C73" s="56">
        <f t="shared" si="14"/>
        <v>11115.89550110118</v>
      </c>
      <c r="D73" s="56">
        <f t="shared" si="14"/>
        <v>44613.455896421001</v>
      </c>
      <c r="E73" s="56">
        <f t="shared" si="14"/>
        <v>19483.270176199218</v>
      </c>
      <c r="F73" s="56">
        <f t="shared" si="14"/>
        <v>3251.0452254124484</v>
      </c>
      <c r="G73" s="56">
        <f t="shared" si="14"/>
        <v>18464.283281072381</v>
      </c>
      <c r="H73" s="56">
        <f t="shared" si="14"/>
        <v>7307.5510183266169</v>
      </c>
      <c r="I73" s="56">
        <f t="shared" si="14"/>
        <v>4992.6352330637046</v>
      </c>
      <c r="J73" s="56">
        <f t="shared" si="14"/>
        <v>13810.164057896947</v>
      </c>
      <c r="K73" s="11"/>
      <c r="L73" s="11"/>
      <c r="M73" s="18"/>
      <c r="O73" s="12"/>
    </row>
    <row r="75" spans="1:15" x14ac:dyDescent="0.3">
      <c r="A75" s="1" t="s">
        <v>86</v>
      </c>
      <c r="B75" s="2" t="s">
        <v>36</v>
      </c>
    </row>
    <row r="76" spans="1:15" x14ac:dyDescent="0.3">
      <c r="A76" s="7" t="s">
        <v>10</v>
      </c>
      <c r="B76" s="56">
        <f>$B$17-SUM($B62:$J62)</f>
        <v>44394.771635867786</v>
      </c>
      <c r="D76" s="18"/>
    </row>
    <row r="77" spans="1:15" x14ac:dyDescent="0.3">
      <c r="A77" s="7" t="s">
        <v>11</v>
      </c>
      <c r="B77" s="56">
        <f>$B$17-SUM($B63:$J63)</f>
        <v>52170.992055807103</v>
      </c>
      <c r="D77" s="18"/>
    </row>
    <row r="78" spans="1:15" x14ac:dyDescent="0.3">
      <c r="A78" s="7" t="s">
        <v>12</v>
      </c>
      <c r="B78" s="56">
        <f>$B$17-SUM($B64:$J64)</f>
        <v>38889.009344048216</v>
      </c>
      <c r="D78" s="18"/>
    </row>
    <row r="79" spans="1:15" x14ac:dyDescent="0.3">
      <c r="A79" s="7" t="s">
        <v>13</v>
      </c>
      <c r="B79" s="56">
        <f>$B$17-SUM($B65:$J65)</f>
        <v>6855.9329442330054</v>
      </c>
      <c r="D79" s="18"/>
    </row>
    <row r="80" spans="1:15" x14ac:dyDescent="0.3">
      <c r="A80" s="7" t="s">
        <v>14</v>
      </c>
      <c r="B80" s="56">
        <f>$B$17-SUM($B66:$J66)</f>
        <v>7199.0151487735566</v>
      </c>
      <c r="D80" s="18"/>
    </row>
    <row r="81" spans="1:4" x14ac:dyDescent="0.3">
      <c r="A81" s="7" t="s">
        <v>15</v>
      </c>
      <c r="B81" s="56">
        <f t="shared" ref="B81:B87" si="15">$B$17-SUM($B67:$J67)</f>
        <v>23813.399445203089</v>
      </c>
      <c r="D81" s="18"/>
    </row>
    <row r="82" spans="1:4" x14ac:dyDescent="0.3">
      <c r="A82" s="7" t="s">
        <v>16</v>
      </c>
      <c r="B82" s="56">
        <f t="shared" si="15"/>
        <v>42992.320407057501</v>
      </c>
      <c r="D82" s="18"/>
    </row>
    <row r="83" spans="1:4" x14ac:dyDescent="0.3">
      <c r="A83" s="7" t="s">
        <v>17</v>
      </c>
      <c r="B83" s="56">
        <f t="shared" si="15"/>
        <v>30681.84697267969</v>
      </c>
      <c r="D83" s="18"/>
    </row>
    <row r="84" spans="1:4" x14ac:dyDescent="0.3">
      <c r="A84" s="7" t="s">
        <v>18</v>
      </c>
      <c r="B84" s="56">
        <f t="shared" si="15"/>
        <v>12497.197322409862</v>
      </c>
      <c r="D84" s="18"/>
    </row>
    <row r="85" spans="1:4" x14ac:dyDescent="0.3">
      <c r="A85" s="7" t="s">
        <v>19</v>
      </c>
      <c r="B85" s="56">
        <f t="shared" si="15"/>
        <v>2696.3090870616143</v>
      </c>
      <c r="D85" s="18"/>
    </row>
    <row r="86" spans="1:4" x14ac:dyDescent="0.3">
      <c r="A86" s="7" t="s">
        <v>20</v>
      </c>
      <c r="B86" s="56">
        <f t="shared" si="15"/>
        <v>2290.1000172765926</v>
      </c>
      <c r="D86" s="18"/>
    </row>
    <row r="87" spans="1:4" x14ac:dyDescent="0.3">
      <c r="A87" s="7" t="s">
        <v>21</v>
      </c>
      <c r="B87" s="56">
        <f t="shared" si="15"/>
        <v>23846.126077332316</v>
      </c>
      <c r="D87" s="18"/>
    </row>
    <row r="88" spans="1:4" x14ac:dyDescent="0.3">
      <c r="A88" s="10" t="s">
        <v>37</v>
      </c>
      <c r="B88" s="58">
        <f>SUM($B$76:$B$87)/$B$17</f>
        <v>1.9000133194449333</v>
      </c>
    </row>
    <row r="90" spans="1:4" x14ac:dyDescent="0.3">
      <c r="A90" s="1" t="s">
        <v>87</v>
      </c>
      <c r="B90" s="57">
        <f>(SUM($B$76:$B$87)-$D$91*$B$17)/12</f>
        <v>0.16843548027100042</v>
      </c>
      <c r="D90" s="1" t="s">
        <v>39</v>
      </c>
    </row>
    <row r="91" spans="1:4" x14ac:dyDescent="0.3">
      <c r="A91" s="1" t="s">
        <v>38</v>
      </c>
      <c r="D91" s="62">
        <f>'計算用(期待容量)'!D91</f>
        <v>1.9</v>
      </c>
    </row>
    <row r="92" spans="1:4" ht="15.6" thickBot="1" x14ac:dyDescent="0.35"/>
    <row r="93" spans="1:4" ht="15.6" thickBot="1" x14ac:dyDescent="0.35">
      <c r="A93" s="1" t="s">
        <v>88</v>
      </c>
      <c r="B93" s="59">
        <f>(MIN($K$48:$K$59)+$B$90)*1000</f>
        <v>1930.882489337692</v>
      </c>
    </row>
    <row r="94" spans="1:4" ht="15.6" thickBot="1" x14ac:dyDescent="0.35"/>
    <row r="95" spans="1:4" ht="15.6" thickBot="1" x14ac:dyDescent="0.35">
      <c r="A95" s="1" t="s">
        <v>55</v>
      </c>
      <c r="B95" s="79"/>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8" tint="0.59999389629810485"/>
  </sheetPr>
  <dimension ref="A1:O95"/>
  <sheetViews>
    <sheetView topLeftCell="A10" zoomScale="85" zoomScaleNormal="85" workbookViewId="0">
      <selection activeCell="I29" sqref="I29"/>
    </sheetView>
  </sheetViews>
  <sheetFormatPr defaultColWidth="9" defaultRowHeight="15" x14ac:dyDescent="0.3"/>
  <cols>
    <col min="1" max="1" width="24.109375" style="1" bestFit="1" customWidth="1"/>
    <col min="2" max="2" width="11.1093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34</v>
      </c>
      <c r="L1" s="5"/>
      <c r="M1" s="6" t="s">
        <v>71</v>
      </c>
    </row>
    <row r="2" spans="1:13" x14ac:dyDescent="0.3">
      <c r="B2" s="8" t="s">
        <v>25</v>
      </c>
      <c r="C2" s="8" t="s">
        <v>26</v>
      </c>
      <c r="D2" s="8" t="s">
        <v>27</v>
      </c>
      <c r="E2" s="8" t="s">
        <v>28</v>
      </c>
      <c r="F2" s="8" t="s">
        <v>29</v>
      </c>
      <c r="G2" s="8" t="s">
        <v>30</v>
      </c>
      <c r="H2" s="8" t="s">
        <v>31</v>
      </c>
      <c r="I2" s="8" t="s">
        <v>32</v>
      </c>
      <c r="J2" s="8" t="s">
        <v>33</v>
      </c>
    </row>
    <row r="3" spans="1:13" x14ac:dyDescent="0.3">
      <c r="A3" s="1" t="s">
        <v>82</v>
      </c>
    </row>
    <row r="4" spans="1:13" x14ac:dyDescent="0.3">
      <c r="A4" s="7" t="s">
        <v>10</v>
      </c>
      <c r="B4" s="60">
        <f>'計算用(期待容量)'!B4</f>
        <v>4804.4476724655069</v>
      </c>
      <c r="C4" s="60">
        <f>'計算用(期待容量)'!C4</f>
        <v>12059.476121833362</v>
      </c>
      <c r="D4" s="60">
        <f>'計算用(期待容量)'!D4</f>
        <v>41128.614748559463</v>
      </c>
      <c r="E4" s="60">
        <f>'計算用(期待容量)'!E4</f>
        <v>18341.143503528438</v>
      </c>
      <c r="F4" s="60">
        <f>'計算用(期待容量)'!F4</f>
        <v>3647.0682073964558</v>
      </c>
      <c r="G4" s="60">
        <f>'計算用(期待容量)'!G4</f>
        <v>16926.702293799826</v>
      </c>
      <c r="H4" s="60">
        <f>'計算用(期待容量)'!H4</f>
        <v>6857.1574564060029</v>
      </c>
      <c r="I4" s="60">
        <f>'計算用(期待容量)'!I4</f>
        <v>4758.7779916317986</v>
      </c>
      <c r="J4" s="60">
        <f>'計算用(期待容量)'!J4</f>
        <v>12069.307517284975</v>
      </c>
    </row>
    <row r="5" spans="1:13" x14ac:dyDescent="0.3">
      <c r="A5" s="7" t="s">
        <v>11</v>
      </c>
      <c r="B5" s="60">
        <f>'計算用(期待容量)'!B5</f>
        <v>4292.5553329334134</v>
      </c>
      <c r="C5" s="60">
        <f>'計算用(期待容量)'!C5</f>
        <v>11202.99060235821</v>
      </c>
      <c r="D5" s="60">
        <f>'計算用(期待容量)'!D5</f>
        <v>39797.847965935289</v>
      </c>
      <c r="E5" s="60">
        <f>'計算用(期待容量)'!E5</f>
        <v>18382.488190120381</v>
      </c>
      <c r="F5" s="60">
        <f>'計算用(期待容量)'!F5</f>
        <v>3357.3020271874166</v>
      </c>
      <c r="G5" s="60">
        <f>'計算用(期待容量)'!G5</f>
        <v>17493.2757154192</v>
      </c>
      <c r="H5" s="60">
        <f>'計算用(期待容量)'!H5</f>
        <v>6916.976117915975</v>
      </c>
      <c r="I5" s="60">
        <f>'計算用(期待容量)'!I5</f>
        <v>4877.0111715481171</v>
      </c>
      <c r="J5" s="60">
        <f>'計算用(期待容量)'!J5</f>
        <v>13311.420374224646</v>
      </c>
    </row>
    <row r="6" spans="1:13" x14ac:dyDescent="0.3">
      <c r="A6" s="7" t="s">
        <v>12</v>
      </c>
      <c r="B6" s="60">
        <f>'計算用(期待容量)'!B6</f>
        <v>4365.678524295141</v>
      </c>
      <c r="C6" s="60">
        <f>'計算用(期待容量)'!C6</f>
        <v>12233.177325783252</v>
      </c>
      <c r="D6" s="60">
        <f>'計算用(期待容量)'!D6</f>
        <v>46365.679728546813</v>
      </c>
      <c r="E6" s="60">
        <f>'計算用(期待容量)'!E6</f>
        <v>20698.400639269406</v>
      </c>
      <c r="F6" s="60">
        <f>'計算用(期待容量)'!F6</f>
        <v>3901.8772624078524</v>
      </c>
      <c r="G6" s="60">
        <f>'計算用(期待容量)'!G6</f>
        <v>20256.772614576643</v>
      </c>
      <c r="H6" s="60">
        <f>'計算用(期待容量)'!H6</f>
        <v>8000.7066286022919</v>
      </c>
      <c r="I6" s="60">
        <f>'計算用(期待容量)'!I6</f>
        <v>5675.0626359832631</v>
      </c>
      <c r="J6" s="60">
        <f>'計算用(期待容量)'!J6</f>
        <v>14990.725527952272</v>
      </c>
    </row>
    <row r="7" spans="1:13" x14ac:dyDescent="0.3">
      <c r="A7" s="7" t="s">
        <v>13</v>
      </c>
      <c r="B7" s="60">
        <f>'計算用(期待容量)'!B7</f>
        <v>4950.0428698153919</v>
      </c>
      <c r="C7" s="60">
        <f>'計算用(期待容量)'!C7</f>
        <v>14637.879024670978</v>
      </c>
      <c r="D7" s="60">
        <f>'計算用(期待容量)'!D7</f>
        <v>59757.342310054177</v>
      </c>
      <c r="E7" s="60">
        <f>'計算用(期待容量)'!E7</f>
        <v>24906.309999999998</v>
      </c>
      <c r="F7" s="60">
        <f>'計算用(期待容量)'!F7</f>
        <v>4755.7579999999998</v>
      </c>
      <c r="G7" s="60">
        <f>'計算用(期待容量)'!G7</f>
        <v>26215.64</v>
      </c>
      <c r="H7" s="60">
        <f>'計算用(期待容量)'!H7</f>
        <v>10037.09</v>
      </c>
      <c r="I7" s="60">
        <f>'計算用(期待容量)'!I7</f>
        <v>7064.2699999999995</v>
      </c>
      <c r="J7" s="60">
        <f>'計算用(期待容量)'!J7</f>
        <v>19013.662</v>
      </c>
    </row>
    <row r="8" spans="1:13" x14ac:dyDescent="0.3">
      <c r="A8" s="7" t="s">
        <v>14</v>
      </c>
      <c r="B8" s="60">
        <f>'計算用(期待容量)'!B8</f>
        <v>5071.63</v>
      </c>
      <c r="C8" s="60">
        <f>'計算用(期待容量)'!C8</f>
        <v>14904.878000000001</v>
      </c>
      <c r="D8" s="60">
        <f>'計算用(期待容量)'!D8</f>
        <v>59756.894</v>
      </c>
      <c r="E8" s="60">
        <f>'計算用(期待容量)'!E8</f>
        <v>24906.309999999998</v>
      </c>
      <c r="F8" s="60">
        <f>'計算用(期待容量)'!F8</f>
        <v>4755.7579999999998</v>
      </c>
      <c r="G8" s="60">
        <f>'計算用(期待容量)'!G8</f>
        <v>26215.64</v>
      </c>
      <c r="H8" s="60">
        <f>'計算用(期待容量)'!H8</f>
        <v>10037.09</v>
      </c>
      <c r="I8" s="60">
        <f>'計算用(期待容量)'!I8</f>
        <v>7064.2699999999995</v>
      </c>
      <c r="J8" s="60">
        <f>'計算用(期待容量)'!J8</f>
        <v>19013.662</v>
      </c>
    </row>
    <row r="9" spans="1:13" x14ac:dyDescent="0.3">
      <c r="A9" s="7" t="s">
        <v>15</v>
      </c>
      <c r="B9" s="60">
        <f>'計算用(期待容量)'!B9</f>
        <v>4694.6918964277156</v>
      </c>
      <c r="C9" s="60">
        <f>'計算用(期待容量)'!C9</f>
        <v>13187.825692253098</v>
      </c>
      <c r="D9" s="60">
        <f>'計算用(期待容量)'!D9</f>
        <v>50381.908819344637</v>
      </c>
      <c r="E9" s="60">
        <f>'計算用(期待容量)'!E9</f>
        <v>22352.618102947283</v>
      </c>
      <c r="F9" s="60">
        <f>'計算用(期待容量)'!F9</f>
        <v>4205.0811583822815</v>
      </c>
      <c r="G9" s="60">
        <f>'計算用(期待容量)'!G9</f>
        <v>21883.182087127363</v>
      </c>
      <c r="H9" s="60">
        <f>'計算用(期待容量)'!H9</f>
        <v>8773.4033214382162</v>
      </c>
      <c r="I9" s="60">
        <f>'計算用(期待容量)'!I9</f>
        <v>6251.4331380753138</v>
      </c>
      <c r="J9" s="60">
        <f>'計算用(期待容量)'!J9</f>
        <v>16584.903487574575</v>
      </c>
    </row>
    <row r="10" spans="1:13" x14ac:dyDescent="0.3">
      <c r="A10" s="7" t="s">
        <v>16</v>
      </c>
      <c r="B10" s="60">
        <f>'計算用(期待容量)'!B10</f>
        <v>4706.9400839832033</v>
      </c>
      <c r="C10" s="60">
        <f>'計算用(期待容量)'!C10</f>
        <v>11705.041423298038</v>
      </c>
      <c r="D10" s="60">
        <f>'計算用(期待容量)'!D10</f>
        <v>42387.677379921326</v>
      </c>
      <c r="E10" s="60">
        <f>'計算用(期待容量)'!E10</f>
        <v>19178.58590701536</v>
      </c>
      <c r="F10" s="60">
        <f>'計算用(期待容量)'!F10</f>
        <v>3467.2129920942934</v>
      </c>
      <c r="G10" s="60">
        <f>'計算用(期待容量)'!G10</f>
        <v>18123.228470926057</v>
      </c>
      <c r="H10" s="60">
        <f>'計算用(期待容量)'!H10</f>
        <v>7303.9066843485971</v>
      </c>
      <c r="I10" s="60">
        <f>'計算用(期待容量)'!I10</f>
        <v>5290.8123012552296</v>
      </c>
      <c r="J10" s="60">
        <f>'計算用(期待容量)'!J10</f>
        <v>13881.451498874007</v>
      </c>
    </row>
    <row r="11" spans="1:13" x14ac:dyDescent="0.3">
      <c r="A11" s="7" t="s">
        <v>17</v>
      </c>
      <c r="B11" s="60">
        <f>'計算用(期待容量)'!B11</f>
        <v>5401.6504019196154</v>
      </c>
      <c r="C11" s="60">
        <f>'計算用(期待容量)'!C11</f>
        <v>13158.829713497711</v>
      </c>
      <c r="D11" s="60">
        <f>'計算用(期待容量)'!D11</f>
        <v>43697.277357458799</v>
      </c>
      <c r="E11" s="60">
        <f>'計算用(期待容量)'!E11</f>
        <v>19106.215205479453</v>
      </c>
      <c r="F11" s="60">
        <f>'計算用(期待容量)'!F11</f>
        <v>3751.9895829893835</v>
      </c>
      <c r="G11" s="60">
        <f>'計算用(期待容量)'!G11</f>
        <v>17901.36580231987</v>
      </c>
      <c r="H11" s="60">
        <f>'計算用(期待容量)'!H11</f>
        <v>7678.9267404806915</v>
      </c>
      <c r="I11" s="60">
        <f>'計算用(期待容量)'!I11</f>
        <v>5024.7951464435146</v>
      </c>
      <c r="J11" s="60">
        <f>'計算用(期待容量)'!J11</f>
        <v>14253.672672513927</v>
      </c>
    </row>
    <row r="12" spans="1:13" x14ac:dyDescent="0.3">
      <c r="A12" s="7" t="s">
        <v>18</v>
      </c>
      <c r="B12" s="60">
        <f>'計算用(期待容量)'!B12</f>
        <v>5851.3760287942405</v>
      </c>
      <c r="C12" s="60">
        <f>'計算用(期待容量)'!C12</f>
        <v>14726.006706275786</v>
      </c>
      <c r="D12" s="60">
        <f>'計算用(期待容量)'!D12</f>
        <v>48267.960248512172</v>
      </c>
      <c r="E12" s="60">
        <f>'計算用(期待容量)'!E12</f>
        <v>22094.141311747615</v>
      </c>
      <c r="F12" s="60">
        <f>'計算用(期待容量)'!F12</f>
        <v>4481.4296228259309</v>
      </c>
      <c r="G12" s="60">
        <f>'計算用(期待容量)'!G12</f>
        <v>22208.069923300714</v>
      </c>
      <c r="H12" s="60">
        <f>'計算用(期待容量)'!H12</f>
        <v>9447.4546484510629</v>
      </c>
      <c r="I12" s="60">
        <f>'計算用(期待容量)'!I12</f>
        <v>6783.477447698745</v>
      </c>
      <c r="J12" s="60">
        <f>'計算用(期待容量)'!J12</f>
        <v>17121.015759867252</v>
      </c>
    </row>
    <row r="13" spans="1:13" x14ac:dyDescent="0.3">
      <c r="A13" s="7" t="s">
        <v>19</v>
      </c>
      <c r="B13" s="60">
        <f>'計算用(期待容量)'!B13</f>
        <v>6095.14</v>
      </c>
      <c r="C13" s="60">
        <f>'計算用(期待容量)'!C13</f>
        <v>15287.688</v>
      </c>
      <c r="D13" s="60">
        <f>'計算用(期待容量)'!D13</f>
        <v>52632.39688686205</v>
      </c>
      <c r="E13" s="60">
        <f>'計算用(期待容量)'!E13</f>
        <v>23924.126193441265</v>
      </c>
      <c r="F13" s="60">
        <f>'計算用(期待容量)'!F13</f>
        <v>4866.1279999999997</v>
      </c>
      <c r="G13" s="60">
        <f>'計算用(期待容量)'!G13</f>
        <v>23876.075521215098</v>
      </c>
      <c r="H13" s="60">
        <f>'計算用(期待容量)'!H13</f>
        <v>9610.8625459087234</v>
      </c>
      <c r="I13" s="60">
        <f>'計算用(期待容量)'!I13</f>
        <v>6783.477447698745</v>
      </c>
      <c r="J13" s="60">
        <f>'計算用(期待容量)'!J13</f>
        <v>17937.320620994826</v>
      </c>
    </row>
    <row r="14" spans="1:13" x14ac:dyDescent="0.3">
      <c r="A14" s="7" t="s">
        <v>20</v>
      </c>
      <c r="B14" s="60">
        <f>'計算用(期待容量)'!B14</f>
        <v>6070.7556028794243</v>
      </c>
      <c r="C14" s="60">
        <f>'計算用(期待容量)'!C14</f>
        <v>15230.927646328541</v>
      </c>
      <c r="D14" s="60">
        <f>'計算用(期待容量)'!D14</f>
        <v>52635.505057241258</v>
      </c>
      <c r="E14" s="60">
        <f>'計算用(期待容量)'!E14</f>
        <v>23924.126193441265</v>
      </c>
      <c r="F14" s="60">
        <f>'計算用(期待容量)'!F14</f>
        <v>4866.1279999999997</v>
      </c>
      <c r="G14" s="60">
        <f>'計算用(期待容量)'!G14</f>
        <v>23876.075521215098</v>
      </c>
      <c r="H14" s="60">
        <f>'計算用(期待容量)'!H14</f>
        <v>9610.9545825778332</v>
      </c>
      <c r="I14" s="60">
        <f>'計算用(期待容量)'!I14</f>
        <v>6783.477447698745</v>
      </c>
      <c r="J14" s="60">
        <f>'計算用(期待容量)'!J14</f>
        <v>17937.320620994826</v>
      </c>
    </row>
    <row r="15" spans="1:13" x14ac:dyDescent="0.3">
      <c r="A15" s="7" t="s">
        <v>21</v>
      </c>
      <c r="B15" s="60">
        <f>'計算用(期待容量)'!B15</f>
        <v>5510.1244691061784</v>
      </c>
      <c r="C15" s="60">
        <f>'計算用(期待容量)'!C15</f>
        <v>14030.937880947193</v>
      </c>
      <c r="D15" s="60">
        <f>'計算用(期待容量)'!D15</f>
        <v>46234.235797484827</v>
      </c>
      <c r="E15" s="60">
        <f>'計算用(期待容量)'!E15</f>
        <v>20812.126027397262</v>
      </c>
      <c r="F15" s="60">
        <f>'計算用(期待容量)'!F15</f>
        <v>4161.6759067331977</v>
      </c>
      <c r="G15" s="60">
        <f>'計算用(期待容量)'!G15</f>
        <v>19852.653111043939</v>
      </c>
      <c r="H15" s="60">
        <f>'計算用(期待容量)'!H15</f>
        <v>8161.4995359939812</v>
      </c>
      <c r="I15" s="60">
        <f>'計算用(期待容量)'!I15</f>
        <v>5601.1656485355643</v>
      </c>
      <c r="J15" s="60">
        <f>'計算用(期待容量)'!J15</f>
        <v>14828.5927832958</v>
      </c>
    </row>
    <row r="16" spans="1:13" x14ac:dyDescent="0.3">
      <c r="B16" s="2"/>
      <c r="C16" s="2"/>
      <c r="D16" s="2"/>
      <c r="E16" s="2"/>
      <c r="F16" s="2"/>
      <c r="G16" s="2"/>
      <c r="H16" s="2"/>
      <c r="I16" s="2"/>
      <c r="J16" s="2"/>
      <c r="K16" s="2"/>
    </row>
    <row r="17" spans="1:12" x14ac:dyDescent="0.3">
      <c r="A17" s="1" t="s">
        <v>35</v>
      </c>
      <c r="B17" s="28">
        <f>'計算用(期待容量)'!B17</f>
        <v>151749.99959578266</v>
      </c>
      <c r="C17" s="2"/>
      <c r="D17" s="2"/>
      <c r="E17" s="2"/>
      <c r="F17" s="2"/>
      <c r="G17" s="2"/>
      <c r="H17" s="2"/>
      <c r="I17" s="2"/>
      <c r="J17" s="2"/>
      <c r="K17" s="2"/>
    </row>
    <row r="18" spans="1:12" x14ac:dyDescent="0.3">
      <c r="L18" s="9"/>
    </row>
    <row r="19" spans="1:12" x14ac:dyDescent="0.3">
      <c r="A19" s="1" t="s">
        <v>94</v>
      </c>
    </row>
    <row r="20" spans="1:12" x14ac:dyDescent="0.3">
      <c r="A20" s="7" t="s">
        <v>10</v>
      </c>
      <c r="B20" s="60">
        <f>'計算用(期待容量)'!B20</f>
        <v>848.17958242328405</v>
      </c>
      <c r="C20" s="60">
        <f>'計算用(期待容量)'!C20</f>
        <v>3533.4358112793607</v>
      </c>
      <c r="D20" s="60">
        <f>'計算用(期待容量)'!D20</f>
        <v>2428.9928164279231</v>
      </c>
      <c r="E20" s="60">
        <f>'計算用(期待容量)'!E20</f>
        <v>1794.4177407460488</v>
      </c>
      <c r="F20" s="60">
        <f>'計算用(期待容量)'!F20</f>
        <v>1120.7028760646876</v>
      </c>
      <c r="G20" s="60">
        <f>'計算用(期待容量)'!G20</f>
        <v>1484.5007456228914</v>
      </c>
      <c r="H20" s="60">
        <f>'計算用(期待容量)'!H20</f>
        <v>656.9419299726469</v>
      </c>
      <c r="I20" s="60">
        <f>'計算用(期待容量)'!I20</f>
        <v>462.80325007838411</v>
      </c>
      <c r="J20" s="60">
        <f>'計算用(期待容量)'!J20</f>
        <v>907.25524738476861</v>
      </c>
    </row>
    <row r="21" spans="1:12" x14ac:dyDescent="0.3">
      <c r="A21" s="7" t="s">
        <v>11</v>
      </c>
      <c r="B21" s="60">
        <f>'計算用(期待容量)'!B21</f>
        <v>1059.7462276911087</v>
      </c>
      <c r="C21" s="60">
        <f>'計算用(期待容量)'!C21</f>
        <v>3962.1820683893011</v>
      </c>
      <c r="D21" s="60">
        <f>'計算用(期待容量)'!D21</f>
        <v>4281.2211109582486</v>
      </c>
      <c r="E21" s="60">
        <f>'計算用(期待容量)'!E21</f>
        <v>2735.2359098449979</v>
      </c>
      <c r="F21" s="60">
        <f>'計算用(期待容量)'!F21</f>
        <v>1260.998333897475</v>
      </c>
      <c r="G21" s="60">
        <f>'計算用(期待容量)'!G21</f>
        <v>3118.813727319829</v>
      </c>
      <c r="H21" s="60">
        <f>'計算用(期待容量)'!H21</f>
        <v>1596.045140796235</v>
      </c>
      <c r="I21" s="60">
        <f>'計算用(期待容量)'!I21</f>
        <v>898.84580433498002</v>
      </c>
      <c r="J21" s="60">
        <f>'計算用(期待容量)'!J21</f>
        <v>1139.5916767678309</v>
      </c>
    </row>
    <row r="22" spans="1:12" x14ac:dyDescent="0.3">
      <c r="A22" s="7" t="s">
        <v>12</v>
      </c>
      <c r="B22" s="60">
        <f>'計算用(期待容量)'!B22</f>
        <v>1021.9091337044943</v>
      </c>
      <c r="C22" s="60">
        <f>'計算用(期待容量)'!C22</f>
        <v>4164.8514716373575</v>
      </c>
      <c r="D22" s="60">
        <f>'計算用(期待容量)'!D22</f>
        <v>5371.7994013683438</v>
      </c>
      <c r="E22" s="60">
        <f>'計算用(期待容量)'!E22</f>
        <v>3507.100817114122</v>
      </c>
      <c r="F22" s="60">
        <f>'計算用(期待容量)'!F22</f>
        <v>1126.7302449896563</v>
      </c>
      <c r="G22" s="60">
        <f>'計算用(期待容量)'!G22</f>
        <v>3457.0777758423283</v>
      </c>
      <c r="H22" s="60">
        <f>'計算用(期待容量)'!H22</f>
        <v>1828.7797432658961</v>
      </c>
      <c r="I22" s="60">
        <f>'計算用(期待容量)'!I22</f>
        <v>1080.6383763269318</v>
      </c>
      <c r="J22" s="60">
        <f>'計算用(期待容量)'!J22</f>
        <v>2068.0230357508603</v>
      </c>
    </row>
    <row r="23" spans="1:12" x14ac:dyDescent="0.3">
      <c r="A23" s="7" t="s">
        <v>13</v>
      </c>
      <c r="B23" s="60">
        <f>'計算用(期待容量)'!B23</f>
        <v>787.76168456464427</v>
      </c>
      <c r="C23" s="60">
        <f>'計算用(期待容量)'!C23</f>
        <v>3855.9093413209207</v>
      </c>
      <c r="D23" s="60">
        <f>'計算用(期待容量)'!D23</f>
        <v>6419.3248318552505</v>
      </c>
      <c r="E23" s="60">
        <f>'計算用(期待容量)'!E23</f>
        <v>4311.3824464627742</v>
      </c>
      <c r="F23" s="60">
        <f>'計算用(期待容量)'!F23</f>
        <v>1184.5824407480345</v>
      </c>
      <c r="G23" s="60">
        <f>'計算用(期待容量)'!G23</f>
        <v>3990.4628052050757</v>
      </c>
      <c r="H23" s="60">
        <f>'計算用(期待容量)'!H23</f>
        <v>2609.4365864903421</v>
      </c>
      <c r="I23" s="60">
        <f>'計算用(期待容量)'!I23</f>
        <v>1388.0155014485699</v>
      </c>
      <c r="J23" s="60">
        <f>'計算用(期待容量)'!J23</f>
        <v>1896.8143619043308</v>
      </c>
    </row>
    <row r="24" spans="1:12" x14ac:dyDescent="0.3">
      <c r="A24" s="7" t="s">
        <v>14</v>
      </c>
      <c r="B24" s="60">
        <f>'計算用(期待容量)'!B24</f>
        <v>766.98689846026207</v>
      </c>
      <c r="C24" s="60">
        <f>'計算用(期待容量)'!C24</f>
        <v>4248.6695983762374</v>
      </c>
      <c r="D24" s="60">
        <f>'計算用(期待容量)'!D24</f>
        <v>6523.574553337854</v>
      </c>
      <c r="E24" s="60">
        <f>'計算用(期待容量)'!E24</f>
        <v>4411.2982882598808</v>
      </c>
      <c r="F24" s="60">
        <f>'計算用(期待容量)'!F24</f>
        <v>1115.1666339321384</v>
      </c>
      <c r="G24" s="60">
        <f>'計算用(期待容量)'!G24</f>
        <v>3943.9005683519026</v>
      </c>
      <c r="H24" s="60">
        <f>'計算用(期待容量)'!H24</f>
        <v>2663.9821460417261</v>
      </c>
      <c r="I24" s="60">
        <f>'計算用(期待容量)'!I24</f>
        <v>1423.7825815506383</v>
      </c>
      <c r="J24" s="60">
        <f>'計算用(期待容量)'!J24</f>
        <v>2077.5487316893341</v>
      </c>
    </row>
    <row r="25" spans="1:12" x14ac:dyDescent="0.3">
      <c r="A25" s="7" t="s">
        <v>15</v>
      </c>
      <c r="B25" s="60">
        <f>'計算用(期待容量)'!B25</f>
        <v>738.54520971880265</v>
      </c>
      <c r="C25" s="60">
        <f>'計算用(期待容量)'!C25</f>
        <v>3354.1854988105192</v>
      </c>
      <c r="D25" s="60">
        <f>'計算用(期待容量)'!D25</f>
        <v>4923.7342486029775</v>
      </c>
      <c r="E25" s="60">
        <f>'計算用(期待容量)'!E25</f>
        <v>3110.6228578369037</v>
      </c>
      <c r="F25" s="60">
        <f>'計算用(期待容量)'!F25</f>
        <v>909.74724377072653</v>
      </c>
      <c r="G25" s="60">
        <f>'計算用(期待容量)'!G25</f>
        <v>2862.168422310494</v>
      </c>
      <c r="H25" s="60">
        <f>'計算用(期待容量)'!H25</f>
        <v>1699.7773549036276</v>
      </c>
      <c r="I25" s="60">
        <f>'計算用(期待容量)'!I25</f>
        <v>1066.5870992420005</v>
      </c>
      <c r="J25" s="60">
        <f>'計算用(期待容量)'!J25</f>
        <v>1712.8420648039396</v>
      </c>
    </row>
    <row r="26" spans="1:12" x14ac:dyDescent="0.3">
      <c r="A26" s="7" t="s">
        <v>16</v>
      </c>
      <c r="B26" s="60">
        <f>'計算用(期待容量)'!B26</f>
        <v>649.40561377114091</v>
      </c>
      <c r="C26" s="60">
        <f>'計算用(期待容量)'!C26</f>
        <v>2904.8605960774771</v>
      </c>
      <c r="D26" s="60">
        <f>'計算用(期待容量)'!D26</f>
        <v>4011.4257299806141</v>
      </c>
      <c r="E26" s="60">
        <f>'計算用(期待容量)'!E26</f>
        <v>2668.0608666068601</v>
      </c>
      <c r="F26" s="60">
        <f>'計算用(期待容量)'!F26</f>
        <v>799.52204135123918</v>
      </c>
      <c r="G26" s="60">
        <f>'計算用(期待容量)'!G26</f>
        <v>2330.7986915607976</v>
      </c>
      <c r="H26" s="60">
        <f>'計算用(期待容量)'!H26</f>
        <v>1537.7290516701921</v>
      </c>
      <c r="I26" s="60">
        <f>'計算用(期待容量)'!I26</f>
        <v>960.33065968118842</v>
      </c>
      <c r="J26" s="60">
        <f>'計算用(期待容量)'!J26</f>
        <v>1424.8067493004951</v>
      </c>
    </row>
    <row r="27" spans="1:12" x14ac:dyDescent="0.3">
      <c r="A27" s="7" t="s">
        <v>17</v>
      </c>
      <c r="B27" s="60">
        <f>'計算用(期待容量)'!B27</f>
        <v>754.06239603825236</v>
      </c>
      <c r="C27" s="60">
        <f>'計算用(期待容量)'!C27</f>
        <v>2360.2660100038847</v>
      </c>
      <c r="D27" s="60">
        <f>'計算用(期待容量)'!D27</f>
        <v>1462.9142801817316</v>
      </c>
      <c r="E27" s="60">
        <f>'計算用(期待容量)'!E27</f>
        <v>980.498878133267</v>
      </c>
      <c r="F27" s="60">
        <f>'計算用(期待容量)'!F27</f>
        <v>789.26126768986205</v>
      </c>
      <c r="G27" s="60">
        <f>'計算用(期待容量)'!G27</f>
        <v>973.18013849202748</v>
      </c>
      <c r="H27" s="60">
        <f>'計算用(期待容量)'!H27</f>
        <v>416.83881953995234</v>
      </c>
      <c r="I27" s="60">
        <f>'計算用(期待容量)'!I27</f>
        <v>382.77013415219801</v>
      </c>
      <c r="J27" s="60">
        <f>'計算用(期待容量)'!J27</f>
        <v>786.77807576883129</v>
      </c>
    </row>
    <row r="28" spans="1:12" x14ac:dyDescent="0.3">
      <c r="A28" s="7" t="s">
        <v>18</v>
      </c>
      <c r="B28" s="60">
        <f>'計算用(期待容量)'!B28</f>
        <v>824.36692233258327</v>
      </c>
      <c r="C28" s="60">
        <f>'計算用(期待容量)'!C28</f>
        <v>3283.5548616453243</v>
      </c>
      <c r="D28" s="60">
        <f>'計算用(期待容量)'!D28</f>
        <v>1591.2787817520059</v>
      </c>
      <c r="E28" s="60">
        <f>'計算用(期待容量)'!E28</f>
        <v>1386.9857384493093</v>
      </c>
      <c r="F28" s="60">
        <f>'計算用(期待容量)'!F28</f>
        <v>895.38524695989918</v>
      </c>
      <c r="G28" s="60">
        <f>'計算用(期待容量)'!G28</f>
        <v>1402.297165800733</v>
      </c>
      <c r="H28" s="60">
        <f>'計算用(期待容量)'!H28</f>
        <v>785.68780207806037</v>
      </c>
      <c r="I28" s="60">
        <f>'計算用(期待容量)'!I28</f>
        <v>514.3438045600916</v>
      </c>
      <c r="J28" s="60">
        <f>'計算用(期待容量)'!J28</f>
        <v>1044.1196764219817</v>
      </c>
    </row>
    <row r="29" spans="1:12" x14ac:dyDescent="0.3">
      <c r="A29" s="7" t="s">
        <v>19</v>
      </c>
      <c r="B29" s="60">
        <f>'計算用(期待容量)'!B29</f>
        <v>647.45817121280652</v>
      </c>
      <c r="C29" s="60">
        <f>'計算用(期待容量)'!C29</f>
        <v>3224.8181278364614</v>
      </c>
      <c r="D29" s="60">
        <f>'計算用(期待容量)'!D29</f>
        <v>1840.5919577002387</v>
      </c>
      <c r="E29" s="60">
        <f>'計算用(期待容量)'!E29</f>
        <v>1458.5628744214482</v>
      </c>
      <c r="F29" s="60">
        <f>'計算用(期待容量)'!F29</f>
        <v>771.11253415970918</v>
      </c>
      <c r="G29" s="60">
        <f>'計算用(期待容量)'!G29</f>
        <v>1450.1559823639441</v>
      </c>
      <c r="H29" s="60">
        <f>'計算用(期待容量)'!H29</f>
        <v>912.52477229890269</v>
      </c>
      <c r="I29" s="60">
        <f>'計算用(期待容量)'!I29</f>
        <v>599.59422466754938</v>
      </c>
      <c r="J29" s="60">
        <f>'計算用(期待容量)'!J29</f>
        <v>1054.6413553389618</v>
      </c>
    </row>
    <row r="30" spans="1:12" x14ac:dyDescent="0.3">
      <c r="A30" s="7" t="s">
        <v>20</v>
      </c>
      <c r="B30" s="60">
        <f>'計算用(期待容量)'!B30</f>
        <v>769.83792158252095</v>
      </c>
      <c r="C30" s="60">
        <f>'計算用(期待容量)'!C30</f>
        <v>3187.6674238284686</v>
      </c>
      <c r="D30" s="60">
        <f>'計算用(期待容量)'!D30</f>
        <v>1467.2250843764723</v>
      </c>
      <c r="E30" s="60">
        <f>'計算用(期待容量)'!E30</f>
        <v>1287.4870925497048</v>
      </c>
      <c r="F30" s="60">
        <f>'計算用(期待容量)'!F30</f>
        <v>786.57975938427876</v>
      </c>
      <c r="G30" s="60">
        <f>'計算用(期待容量)'!G30</f>
        <v>1486.5913122080874</v>
      </c>
      <c r="H30" s="60">
        <f>'計算用(期待容量)'!H30</f>
        <v>819.76501647519865</v>
      </c>
      <c r="I30" s="60">
        <f>'計算用(期待容量)'!I30</f>
        <v>598.61464580283973</v>
      </c>
      <c r="J30" s="60">
        <f>'計算用(期待容量)'!J30</f>
        <v>1071.4817437924285</v>
      </c>
    </row>
    <row r="31" spans="1:12" x14ac:dyDescent="0.3">
      <c r="A31" s="7" t="s">
        <v>21</v>
      </c>
      <c r="B31" s="60">
        <f>'計算用(期待容量)'!B31</f>
        <v>644.55134014932923</v>
      </c>
      <c r="C31" s="60">
        <f>'計算用(期待容量)'!C31</f>
        <v>2915.0423798460124</v>
      </c>
      <c r="D31" s="60">
        <f>'計算用(期待容量)'!D31</f>
        <v>1620.6022589762219</v>
      </c>
      <c r="E31" s="60">
        <f>'計算用(期待容量)'!E31</f>
        <v>1328.855851198045</v>
      </c>
      <c r="F31" s="60">
        <f>'計算用(期待容量)'!F31</f>
        <v>910.63068132074909</v>
      </c>
      <c r="G31" s="60">
        <f>'計算用(期待容量)'!G31</f>
        <v>1388.3698299715581</v>
      </c>
      <c r="H31" s="60">
        <f>'計算用(期待容量)'!H31</f>
        <v>853.94851766736451</v>
      </c>
      <c r="I31" s="60">
        <f>'計算用(期待容量)'!I31</f>
        <v>608.53041547185967</v>
      </c>
      <c r="J31" s="60">
        <f>'計算用(期待容量)'!J31</f>
        <v>1018.4287253988524</v>
      </c>
    </row>
    <row r="32" spans="1:12" x14ac:dyDescent="0.3">
      <c r="B32" s="7"/>
      <c r="C32" s="7"/>
      <c r="D32" s="7"/>
      <c r="E32" s="7"/>
      <c r="F32" s="7"/>
      <c r="G32" s="7"/>
      <c r="H32" s="7"/>
      <c r="I32" s="7"/>
      <c r="J32" s="7"/>
    </row>
    <row r="33" spans="1:13" x14ac:dyDescent="0.3">
      <c r="A33" s="1" t="s">
        <v>83</v>
      </c>
    </row>
    <row r="34" spans="1:13" x14ac:dyDescent="0.3">
      <c r="A34" s="7" t="s">
        <v>10</v>
      </c>
      <c r="B34" s="56">
        <f>B4-B20</f>
        <v>3956.2680900422229</v>
      </c>
      <c r="C34" s="56">
        <f t="shared" ref="C34:J34" si="0">C4-C20</f>
        <v>8526.0403105540026</v>
      </c>
      <c r="D34" s="56">
        <f t="shared" si="0"/>
        <v>38699.621932131537</v>
      </c>
      <c r="E34" s="56">
        <f t="shared" si="0"/>
        <v>16546.725762782389</v>
      </c>
      <c r="F34" s="56">
        <f t="shared" si="0"/>
        <v>2526.3653313317682</v>
      </c>
      <c r="G34" s="56">
        <f t="shared" si="0"/>
        <v>15442.201548176934</v>
      </c>
      <c r="H34" s="56">
        <f t="shared" si="0"/>
        <v>6200.215526433356</v>
      </c>
      <c r="I34" s="56">
        <f t="shared" si="0"/>
        <v>4295.9747415534148</v>
      </c>
      <c r="J34" s="56">
        <f t="shared" si="0"/>
        <v>11162.052269900207</v>
      </c>
      <c r="L34" s="11"/>
    </row>
    <row r="35" spans="1:13" x14ac:dyDescent="0.3">
      <c r="A35" s="7" t="s">
        <v>11</v>
      </c>
      <c r="B35" s="56">
        <f t="shared" ref="B35:J35" si="1">B5-B21</f>
        <v>3232.8091052423047</v>
      </c>
      <c r="C35" s="56">
        <f t="shared" si="1"/>
        <v>7240.8085339689087</v>
      </c>
      <c r="D35" s="56">
        <f t="shared" si="1"/>
        <v>35516.626854977039</v>
      </c>
      <c r="E35" s="56">
        <f t="shared" si="1"/>
        <v>15647.252280275383</v>
      </c>
      <c r="F35" s="56">
        <f t="shared" si="1"/>
        <v>2096.3036932899413</v>
      </c>
      <c r="G35" s="56">
        <f t="shared" si="1"/>
        <v>14374.461988099371</v>
      </c>
      <c r="H35" s="56">
        <f t="shared" si="1"/>
        <v>5320.9309771197404</v>
      </c>
      <c r="I35" s="56">
        <f t="shared" si="1"/>
        <v>3978.165367213137</v>
      </c>
      <c r="J35" s="56">
        <f t="shared" si="1"/>
        <v>12171.828697456815</v>
      </c>
      <c r="L35" s="11"/>
    </row>
    <row r="36" spans="1:13" x14ac:dyDescent="0.3">
      <c r="A36" s="7" t="s">
        <v>12</v>
      </c>
      <c r="B36" s="56">
        <f t="shared" ref="B36:J36" si="2">B6-B22</f>
        <v>3343.7693905906467</v>
      </c>
      <c r="C36" s="56">
        <f t="shared" si="2"/>
        <v>8068.3258541458945</v>
      </c>
      <c r="D36" s="56">
        <f t="shared" si="2"/>
        <v>40993.880327178471</v>
      </c>
      <c r="E36" s="56">
        <f t="shared" si="2"/>
        <v>17191.299822155284</v>
      </c>
      <c r="F36" s="56">
        <f t="shared" si="2"/>
        <v>2775.1470174181959</v>
      </c>
      <c r="G36" s="56">
        <f t="shared" si="2"/>
        <v>16799.694838734315</v>
      </c>
      <c r="H36" s="56">
        <f t="shared" si="2"/>
        <v>6171.9268853363956</v>
      </c>
      <c r="I36" s="56">
        <f t="shared" si="2"/>
        <v>4594.4242596563308</v>
      </c>
      <c r="J36" s="56">
        <f t="shared" si="2"/>
        <v>12922.702492201412</v>
      </c>
      <c r="L36" s="11"/>
    </row>
    <row r="37" spans="1:13" x14ac:dyDescent="0.3">
      <c r="A37" s="7" t="s">
        <v>13</v>
      </c>
      <c r="B37" s="56">
        <f t="shared" ref="B37:J37" si="3">B7-B23</f>
        <v>4162.2811852507475</v>
      </c>
      <c r="C37" s="56">
        <f t="shared" si="3"/>
        <v>10781.969683350057</v>
      </c>
      <c r="D37" s="56">
        <f t="shared" si="3"/>
        <v>53338.017478198926</v>
      </c>
      <c r="E37" s="56">
        <f t="shared" si="3"/>
        <v>20594.927553537222</v>
      </c>
      <c r="F37" s="56">
        <f t="shared" si="3"/>
        <v>3571.1755592519653</v>
      </c>
      <c r="G37" s="56">
        <f t="shared" si="3"/>
        <v>22225.177194794924</v>
      </c>
      <c r="H37" s="56">
        <f t="shared" si="3"/>
        <v>7427.6534135096581</v>
      </c>
      <c r="I37" s="56">
        <f t="shared" si="3"/>
        <v>5676.2544985514296</v>
      </c>
      <c r="J37" s="56">
        <f t="shared" si="3"/>
        <v>17116.847638095671</v>
      </c>
      <c r="L37" s="11"/>
    </row>
    <row r="38" spans="1:13" x14ac:dyDescent="0.3">
      <c r="A38" s="7" t="s">
        <v>14</v>
      </c>
      <c r="B38" s="56">
        <f t="shared" ref="B38:J38" si="4">B8-B24</f>
        <v>4304.6431015397384</v>
      </c>
      <c r="C38" s="56">
        <f t="shared" si="4"/>
        <v>10656.208401623764</v>
      </c>
      <c r="D38" s="56">
        <f t="shared" si="4"/>
        <v>53233.31944666215</v>
      </c>
      <c r="E38" s="56">
        <f t="shared" si="4"/>
        <v>20495.011711740117</v>
      </c>
      <c r="F38" s="56">
        <f t="shared" si="4"/>
        <v>3640.5913660678616</v>
      </c>
      <c r="G38" s="56">
        <f t="shared" si="4"/>
        <v>22271.739431648097</v>
      </c>
      <c r="H38" s="56">
        <f t="shared" si="4"/>
        <v>7373.1078539582741</v>
      </c>
      <c r="I38" s="56">
        <f t="shared" si="4"/>
        <v>5640.487418449361</v>
      </c>
      <c r="J38" s="56">
        <f t="shared" si="4"/>
        <v>16936.113268310666</v>
      </c>
      <c r="L38" s="11"/>
    </row>
    <row r="39" spans="1:13" x14ac:dyDescent="0.3">
      <c r="A39" s="7" t="s">
        <v>15</v>
      </c>
      <c r="B39" s="56">
        <f t="shared" ref="B39:J39" si="5">B9-B25</f>
        <v>3956.146686708913</v>
      </c>
      <c r="C39" s="56">
        <f t="shared" si="5"/>
        <v>9833.6401934425794</v>
      </c>
      <c r="D39" s="56">
        <f t="shared" si="5"/>
        <v>45458.174570741656</v>
      </c>
      <c r="E39" s="56">
        <f t="shared" si="5"/>
        <v>19241.995245110378</v>
      </c>
      <c r="F39" s="56">
        <f t="shared" si="5"/>
        <v>3295.333914611555</v>
      </c>
      <c r="G39" s="56">
        <f t="shared" si="5"/>
        <v>19021.01366481687</v>
      </c>
      <c r="H39" s="56">
        <f t="shared" si="5"/>
        <v>7073.6259665345888</v>
      </c>
      <c r="I39" s="56">
        <f t="shared" si="5"/>
        <v>5184.8460388333133</v>
      </c>
      <c r="J39" s="56">
        <f t="shared" si="5"/>
        <v>14872.061422770636</v>
      </c>
      <c r="L39" s="11"/>
    </row>
    <row r="40" spans="1:13" x14ac:dyDescent="0.3">
      <c r="A40" s="7" t="s">
        <v>16</v>
      </c>
      <c r="B40" s="56">
        <f t="shared" ref="B40:J40" si="6">B10-B26</f>
        <v>4057.5344702120624</v>
      </c>
      <c r="C40" s="56">
        <f t="shared" si="6"/>
        <v>8800.1808272205617</v>
      </c>
      <c r="D40" s="56">
        <f t="shared" si="6"/>
        <v>38376.251649940714</v>
      </c>
      <c r="E40" s="56">
        <f t="shared" si="6"/>
        <v>16510.525040408502</v>
      </c>
      <c r="F40" s="56">
        <f t="shared" si="6"/>
        <v>2667.6909507430541</v>
      </c>
      <c r="G40" s="56">
        <f t="shared" si="6"/>
        <v>15792.429779365259</v>
      </c>
      <c r="H40" s="56">
        <f t="shared" si="6"/>
        <v>5766.1776326784047</v>
      </c>
      <c r="I40" s="56">
        <f t="shared" si="6"/>
        <v>4330.4816415740415</v>
      </c>
      <c r="J40" s="56">
        <f t="shared" si="6"/>
        <v>12456.644749573512</v>
      </c>
      <c r="L40" s="11"/>
    </row>
    <row r="41" spans="1:13" x14ac:dyDescent="0.3">
      <c r="A41" s="7" t="s">
        <v>17</v>
      </c>
      <c r="B41" s="56">
        <f t="shared" ref="B41:J41" si="7">B11-B27</f>
        <v>4647.5880058813627</v>
      </c>
      <c r="C41" s="56">
        <f t="shared" si="7"/>
        <v>10798.563703493826</v>
      </c>
      <c r="D41" s="56">
        <f t="shared" si="7"/>
        <v>42234.36307727707</v>
      </c>
      <c r="E41" s="56">
        <f t="shared" si="7"/>
        <v>18125.716327346185</v>
      </c>
      <c r="F41" s="56">
        <f t="shared" si="7"/>
        <v>2962.7283152995215</v>
      </c>
      <c r="G41" s="56">
        <f t="shared" si="7"/>
        <v>16928.18566382784</v>
      </c>
      <c r="H41" s="56">
        <f t="shared" si="7"/>
        <v>7262.0879209407394</v>
      </c>
      <c r="I41" s="56">
        <f t="shared" si="7"/>
        <v>4642.0250122913167</v>
      </c>
      <c r="J41" s="56">
        <f t="shared" si="7"/>
        <v>13466.894596745096</v>
      </c>
      <c r="L41" s="11"/>
    </row>
    <row r="42" spans="1:13" x14ac:dyDescent="0.3">
      <c r="A42" s="7" t="s">
        <v>18</v>
      </c>
      <c r="B42" s="56">
        <f t="shared" ref="B42:J42" si="8">B12-B28</f>
        <v>5027.0091064616572</v>
      </c>
      <c r="C42" s="56">
        <f t="shared" si="8"/>
        <v>11442.451844630461</v>
      </c>
      <c r="D42" s="56">
        <f t="shared" si="8"/>
        <v>46676.681466760165</v>
      </c>
      <c r="E42" s="56">
        <f t="shared" si="8"/>
        <v>20707.155573298307</v>
      </c>
      <c r="F42" s="56">
        <f t="shared" si="8"/>
        <v>3586.0443758660317</v>
      </c>
      <c r="G42" s="56">
        <f t="shared" si="8"/>
        <v>20805.772757499981</v>
      </c>
      <c r="H42" s="56">
        <f t="shared" si="8"/>
        <v>8661.7668463730024</v>
      </c>
      <c r="I42" s="56">
        <f t="shared" si="8"/>
        <v>6269.1336431386535</v>
      </c>
      <c r="J42" s="56">
        <f t="shared" si="8"/>
        <v>16076.89608344527</v>
      </c>
      <c r="L42" s="11"/>
    </row>
    <row r="43" spans="1:13" x14ac:dyDescent="0.3">
      <c r="A43" s="7" t="s">
        <v>19</v>
      </c>
      <c r="B43" s="56">
        <f t="shared" ref="B43:J43" si="9">B13-B29</f>
        <v>5447.6818287871938</v>
      </c>
      <c r="C43" s="56">
        <f t="shared" si="9"/>
        <v>12062.869872163539</v>
      </c>
      <c r="D43" s="56">
        <f t="shared" si="9"/>
        <v>50791.804929161808</v>
      </c>
      <c r="E43" s="56">
        <f t="shared" si="9"/>
        <v>22465.563319019817</v>
      </c>
      <c r="F43" s="56">
        <f t="shared" si="9"/>
        <v>4095.0154658402907</v>
      </c>
      <c r="G43" s="56">
        <f t="shared" si="9"/>
        <v>22425.919538851154</v>
      </c>
      <c r="H43" s="56">
        <f t="shared" si="9"/>
        <v>8698.3377736098209</v>
      </c>
      <c r="I43" s="56">
        <f t="shared" si="9"/>
        <v>6183.8832230311955</v>
      </c>
      <c r="J43" s="56">
        <f t="shared" si="9"/>
        <v>16882.679265655865</v>
      </c>
      <c r="L43" s="11"/>
    </row>
    <row r="44" spans="1:13" x14ac:dyDescent="0.3">
      <c r="A44" s="7" t="s">
        <v>20</v>
      </c>
      <c r="B44" s="56">
        <f t="shared" ref="B44:J44" si="10">B14-B30</f>
        <v>5300.9176812969035</v>
      </c>
      <c r="C44" s="56">
        <f t="shared" si="10"/>
        <v>12043.260222500072</v>
      </c>
      <c r="D44" s="56">
        <f t="shared" si="10"/>
        <v>51168.279972864788</v>
      </c>
      <c r="E44" s="56">
        <f t="shared" si="10"/>
        <v>22636.63910089156</v>
      </c>
      <c r="F44" s="56">
        <f t="shared" si="10"/>
        <v>4079.5482406157207</v>
      </c>
      <c r="G44" s="56">
        <f t="shared" si="10"/>
        <v>22389.484209007009</v>
      </c>
      <c r="H44" s="56">
        <f t="shared" si="10"/>
        <v>8791.1895661026338</v>
      </c>
      <c r="I44" s="56">
        <f t="shared" si="10"/>
        <v>6184.8628018959052</v>
      </c>
      <c r="J44" s="56">
        <f t="shared" si="10"/>
        <v>16865.838877202397</v>
      </c>
      <c r="L44" s="11"/>
    </row>
    <row r="45" spans="1:13" x14ac:dyDescent="0.3">
      <c r="A45" s="7" t="s">
        <v>21</v>
      </c>
      <c r="B45" s="56">
        <f t="shared" ref="B45:J45" si="11">B15-B31</f>
        <v>4865.5731289568494</v>
      </c>
      <c r="C45" s="56">
        <f t="shared" si="11"/>
        <v>11115.89550110118</v>
      </c>
      <c r="D45" s="56">
        <f t="shared" si="11"/>
        <v>44613.633538508606</v>
      </c>
      <c r="E45" s="56">
        <f t="shared" si="11"/>
        <v>19483.270176199218</v>
      </c>
      <c r="F45" s="56">
        <f t="shared" si="11"/>
        <v>3251.0452254124484</v>
      </c>
      <c r="G45" s="56">
        <f t="shared" si="11"/>
        <v>18464.283281072381</v>
      </c>
      <c r="H45" s="56">
        <f t="shared" si="11"/>
        <v>7307.5510183266169</v>
      </c>
      <c r="I45" s="56">
        <f t="shared" si="11"/>
        <v>4992.6352330637046</v>
      </c>
      <c r="J45" s="56">
        <f t="shared" si="11"/>
        <v>13810.164057896947</v>
      </c>
      <c r="L45" s="11"/>
    </row>
    <row r="46" spans="1:13" x14ac:dyDescent="0.3">
      <c r="L46" s="11"/>
    </row>
    <row r="47" spans="1:13" x14ac:dyDescent="0.3">
      <c r="A47" s="1" t="s">
        <v>84</v>
      </c>
      <c r="K47" s="2" t="s">
        <v>40</v>
      </c>
    </row>
    <row r="48" spans="1:13" x14ac:dyDescent="0.3">
      <c r="A48" s="7" t="s">
        <v>10</v>
      </c>
      <c r="B48" s="57">
        <f>IF(記載例!$E$16=B$2,記載例!$E$34*記載例!$E$28/1000,0)</f>
        <v>0</v>
      </c>
      <c r="C48" s="57">
        <f>IF(記載例!$E$16=C$2,記載例!$E$34*記載例!$E$28/1000,0)</f>
        <v>0</v>
      </c>
      <c r="D48" s="57">
        <f>IF(記載例!$E$16=D$2,記載例!$E$34*記載例!$E$28/1000,0)</f>
        <v>2</v>
      </c>
      <c r="E48" s="57">
        <f>IF(記載例!$E$16=E$2,記載例!$E$34*記載例!$E$28/1000,0)</f>
        <v>0</v>
      </c>
      <c r="F48" s="57">
        <f>IF(記載例!$E$16=F$2,記載例!$E$34*記載例!$E$28/1000,0)</f>
        <v>0</v>
      </c>
      <c r="G48" s="57">
        <f>IF(記載例!$E$16=G$2,記載例!$E$34*記載例!$E$28/1000,0)</f>
        <v>0</v>
      </c>
      <c r="H48" s="57">
        <f>IF(記載例!$E$16=H$2,記載例!$E$34*記載例!$E$28/1000,0)</f>
        <v>0</v>
      </c>
      <c r="I48" s="57">
        <f>IF(記載例!$E$16=I$2,記載例!$E$34*記載例!$E$28/1000,0)</f>
        <v>0</v>
      </c>
      <c r="J48" s="57">
        <f>IF(記載例!$E$16=J$2,記載例!$E$34*記載例!$E$28/1000,0)</f>
        <v>0</v>
      </c>
      <c r="K48" s="61">
        <f>SUM(B48:J48)</f>
        <v>2</v>
      </c>
      <c r="L48" s="11"/>
      <c r="M48" s="18"/>
    </row>
    <row r="49" spans="1:15" x14ac:dyDescent="0.3">
      <c r="A49" s="7" t="s">
        <v>11</v>
      </c>
      <c r="B49" s="57">
        <f>IF(記載例!$E$16=B$2,記載例!$F$34*記載例!$F$28/1000,0)</f>
        <v>0</v>
      </c>
      <c r="C49" s="57">
        <f>IF(記載例!$E$16=C$2,記載例!$F$34*記載例!$F$28/1000,0)</f>
        <v>0</v>
      </c>
      <c r="D49" s="57">
        <f>IF(記載例!$E$16=D$2,記載例!$F$34*記載例!$F$28/1000,0)</f>
        <v>1.9424046761506197</v>
      </c>
      <c r="E49" s="57">
        <f>IF(記載例!$E$16=E$2,記載例!$F$34*記載例!$F$28/1000,0)</f>
        <v>0</v>
      </c>
      <c r="F49" s="57">
        <f>IF(記載例!$E$16=F$2,記載例!$F$34*記載例!$F$28/1000,0)</f>
        <v>0</v>
      </c>
      <c r="G49" s="57">
        <f>IF(記載例!$E$16=G$2,記載例!$F$34*記載例!$F$28/1000,0)</f>
        <v>0</v>
      </c>
      <c r="H49" s="57">
        <f>IF(記載例!$E$16=H$2,記載例!$F$34*記載例!$F$28/1000,0)</f>
        <v>0</v>
      </c>
      <c r="I49" s="57">
        <f>IF(記載例!$E$16=I$2,記載例!$F$34*記載例!$F$28/1000,0)</f>
        <v>0</v>
      </c>
      <c r="J49" s="57">
        <f>IF(記載例!$E$16=J$2,記載例!$F$34*記載例!$F$28/1000,0)</f>
        <v>0</v>
      </c>
      <c r="K49" s="61">
        <f t="shared" ref="K49:K59" si="12">SUM(B49:J49)</f>
        <v>1.9424046761506197</v>
      </c>
      <c r="L49" s="11"/>
      <c r="M49" s="18"/>
    </row>
    <row r="50" spans="1:15" x14ac:dyDescent="0.3">
      <c r="A50" s="7" t="s">
        <v>12</v>
      </c>
      <c r="B50" s="57">
        <f>IF(記載例!$E$16=B$2,記載例!$G$34*記載例!$G$28/1000,0)</f>
        <v>0</v>
      </c>
      <c r="C50" s="57">
        <f>IF(記載例!$E$16=C$2,記載例!$G$34*記載例!$G$28/1000,0)</f>
        <v>0</v>
      </c>
      <c r="D50" s="57">
        <f>IF(記載例!$E$16=D$2,記載例!$G$34*記載例!$G$28/1000,0)</f>
        <v>1.9430826915604587</v>
      </c>
      <c r="E50" s="57">
        <f>IF(記載例!$E$16=E$2,記載例!$G$34*記載例!$G$28/1000,0)</f>
        <v>0</v>
      </c>
      <c r="F50" s="57">
        <f>IF(記載例!$E$16=F$2,記載例!$G$34*記載例!$G$28/1000,0)</f>
        <v>0</v>
      </c>
      <c r="G50" s="57">
        <f>IF(記載例!$E$16=G$2,記載例!$G$34*記載例!$G$28/1000,0)</f>
        <v>0</v>
      </c>
      <c r="H50" s="57">
        <f>IF(記載例!$E$16=H$2,記載例!$G$34*記載例!$G$28/1000,0)</f>
        <v>0</v>
      </c>
      <c r="I50" s="57">
        <f>IF(記載例!$E$16=I$2,記載例!$G$34*記載例!$G$28/1000,0)</f>
        <v>0</v>
      </c>
      <c r="J50" s="57">
        <f>IF(記載例!$E$16=J$2,記載例!$G$34*記載例!$G$28/1000,0)</f>
        <v>0</v>
      </c>
      <c r="K50" s="61">
        <f t="shared" si="12"/>
        <v>1.9430826915604587</v>
      </c>
      <c r="L50" s="11"/>
      <c r="M50" s="18"/>
    </row>
    <row r="51" spans="1:15" x14ac:dyDescent="0.3">
      <c r="A51" s="7" t="s">
        <v>13</v>
      </c>
      <c r="B51" s="57">
        <f>IF(記載例!$E$16=B$2,記載例!$H$34*記載例!$H$28/1000,0)</f>
        <v>0</v>
      </c>
      <c r="C51" s="57">
        <f>IF(記載例!$E$16=C$2,記載例!$H$34*記載例!$H$28/1000,0)</f>
        <v>0</v>
      </c>
      <c r="D51" s="57">
        <f>IF(記載例!$E$16=D$2,記載例!$H$34*記載例!$H$28/1000,0)</f>
        <v>2</v>
      </c>
      <c r="E51" s="57">
        <f>IF(記載例!$E$16=E$2,記載例!$H$34*記載例!$H$28/1000,0)</f>
        <v>0</v>
      </c>
      <c r="F51" s="57">
        <f>IF(記載例!$E$16=F$2,記載例!$H$34*記載例!$H$28/1000,0)</f>
        <v>0</v>
      </c>
      <c r="G51" s="57">
        <f>IF(記載例!$E$16=G$2,記載例!$H$34*記載例!$H$28/1000,0)</f>
        <v>0</v>
      </c>
      <c r="H51" s="57">
        <f>IF(記載例!$E$16=H$2,記載例!$H$34*記載例!$H$28/1000,0)</f>
        <v>0</v>
      </c>
      <c r="I51" s="57">
        <f>IF(記載例!$E$16=I$2,記載例!$H$34*記載例!$H$28/1000,0)</f>
        <v>0</v>
      </c>
      <c r="J51" s="57">
        <f>IF(記載例!$E$16=J$2,記載例!$H$34*記載例!$H$28/1000,0)</f>
        <v>0</v>
      </c>
      <c r="K51" s="61">
        <f t="shared" si="12"/>
        <v>2</v>
      </c>
      <c r="L51" s="11"/>
      <c r="M51" s="18"/>
    </row>
    <row r="52" spans="1:15" x14ac:dyDescent="0.3">
      <c r="A52" s="7" t="s">
        <v>14</v>
      </c>
      <c r="B52" s="57">
        <f>IF(記載例!$E$16=B$2,記載例!$I$34*記載例!$I$28/1000,0)</f>
        <v>0</v>
      </c>
      <c r="C52" s="57">
        <f>IF(記載例!$E$16=C$2,記載例!$I$34*記載例!$I$28/1000,0)</f>
        <v>0</v>
      </c>
      <c r="D52" s="57">
        <f>IF(記載例!$E$16=D$2,記載例!$I$34*記載例!$I$28/1000,0)</f>
        <v>2</v>
      </c>
      <c r="E52" s="57">
        <f>IF(記載例!$E$16=E$2,記載例!$I$34*記載例!$I$28/1000,0)</f>
        <v>0</v>
      </c>
      <c r="F52" s="57">
        <f>IF(記載例!$E$16=F$2,記載例!$I$34*記載例!$I$28/1000,0)</f>
        <v>0</v>
      </c>
      <c r="G52" s="57">
        <f>IF(記載例!$E$16=G$2,記載例!$I$34*記載例!$I$28/1000,0)</f>
        <v>0</v>
      </c>
      <c r="H52" s="57">
        <f>IF(記載例!$E$16=H$2,記載例!$I$34*記載例!$I$28/1000,0)</f>
        <v>0</v>
      </c>
      <c r="I52" s="57">
        <f>IF(記載例!$E$16=I$2,記載例!$I$34*記載例!$I$28/1000,0)</f>
        <v>0</v>
      </c>
      <c r="J52" s="57">
        <f>IF(記載例!$E$16=J$2,記載例!$I$34*記載例!$I$28/1000,0)</f>
        <v>0</v>
      </c>
      <c r="K52" s="61">
        <f t="shared" si="12"/>
        <v>2</v>
      </c>
      <c r="L52" s="11"/>
      <c r="M52" s="18"/>
    </row>
    <row r="53" spans="1:15" x14ac:dyDescent="0.3">
      <c r="A53" s="7" t="s">
        <v>15</v>
      </c>
      <c r="B53" s="57">
        <f>IF(記載例!$E$16=B$2,記載例!$J$34*記載例!$J$28/1000,0)</f>
        <v>0</v>
      </c>
      <c r="C53" s="57">
        <f>IF(記載例!$E$16=C$2,記載例!$J$34*記載例!$J$28/1000,0)</f>
        <v>0</v>
      </c>
      <c r="D53" s="57">
        <f>IF(記載例!$E$16=D$2,記載例!$J$34*記載例!$J$28/1000,0)</f>
        <v>2</v>
      </c>
      <c r="E53" s="57">
        <f>IF(記載例!$E$16=E$2,記載例!$J$34*記載例!$J$28/1000,0)</f>
        <v>0</v>
      </c>
      <c r="F53" s="57">
        <f>IF(記載例!$E$16=F$2,記載例!$J$34*記載例!$J$28/1000,0)</f>
        <v>0</v>
      </c>
      <c r="G53" s="57">
        <f>IF(記載例!$E$16=G$2,記載例!$J$34*記載例!$J$28/1000,0)</f>
        <v>0</v>
      </c>
      <c r="H53" s="57">
        <f>IF(記載例!$E$16=H$2,記載例!$J$34*記載例!$J$28/1000,0)</f>
        <v>0</v>
      </c>
      <c r="I53" s="57">
        <f>IF(記載例!$E$16=I$2,記載例!$J$34*記載例!$J$28/1000,0)</f>
        <v>0</v>
      </c>
      <c r="J53" s="57">
        <f>IF(記載例!$E$16=J$2,記載例!$J$34*記載例!$J$28/1000,0)</f>
        <v>0</v>
      </c>
      <c r="K53" s="61">
        <f t="shared" si="12"/>
        <v>2</v>
      </c>
      <c r="L53" s="11"/>
      <c r="M53" s="18"/>
    </row>
    <row r="54" spans="1:15" x14ac:dyDescent="0.3">
      <c r="A54" s="7" t="s">
        <v>16</v>
      </c>
      <c r="B54" s="57">
        <f>IF(記載例!$E$16=B$2,記載例!$K$34*記載例!$K$28/1000,0)</f>
        <v>0</v>
      </c>
      <c r="C54" s="57">
        <f>IF(記載例!$E$16=C$2,記載例!$K$34*記載例!$K$28/1000,0)</f>
        <v>0</v>
      </c>
      <c r="D54" s="57">
        <f>IF(記載例!$E$16=D$2,記載例!$K$34*記載例!$K$28/1000,0)</f>
        <v>2</v>
      </c>
      <c r="E54" s="57">
        <f>IF(記載例!$E$16=E$2,記載例!$K$34*記載例!$K$28/1000,0)</f>
        <v>0</v>
      </c>
      <c r="F54" s="57">
        <f>IF(記載例!$E$16=F$2,記載例!$K$34*記載例!$K$28/1000,0)</f>
        <v>0</v>
      </c>
      <c r="G54" s="57">
        <f>IF(記載例!$E$16=G$2,記載例!$K$34*記載例!$K$28/1000,0)</f>
        <v>0</v>
      </c>
      <c r="H54" s="57">
        <f>IF(記載例!$E$16=H$2,記載例!$K$34*記載例!$K$28/1000,0)</f>
        <v>0</v>
      </c>
      <c r="I54" s="57">
        <f>IF(記載例!$E$16=I$2,記載例!$K$34*記載例!$K$28/1000,0)</f>
        <v>0</v>
      </c>
      <c r="J54" s="57">
        <f>IF(記載例!$E$16=J$2,記載例!$K$34*記載例!$K$28/1000,0)</f>
        <v>0</v>
      </c>
      <c r="K54" s="61">
        <f t="shared" si="12"/>
        <v>2</v>
      </c>
      <c r="L54" s="11"/>
      <c r="M54" s="18"/>
    </row>
    <row r="55" spans="1:15" x14ac:dyDescent="0.3">
      <c r="A55" s="7" t="s">
        <v>17</v>
      </c>
      <c r="B55" s="57">
        <f>IF(記載例!$E$16=B$2,記載例!$L$34*記載例!$L$28/1000,0)</f>
        <v>0</v>
      </c>
      <c r="C55" s="57">
        <f>IF(記載例!$E$16=C$2,記載例!$L$34*記載例!$L$28/1000,0)</f>
        <v>0</v>
      </c>
      <c r="D55" s="57">
        <f>IF(記載例!$E$16=D$2,記載例!$L$34*記載例!$L$28/1000,0)</f>
        <v>1.7624470090666917</v>
      </c>
      <c r="E55" s="57">
        <f>IF(記載例!$E$16=E$2,記載例!$L$34*記載例!$L$28/1000,0)</f>
        <v>0</v>
      </c>
      <c r="F55" s="57">
        <f>IF(記載例!$E$16=F$2,記載例!$L$34*記載例!$L$28/1000,0)</f>
        <v>0</v>
      </c>
      <c r="G55" s="57">
        <f>IF(記載例!$E$16=G$2,記載例!$L$34*記載例!$L$28/1000,0)</f>
        <v>0</v>
      </c>
      <c r="H55" s="57">
        <f>IF(記載例!$E$16=H$2,記載例!$L$34*記載例!$L$28/1000,0)</f>
        <v>0</v>
      </c>
      <c r="I55" s="57">
        <f>IF(記載例!$E$16=I$2,記載例!$L$34*記載例!$L$28/1000,0)</f>
        <v>0</v>
      </c>
      <c r="J55" s="57">
        <f>IF(記載例!$E$16=J$2,記載例!$L$34*記載例!$L$28/1000,0)</f>
        <v>0</v>
      </c>
      <c r="K55" s="61">
        <f t="shared" si="12"/>
        <v>1.7624470090666917</v>
      </c>
      <c r="L55" s="11"/>
      <c r="M55" s="18"/>
    </row>
    <row r="56" spans="1:15" x14ac:dyDescent="0.3">
      <c r="A56" s="7" t="s">
        <v>18</v>
      </c>
      <c r="B56" s="57">
        <f>IF(記載例!$E$16=B$2,記載例!$M$34*記載例!$M$28/1000,0)</f>
        <v>0</v>
      </c>
      <c r="C56" s="57">
        <f>IF(記載例!$E$16=C$2,記載例!$M$34*記載例!$M$28/1000,0)</f>
        <v>0</v>
      </c>
      <c r="D56" s="57">
        <f>IF(記載例!$E$16=D$2,記載例!$M$34*記載例!$M$28/1000,0)</f>
        <v>1.871871109801226</v>
      </c>
      <c r="E56" s="57">
        <f>IF(記載例!$E$16=E$2,記載例!$M$34*記載例!$M$28/1000,0)</f>
        <v>0</v>
      </c>
      <c r="F56" s="57">
        <f>IF(記載例!$E$16=F$2,記載例!$M$34*記載例!$M$28/1000,0)</f>
        <v>0</v>
      </c>
      <c r="G56" s="57">
        <f>IF(記載例!$E$16=G$2,記載例!$M$34*記載例!$M$28/1000,0)</f>
        <v>0</v>
      </c>
      <c r="H56" s="57">
        <f>IF(記載例!$E$16=H$2,記載例!$M$34*記載例!$M$28/1000,0)</f>
        <v>0</v>
      </c>
      <c r="I56" s="57">
        <f>IF(記載例!$E$16=I$2,記載例!$M$34*記載例!$M$28/1000,0)</f>
        <v>0</v>
      </c>
      <c r="J56" s="57">
        <f>IF(記載例!$E$16=J$2,記載例!$M$34*記載例!$M$28/1000,0)</f>
        <v>0</v>
      </c>
      <c r="K56" s="61">
        <f t="shared" si="12"/>
        <v>1.871871109801226</v>
      </c>
      <c r="L56" s="11"/>
      <c r="M56" s="18"/>
    </row>
    <row r="57" spans="1:15" x14ac:dyDescent="0.3">
      <c r="A57" s="7" t="s">
        <v>19</v>
      </c>
      <c r="B57" s="57">
        <f>IF(記載例!$E$16=B$2,記載例!$N$34*記載例!$N$28/1000,0)</f>
        <v>0</v>
      </c>
      <c r="C57" s="57">
        <f>IF(記載例!$E$16=C$2,記載例!$N$34*記載例!$N$28/1000,0)</f>
        <v>0</v>
      </c>
      <c r="D57" s="57">
        <f>IF(記載例!$E$16=D$2,記載例!$N$34*記載例!$N$28/1000,0)</f>
        <v>1.827154408695882</v>
      </c>
      <c r="E57" s="57">
        <f>IF(記載例!$E$16=E$2,記載例!$N$34*記載例!$N$28/1000,0)</f>
        <v>0</v>
      </c>
      <c r="F57" s="57">
        <f>IF(記載例!$E$16=F$2,記載例!$N$34*記載例!$N$28/1000,0)</f>
        <v>0</v>
      </c>
      <c r="G57" s="57">
        <f>IF(記載例!$E$16=G$2,記載例!$N$34*記載例!$N$28/1000,0)</f>
        <v>0</v>
      </c>
      <c r="H57" s="57">
        <f>IF(記載例!$E$16=H$2,記載例!$N$34*記載例!$N$28/1000,0)</f>
        <v>0</v>
      </c>
      <c r="I57" s="57">
        <f>IF(記載例!$E$16=I$2,記載例!$N$34*記載例!$N$28/1000,0)</f>
        <v>0</v>
      </c>
      <c r="J57" s="57">
        <f>IF(記載例!$E$16=J$2,記載例!$N$34*記載例!$N$28/1000,0)</f>
        <v>0</v>
      </c>
      <c r="K57" s="61">
        <f t="shared" si="12"/>
        <v>1.827154408695882</v>
      </c>
      <c r="L57" s="11"/>
      <c r="M57" s="18"/>
    </row>
    <row r="58" spans="1:15" x14ac:dyDescent="0.3">
      <c r="A58" s="7" t="s">
        <v>20</v>
      </c>
      <c r="B58" s="57">
        <f>IF(記載例!$E$16=B$2,記載例!$O$34*記載例!$O$28/1000,0)</f>
        <v>0</v>
      </c>
      <c r="C58" s="57">
        <f>IF(記載例!$E$16=C$2,記載例!$O$34*記載例!$O$28/1000,0)</f>
        <v>0</v>
      </c>
      <c r="D58" s="57">
        <f>IF(記載例!$E$16=D$2,記載例!$O$34*記載例!$O$28/1000,0)</f>
        <v>1.8835408800037645</v>
      </c>
      <c r="E58" s="57">
        <f>IF(記載例!$E$16=E$2,記載例!$O$34*記載例!$O$28/1000,0)</f>
        <v>0</v>
      </c>
      <c r="F58" s="57">
        <f>IF(記載例!$E$16=F$2,記載例!$O$34*記載例!$O$28/1000,0)</f>
        <v>0</v>
      </c>
      <c r="G58" s="57">
        <f>IF(記載例!$E$16=G$2,記載例!$O$34*記載例!$O$28/1000,0)</f>
        <v>0</v>
      </c>
      <c r="H58" s="57">
        <f>IF(記載例!$E$16=H$2,記載例!$O$34*記載例!$O$28/1000,0)</f>
        <v>0</v>
      </c>
      <c r="I58" s="57">
        <f>IF(記載例!$E$16=I$2,記載例!$O$34*記載例!$O$28/1000,0)</f>
        <v>0</v>
      </c>
      <c r="J58" s="57">
        <f>IF(記載例!$E$16=J$2,記載例!$O$34*記載例!$O$28/1000,0)</f>
        <v>0</v>
      </c>
      <c r="K58" s="61">
        <f t="shared" si="12"/>
        <v>1.8835408800037645</v>
      </c>
      <c r="L58" s="11"/>
      <c r="M58" s="18"/>
    </row>
    <row r="59" spans="1:15" x14ac:dyDescent="0.3">
      <c r="A59" s="7" t="s">
        <v>21</v>
      </c>
      <c r="B59" s="57">
        <f>IF(記載例!$E$16=B$2,記載例!$P$34*記載例!$P$28/1000,0)</f>
        <v>0</v>
      </c>
      <c r="C59" s="57">
        <f>IF(記載例!$E$16=C$2,記載例!$P$34*記載例!$P$28/1000,0)</f>
        <v>0</v>
      </c>
      <c r="D59" s="57">
        <f>IF(記載例!$E$16=D$2,記載例!$P$34*記載例!$P$28/1000,0)</f>
        <v>1.9400890966700324</v>
      </c>
      <c r="E59" s="57">
        <f>IF(記載例!$E$16=E$2,記載例!$P$34*記載例!$P$28/1000,0)</f>
        <v>0</v>
      </c>
      <c r="F59" s="57">
        <f>IF(記載例!$E$16=F$2,記載例!$P$34*記載例!$P$28/1000,0)</f>
        <v>0</v>
      </c>
      <c r="G59" s="57">
        <f>IF(記載例!$E$16=G$2,記載例!$P$34*記載例!$P$28/1000,0)</f>
        <v>0</v>
      </c>
      <c r="H59" s="57">
        <f>IF(記載例!$E$16=H$2,記載例!$P$34*記載例!$P$28/1000,0)</f>
        <v>0</v>
      </c>
      <c r="I59" s="57">
        <f>IF(記載例!$E$16=I$2,記載例!$P$34*記載例!$P$28/1000,0)</f>
        <v>0</v>
      </c>
      <c r="J59" s="57">
        <f>IF(記載例!$E$16=J$2,記載例!$P$34*記載例!$P$28/1000,0)</f>
        <v>0</v>
      </c>
      <c r="K59" s="61">
        <f t="shared" si="12"/>
        <v>1.9400890966700324</v>
      </c>
      <c r="L59" s="11"/>
      <c r="M59" s="18"/>
    </row>
    <row r="61" spans="1:15" x14ac:dyDescent="0.3">
      <c r="A61" s="1" t="s">
        <v>85</v>
      </c>
    </row>
    <row r="62" spans="1:15" x14ac:dyDescent="0.3">
      <c r="A62" s="7" t="s">
        <v>10</v>
      </c>
      <c r="B62" s="56">
        <f>B34-(B48-MIN(B$48:B$59))</f>
        <v>3956.2680900422229</v>
      </c>
      <c r="C62" s="56">
        <f>C34-(C48-MIN(C$48:C$59))</f>
        <v>8526.0403105540026</v>
      </c>
      <c r="D62" s="56">
        <f>D34-(D48-MIN(D$48:D$59))</f>
        <v>38699.384379140603</v>
      </c>
      <c r="E62" s="56">
        <f t="shared" ref="E62:J62" si="13">E34-(E48-MIN(E$48:E$59))</f>
        <v>16546.725762782389</v>
      </c>
      <c r="F62" s="56">
        <f t="shared" si="13"/>
        <v>2526.3653313317682</v>
      </c>
      <c r="G62" s="56">
        <f>G34-(G48-MIN(G$48:G$59))</f>
        <v>15442.201548176934</v>
      </c>
      <c r="H62" s="56">
        <f t="shared" si="13"/>
        <v>6200.215526433356</v>
      </c>
      <c r="I62" s="56">
        <f t="shared" si="13"/>
        <v>4295.9747415534148</v>
      </c>
      <c r="J62" s="56">
        <f t="shared" si="13"/>
        <v>11162.052269900207</v>
      </c>
      <c r="K62" s="11"/>
      <c r="L62" s="11"/>
      <c r="M62" s="18"/>
      <c r="O62" s="12"/>
    </row>
    <row r="63" spans="1:15" x14ac:dyDescent="0.3">
      <c r="A63" s="7" t="s">
        <v>11</v>
      </c>
      <c r="B63" s="56">
        <f>B35-(B49-MIN(B$48:B$59))</f>
        <v>3232.8091052423047</v>
      </c>
      <c r="C63" s="56">
        <f>C35-(C49-MIN(C$48:C$59))</f>
        <v>7240.8085339689087</v>
      </c>
      <c r="D63" s="56">
        <f t="shared" ref="B63:J73" si="14">D35-(D49-MIN(D$48:D$59))</f>
        <v>35516.446897309957</v>
      </c>
      <c r="E63" s="56">
        <f t="shared" si="14"/>
        <v>15647.252280275383</v>
      </c>
      <c r="F63" s="56">
        <f t="shared" si="14"/>
        <v>2096.3036932899413</v>
      </c>
      <c r="G63" s="56">
        <f>G35-(G49-MIN(G$48:G$59))</f>
        <v>14374.461988099371</v>
      </c>
      <c r="H63" s="56">
        <f t="shared" si="14"/>
        <v>5320.9309771197404</v>
      </c>
      <c r="I63" s="56">
        <f t="shared" si="14"/>
        <v>3978.165367213137</v>
      </c>
      <c r="J63" s="56">
        <f t="shared" si="14"/>
        <v>12171.828697456815</v>
      </c>
      <c r="K63" s="11"/>
      <c r="L63" s="11"/>
      <c r="M63" s="18"/>
      <c r="O63" s="12"/>
    </row>
    <row r="64" spans="1:15" x14ac:dyDescent="0.3">
      <c r="A64" s="7" t="s">
        <v>12</v>
      </c>
      <c r="B64" s="56">
        <f>B36-(B50-MIN(B$48:B$59))</f>
        <v>3343.7693905906467</v>
      </c>
      <c r="C64" s="56">
        <f t="shared" si="14"/>
        <v>8068.3258541458945</v>
      </c>
      <c r="D64" s="56">
        <f>D36-(D50-MIN(D$48:D$59))</f>
        <v>40993.699691495975</v>
      </c>
      <c r="E64" s="56">
        <f t="shared" si="14"/>
        <v>17191.299822155284</v>
      </c>
      <c r="F64" s="56">
        <f t="shared" si="14"/>
        <v>2775.1470174181959</v>
      </c>
      <c r="G64" s="56">
        <f>G36-(G50-MIN(G$48:G$59))</f>
        <v>16799.694838734315</v>
      </c>
      <c r="H64" s="56">
        <f t="shared" si="14"/>
        <v>6171.9268853363956</v>
      </c>
      <c r="I64" s="56">
        <f t="shared" si="14"/>
        <v>4594.4242596563308</v>
      </c>
      <c r="J64" s="56">
        <f t="shared" si="14"/>
        <v>12922.702492201412</v>
      </c>
      <c r="K64" s="11"/>
      <c r="L64" s="11"/>
      <c r="M64" s="18"/>
      <c r="O64" s="12"/>
    </row>
    <row r="65" spans="1:15" x14ac:dyDescent="0.3">
      <c r="A65" s="7" t="s">
        <v>13</v>
      </c>
      <c r="B65" s="56">
        <f>B37-(B51-MIN(B$48:B$59))</f>
        <v>4162.2811852507475</v>
      </c>
      <c r="C65" s="56">
        <f t="shared" si="14"/>
        <v>10781.969683350057</v>
      </c>
      <c r="D65" s="56">
        <f t="shared" si="14"/>
        <v>53337.779925207993</v>
      </c>
      <c r="E65" s="56">
        <f t="shared" si="14"/>
        <v>20594.927553537222</v>
      </c>
      <c r="F65" s="56">
        <f t="shared" si="14"/>
        <v>3571.1755592519653</v>
      </c>
      <c r="G65" s="56">
        <f>G37-(G51-MIN(G$48:G$59))</f>
        <v>22225.177194794924</v>
      </c>
      <c r="H65" s="56">
        <f t="shared" si="14"/>
        <v>7427.6534135096581</v>
      </c>
      <c r="I65" s="56">
        <f t="shared" si="14"/>
        <v>5676.2544985514296</v>
      </c>
      <c r="J65" s="56">
        <f t="shared" si="14"/>
        <v>17116.847638095671</v>
      </c>
      <c r="K65" s="11"/>
      <c r="L65" s="11"/>
      <c r="M65" s="18"/>
      <c r="O65" s="12"/>
    </row>
    <row r="66" spans="1:15" x14ac:dyDescent="0.3">
      <c r="A66" s="7" t="s">
        <v>14</v>
      </c>
      <c r="B66" s="56">
        <f t="shared" si="14"/>
        <v>4304.6431015397384</v>
      </c>
      <c r="C66" s="56">
        <f>C38-(C52-MIN(C$48:C$59))</f>
        <v>10656.208401623764</v>
      </c>
      <c r="D66" s="56">
        <f>D38-(D52-MIN(D$48:D$59))</f>
        <v>53233.081893671217</v>
      </c>
      <c r="E66" s="56">
        <f t="shared" si="14"/>
        <v>20495.011711740117</v>
      </c>
      <c r="F66" s="56">
        <f t="shared" si="14"/>
        <v>3640.5913660678616</v>
      </c>
      <c r="G66" s="56">
        <f t="shared" si="14"/>
        <v>22271.739431648097</v>
      </c>
      <c r="H66" s="56">
        <f t="shared" si="14"/>
        <v>7373.1078539582741</v>
      </c>
      <c r="I66" s="56">
        <f t="shared" si="14"/>
        <v>5640.487418449361</v>
      </c>
      <c r="J66" s="56">
        <f t="shared" si="14"/>
        <v>16936.113268310666</v>
      </c>
      <c r="K66" s="11"/>
      <c r="L66" s="11"/>
      <c r="M66" s="18"/>
      <c r="O66" s="12"/>
    </row>
    <row r="67" spans="1:15" x14ac:dyDescent="0.3">
      <c r="A67" s="7" t="s">
        <v>15</v>
      </c>
      <c r="B67" s="56">
        <f t="shared" si="14"/>
        <v>3956.146686708913</v>
      </c>
      <c r="C67" s="56">
        <f t="shared" si="14"/>
        <v>9833.6401934425794</v>
      </c>
      <c r="D67" s="56">
        <f t="shared" si="14"/>
        <v>45457.937017750723</v>
      </c>
      <c r="E67" s="56">
        <f t="shared" si="14"/>
        <v>19241.995245110378</v>
      </c>
      <c r="F67" s="56">
        <f t="shared" si="14"/>
        <v>3295.333914611555</v>
      </c>
      <c r="G67" s="56">
        <f t="shared" si="14"/>
        <v>19021.01366481687</v>
      </c>
      <c r="H67" s="56">
        <f t="shared" si="14"/>
        <v>7073.6259665345888</v>
      </c>
      <c r="I67" s="56">
        <f t="shared" si="14"/>
        <v>5184.8460388333133</v>
      </c>
      <c r="J67" s="56">
        <f t="shared" si="14"/>
        <v>14872.061422770636</v>
      </c>
      <c r="K67" s="11"/>
      <c r="L67" s="11"/>
      <c r="M67" s="18"/>
      <c r="O67" s="12"/>
    </row>
    <row r="68" spans="1:15" x14ac:dyDescent="0.3">
      <c r="A68" s="7" t="s">
        <v>16</v>
      </c>
      <c r="B68" s="56">
        <f t="shared" si="14"/>
        <v>4057.5344702120624</v>
      </c>
      <c r="C68" s="56">
        <f t="shared" si="14"/>
        <v>8800.1808272205617</v>
      </c>
      <c r="D68" s="56">
        <f>D40-(D54-MIN(D$48:D$59))</f>
        <v>38376.014096949781</v>
      </c>
      <c r="E68" s="56">
        <f t="shared" si="14"/>
        <v>16510.525040408502</v>
      </c>
      <c r="F68" s="56">
        <f t="shared" si="14"/>
        <v>2667.6909507430541</v>
      </c>
      <c r="G68" s="56">
        <f t="shared" si="14"/>
        <v>15792.429779365259</v>
      </c>
      <c r="H68" s="56">
        <f t="shared" si="14"/>
        <v>5766.1776326784047</v>
      </c>
      <c r="I68" s="56">
        <f t="shared" si="14"/>
        <v>4330.4816415740415</v>
      </c>
      <c r="J68" s="56">
        <f t="shared" si="14"/>
        <v>12456.644749573512</v>
      </c>
      <c r="K68" s="11"/>
      <c r="L68" s="11"/>
      <c r="M68" s="18"/>
      <c r="O68" s="12"/>
    </row>
    <row r="69" spans="1:15" x14ac:dyDescent="0.3">
      <c r="A69" s="7" t="s">
        <v>17</v>
      </c>
      <c r="B69" s="56">
        <f t="shared" si="14"/>
        <v>4647.5880058813627</v>
      </c>
      <c r="C69" s="56">
        <f t="shared" si="14"/>
        <v>10798.563703493826</v>
      </c>
      <c r="D69" s="56">
        <f t="shared" si="14"/>
        <v>42234.36307727707</v>
      </c>
      <c r="E69" s="56">
        <f t="shared" si="14"/>
        <v>18125.716327346185</v>
      </c>
      <c r="F69" s="56">
        <f t="shared" si="14"/>
        <v>2962.7283152995215</v>
      </c>
      <c r="G69" s="56">
        <f t="shared" si="14"/>
        <v>16928.18566382784</v>
      </c>
      <c r="H69" s="56">
        <f t="shared" si="14"/>
        <v>7262.0879209407394</v>
      </c>
      <c r="I69" s="56">
        <f t="shared" si="14"/>
        <v>4642.0250122913167</v>
      </c>
      <c r="J69" s="56">
        <f t="shared" si="14"/>
        <v>13466.894596745096</v>
      </c>
      <c r="K69" s="11"/>
      <c r="L69" s="11"/>
      <c r="M69" s="18"/>
      <c r="O69" s="12"/>
    </row>
    <row r="70" spans="1:15" x14ac:dyDescent="0.3">
      <c r="A70" s="7" t="s">
        <v>18</v>
      </c>
      <c r="B70" s="56">
        <f t="shared" si="14"/>
        <v>5027.0091064616572</v>
      </c>
      <c r="C70" s="56">
        <f>C42-(C56-MIN(C$48:C$59))</f>
        <v>11442.451844630461</v>
      </c>
      <c r="D70" s="56">
        <f t="shared" si="14"/>
        <v>46676.572042659427</v>
      </c>
      <c r="E70" s="56">
        <f t="shared" si="14"/>
        <v>20707.155573298307</v>
      </c>
      <c r="F70" s="56">
        <f t="shared" si="14"/>
        <v>3586.0443758660317</v>
      </c>
      <c r="G70" s="56">
        <f t="shared" si="14"/>
        <v>20805.772757499981</v>
      </c>
      <c r="H70" s="56">
        <f t="shared" si="14"/>
        <v>8661.7668463730024</v>
      </c>
      <c r="I70" s="56">
        <f t="shared" si="14"/>
        <v>6269.1336431386535</v>
      </c>
      <c r="J70" s="56">
        <f t="shared" si="14"/>
        <v>16076.89608344527</v>
      </c>
      <c r="K70" s="11"/>
      <c r="L70" s="11"/>
      <c r="M70" s="18"/>
      <c r="O70" s="12"/>
    </row>
    <row r="71" spans="1:15" x14ac:dyDescent="0.3">
      <c r="A71" s="7" t="s">
        <v>19</v>
      </c>
      <c r="B71" s="56">
        <f t="shared" si="14"/>
        <v>5447.6818287871938</v>
      </c>
      <c r="C71" s="56">
        <f t="shared" si="14"/>
        <v>12062.869872163539</v>
      </c>
      <c r="D71" s="56">
        <f t="shared" si="14"/>
        <v>50791.740221762178</v>
      </c>
      <c r="E71" s="56">
        <f t="shared" si="14"/>
        <v>22465.563319019817</v>
      </c>
      <c r="F71" s="56">
        <f t="shared" si="14"/>
        <v>4095.0154658402907</v>
      </c>
      <c r="G71" s="56">
        <f t="shared" si="14"/>
        <v>22425.919538851154</v>
      </c>
      <c r="H71" s="56">
        <f t="shared" si="14"/>
        <v>8698.3377736098209</v>
      </c>
      <c r="I71" s="56">
        <f t="shared" si="14"/>
        <v>6183.8832230311955</v>
      </c>
      <c r="J71" s="56">
        <f t="shared" si="14"/>
        <v>16882.679265655865</v>
      </c>
      <c r="K71" s="11"/>
      <c r="L71" s="11"/>
      <c r="M71" s="18"/>
      <c r="O71" s="12"/>
    </row>
    <row r="72" spans="1:15" x14ac:dyDescent="0.3">
      <c r="A72" s="7" t="s">
        <v>20</v>
      </c>
      <c r="B72" s="56">
        <f t="shared" si="14"/>
        <v>5300.9176812969035</v>
      </c>
      <c r="C72" s="56">
        <f t="shared" si="14"/>
        <v>12043.260222500072</v>
      </c>
      <c r="D72" s="56">
        <f>D44-(D58-MIN(D$48:D$59))</f>
        <v>51168.158878993854</v>
      </c>
      <c r="E72" s="56">
        <f t="shared" si="14"/>
        <v>22636.63910089156</v>
      </c>
      <c r="F72" s="56">
        <f t="shared" si="14"/>
        <v>4079.5482406157207</v>
      </c>
      <c r="G72" s="56">
        <f t="shared" si="14"/>
        <v>22389.484209007009</v>
      </c>
      <c r="H72" s="56">
        <f t="shared" si="14"/>
        <v>8791.1895661026338</v>
      </c>
      <c r="I72" s="56">
        <f t="shared" si="14"/>
        <v>6184.8628018959052</v>
      </c>
      <c r="J72" s="56">
        <f t="shared" si="14"/>
        <v>16865.838877202397</v>
      </c>
      <c r="K72" s="11"/>
      <c r="L72" s="11"/>
      <c r="M72" s="18"/>
      <c r="O72" s="12"/>
    </row>
    <row r="73" spans="1:15" x14ac:dyDescent="0.3">
      <c r="A73" s="7" t="s">
        <v>21</v>
      </c>
      <c r="B73" s="56">
        <f t="shared" si="14"/>
        <v>4865.5731289568494</v>
      </c>
      <c r="C73" s="56">
        <f t="shared" si="14"/>
        <v>11115.89550110118</v>
      </c>
      <c r="D73" s="56">
        <f>D45-(D59-MIN(D$48:D$59))</f>
        <v>44613.455896421001</v>
      </c>
      <c r="E73" s="56">
        <f t="shared" si="14"/>
        <v>19483.270176199218</v>
      </c>
      <c r="F73" s="56">
        <f t="shared" si="14"/>
        <v>3251.0452254124484</v>
      </c>
      <c r="G73" s="56">
        <f t="shared" si="14"/>
        <v>18464.283281072381</v>
      </c>
      <c r="H73" s="56">
        <f t="shared" si="14"/>
        <v>7307.5510183266169</v>
      </c>
      <c r="I73" s="56">
        <f t="shared" si="14"/>
        <v>4992.6352330637046</v>
      </c>
      <c r="J73" s="56">
        <f t="shared" si="14"/>
        <v>13810.164057896947</v>
      </c>
      <c r="K73" s="11"/>
      <c r="L73" s="11"/>
      <c r="M73" s="18"/>
      <c r="O73" s="12"/>
    </row>
    <row r="75" spans="1:15" x14ac:dyDescent="0.3">
      <c r="A75" s="1" t="s">
        <v>86</v>
      </c>
      <c r="B75" s="2" t="s">
        <v>36</v>
      </c>
    </row>
    <row r="76" spans="1:15" x14ac:dyDescent="0.3">
      <c r="A76" s="7" t="s">
        <v>10</v>
      </c>
      <c r="B76" s="56">
        <f>$B$17-SUM($B62:$J62)</f>
        <v>44394.771635867786</v>
      </c>
      <c r="D76" s="18"/>
    </row>
    <row r="77" spans="1:15" x14ac:dyDescent="0.3">
      <c r="A77" s="7" t="s">
        <v>11</v>
      </c>
      <c r="B77" s="56">
        <f>$B$17-SUM($B63:$J63)</f>
        <v>52170.992055807103</v>
      </c>
      <c r="D77" s="18"/>
    </row>
    <row r="78" spans="1:15" x14ac:dyDescent="0.3">
      <c r="A78" s="7" t="s">
        <v>12</v>
      </c>
      <c r="B78" s="56">
        <f>$B$17-SUM($B64:$J64)</f>
        <v>38889.009344048216</v>
      </c>
      <c r="D78" s="18"/>
    </row>
    <row r="79" spans="1:15" x14ac:dyDescent="0.3">
      <c r="A79" s="7" t="s">
        <v>13</v>
      </c>
      <c r="B79" s="56">
        <f>$B$17-SUM($B65:$J65)</f>
        <v>6855.9329442330054</v>
      </c>
      <c r="D79" s="18"/>
    </row>
    <row r="80" spans="1:15" x14ac:dyDescent="0.3">
      <c r="A80" s="7" t="s">
        <v>14</v>
      </c>
      <c r="B80" s="56">
        <f>$B$17-SUM($B66:$J66)</f>
        <v>7199.0151487735566</v>
      </c>
      <c r="D80" s="18"/>
    </row>
    <row r="81" spans="1:4" x14ac:dyDescent="0.3">
      <c r="A81" s="7" t="s">
        <v>15</v>
      </c>
      <c r="B81" s="56">
        <f t="shared" ref="B81:B87" si="15">$B$17-SUM($B67:$J67)</f>
        <v>23813.399445203089</v>
      </c>
      <c r="D81" s="18"/>
    </row>
    <row r="82" spans="1:4" x14ac:dyDescent="0.3">
      <c r="A82" s="7" t="s">
        <v>16</v>
      </c>
      <c r="B82" s="56">
        <f t="shared" si="15"/>
        <v>42992.320407057501</v>
      </c>
      <c r="D82" s="18"/>
    </row>
    <row r="83" spans="1:4" x14ac:dyDescent="0.3">
      <c r="A83" s="7" t="s">
        <v>17</v>
      </c>
      <c r="B83" s="56">
        <f t="shared" si="15"/>
        <v>30681.84697267969</v>
      </c>
      <c r="D83" s="18"/>
    </row>
    <row r="84" spans="1:4" x14ac:dyDescent="0.3">
      <c r="A84" s="7" t="s">
        <v>18</v>
      </c>
      <c r="B84" s="56">
        <f t="shared" si="15"/>
        <v>12497.197322409862</v>
      </c>
      <c r="D84" s="18"/>
    </row>
    <row r="85" spans="1:4" x14ac:dyDescent="0.3">
      <c r="A85" s="7" t="s">
        <v>19</v>
      </c>
      <c r="B85" s="56">
        <f t="shared" si="15"/>
        <v>2696.3090870616143</v>
      </c>
      <c r="D85" s="18"/>
    </row>
    <row r="86" spans="1:4" x14ac:dyDescent="0.3">
      <c r="A86" s="7" t="s">
        <v>20</v>
      </c>
      <c r="B86" s="56">
        <f t="shared" si="15"/>
        <v>2290.1000172765926</v>
      </c>
      <c r="D86" s="18"/>
    </row>
    <row r="87" spans="1:4" x14ac:dyDescent="0.3">
      <c r="A87" s="7" t="s">
        <v>21</v>
      </c>
      <c r="B87" s="56">
        <f t="shared" si="15"/>
        <v>23846.126077332316</v>
      </c>
      <c r="D87" s="18"/>
    </row>
    <row r="88" spans="1:4" x14ac:dyDescent="0.3">
      <c r="A88" s="10" t="s">
        <v>37</v>
      </c>
      <c r="B88" s="58">
        <f>SUM($B$76:$B$87)/$B$17</f>
        <v>1.9000133194449333</v>
      </c>
    </row>
    <row r="90" spans="1:4" x14ac:dyDescent="0.3">
      <c r="A90" s="1" t="s">
        <v>87</v>
      </c>
      <c r="B90" s="57">
        <f>(SUM($B$76:$B$87)-$D$91*$B$17)/12</f>
        <v>0.16843548027100042</v>
      </c>
      <c r="D90" s="1" t="s">
        <v>39</v>
      </c>
    </row>
    <row r="91" spans="1:4" x14ac:dyDescent="0.3">
      <c r="A91" s="1" t="s">
        <v>38</v>
      </c>
      <c r="D91" s="62">
        <f>'計算用(期待容量)'!D91</f>
        <v>1.9</v>
      </c>
    </row>
    <row r="92" spans="1:4" ht="15.6" thickBot="1" x14ac:dyDescent="0.35"/>
    <row r="93" spans="1:4" ht="15.6" thickBot="1" x14ac:dyDescent="0.35">
      <c r="A93" s="1" t="s">
        <v>88</v>
      </c>
      <c r="B93" s="59">
        <f>(MIN($K$48:$K$59)+$B$90)*1000</f>
        <v>1930.882489337692</v>
      </c>
    </row>
    <row r="94" spans="1:4" ht="15.6" thickBot="1" x14ac:dyDescent="0.35"/>
    <row r="95" spans="1:4" ht="15.6" thickBot="1" x14ac:dyDescent="0.35">
      <c r="A95" s="1" t="s">
        <v>55</v>
      </c>
      <c r="B95" s="79"/>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59999389629810485"/>
  </sheetPr>
  <dimension ref="A1:P221"/>
  <sheetViews>
    <sheetView zoomScale="70" zoomScaleNormal="70" workbookViewId="0">
      <selection activeCell="I29" sqref="I29"/>
    </sheetView>
  </sheetViews>
  <sheetFormatPr defaultColWidth="9" defaultRowHeight="15" x14ac:dyDescent="0.3"/>
  <cols>
    <col min="1" max="1" width="9" style="1"/>
    <col min="2" max="4" width="9.109375" style="1" bestFit="1" customWidth="1"/>
    <col min="5" max="7" width="9.77734375" style="1" bestFit="1" customWidth="1"/>
    <col min="8" max="11" width="9.109375" style="1" bestFit="1" customWidth="1"/>
    <col min="12" max="12" width="9.77734375" style="1" bestFit="1" customWidth="1"/>
    <col min="13" max="13" width="9.109375" style="1" bestFit="1" customWidth="1"/>
    <col min="14" max="16384" width="9" style="1"/>
  </cols>
  <sheetData>
    <row r="1" spans="1:16" x14ac:dyDescent="0.3">
      <c r="A1" s="77" t="s">
        <v>107</v>
      </c>
      <c r="O1" s="5"/>
      <c r="P1" s="6" t="s">
        <v>65</v>
      </c>
    </row>
    <row r="3" spans="1:16" x14ac:dyDescent="0.3">
      <c r="A3" s="27" t="s">
        <v>45</v>
      </c>
      <c r="B3" s="30">
        <v>4</v>
      </c>
      <c r="C3" s="30">
        <v>5</v>
      </c>
      <c r="D3" s="30">
        <v>6</v>
      </c>
      <c r="E3" s="30">
        <v>7</v>
      </c>
      <c r="F3" s="30">
        <v>8</v>
      </c>
      <c r="G3" s="30">
        <v>9</v>
      </c>
      <c r="H3" s="30">
        <v>10</v>
      </c>
      <c r="I3" s="30">
        <v>11</v>
      </c>
      <c r="J3" s="30">
        <v>12</v>
      </c>
      <c r="K3" s="30">
        <v>1</v>
      </c>
      <c r="L3" s="30">
        <v>2</v>
      </c>
      <c r="M3" s="30">
        <v>3</v>
      </c>
    </row>
    <row r="4" spans="1:16" x14ac:dyDescent="0.3">
      <c r="A4" s="29">
        <v>20</v>
      </c>
      <c r="B4" s="85">
        <v>1</v>
      </c>
      <c r="C4" s="86">
        <v>1</v>
      </c>
      <c r="D4" s="86">
        <v>0.99796658010139905</v>
      </c>
      <c r="E4" s="86">
        <v>1</v>
      </c>
      <c r="F4" s="86">
        <v>1</v>
      </c>
      <c r="G4" s="86">
        <v>1</v>
      </c>
      <c r="H4" s="86">
        <v>1</v>
      </c>
      <c r="I4" s="86">
        <v>0.99591334637482865</v>
      </c>
      <c r="J4" s="86">
        <v>1</v>
      </c>
      <c r="K4" s="86">
        <v>0.99915574595217127</v>
      </c>
      <c r="L4" s="86">
        <v>0.99535026124961523</v>
      </c>
      <c r="M4" s="87">
        <v>0.99147055961920683</v>
      </c>
    </row>
    <row r="5" spans="1:16" x14ac:dyDescent="0.3">
      <c r="A5" s="29">
        <v>19</v>
      </c>
      <c r="B5" s="88">
        <v>1</v>
      </c>
      <c r="C5" s="89">
        <v>1</v>
      </c>
      <c r="D5" s="89">
        <v>0.99796658010139905</v>
      </c>
      <c r="E5" s="89">
        <v>1</v>
      </c>
      <c r="F5" s="89">
        <v>1</v>
      </c>
      <c r="G5" s="89">
        <v>1</v>
      </c>
      <c r="H5" s="89">
        <v>1</v>
      </c>
      <c r="I5" s="89">
        <v>0.99591334637482865</v>
      </c>
      <c r="J5" s="89">
        <v>1</v>
      </c>
      <c r="K5" s="89">
        <v>0.99915574595217127</v>
      </c>
      <c r="L5" s="89">
        <v>0.99535026124961523</v>
      </c>
      <c r="M5" s="90">
        <v>0.99147055961920683</v>
      </c>
    </row>
    <row r="6" spans="1:16" x14ac:dyDescent="0.3">
      <c r="A6" s="29">
        <v>18</v>
      </c>
      <c r="B6" s="88">
        <v>1</v>
      </c>
      <c r="C6" s="89">
        <v>1</v>
      </c>
      <c r="D6" s="89">
        <v>0.99796658010139905</v>
      </c>
      <c r="E6" s="89">
        <v>1</v>
      </c>
      <c r="F6" s="89">
        <v>1</v>
      </c>
      <c r="G6" s="89">
        <v>1</v>
      </c>
      <c r="H6" s="89">
        <v>1</v>
      </c>
      <c r="I6" s="89">
        <v>0.99591334637482865</v>
      </c>
      <c r="J6" s="89">
        <v>1</v>
      </c>
      <c r="K6" s="89">
        <v>0.99915574595217127</v>
      </c>
      <c r="L6" s="89">
        <v>0.99535026124961523</v>
      </c>
      <c r="M6" s="90">
        <v>0.99147055961920683</v>
      </c>
    </row>
    <row r="7" spans="1:16" x14ac:dyDescent="0.3">
      <c r="A7" s="29">
        <v>17</v>
      </c>
      <c r="B7" s="88">
        <v>1</v>
      </c>
      <c r="C7" s="89">
        <v>1</v>
      </c>
      <c r="D7" s="89">
        <v>0.99796658010139905</v>
      </c>
      <c r="E7" s="89">
        <v>1</v>
      </c>
      <c r="F7" s="89">
        <v>1</v>
      </c>
      <c r="G7" s="89">
        <v>1</v>
      </c>
      <c r="H7" s="89">
        <v>1</v>
      </c>
      <c r="I7" s="89">
        <v>0.99591334637482865</v>
      </c>
      <c r="J7" s="89">
        <v>1</v>
      </c>
      <c r="K7" s="89">
        <v>0.99915574595217127</v>
      </c>
      <c r="L7" s="89">
        <v>0.99535026124961523</v>
      </c>
      <c r="M7" s="90">
        <v>0.99147055961920683</v>
      </c>
    </row>
    <row r="8" spans="1:16" x14ac:dyDescent="0.3">
      <c r="A8" s="29">
        <v>16</v>
      </c>
      <c r="B8" s="88">
        <v>1</v>
      </c>
      <c r="C8" s="89">
        <v>1</v>
      </c>
      <c r="D8" s="89">
        <v>0.99796658010139905</v>
      </c>
      <c r="E8" s="89">
        <v>1</v>
      </c>
      <c r="F8" s="89">
        <v>1</v>
      </c>
      <c r="G8" s="89">
        <v>1</v>
      </c>
      <c r="H8" s="89">
        <v>1</v>
      </c>
      <c r="I8" s="89">
        <v>0.99591334637482865</v>
      </c>
      <c r="J8" s="89">
        <v>1</v>
      </c>
      <c r="K8" s="89">
        <v>0.99915574595217127</v>
      </c>
      <c r="L8" s="89">
        <v>0.99535026124961523</v>
      </c>
      <c r="M8" s="90">
        <v>0.99147055961920683</v>
      </c>
    </row>
    <row r="9" spans="1:16" x14ac:dyDescent="0.3">
      <c r="A9" s="29">
        <v>15</v>
      </c>
      <c r="B9" s="88">
        <v>1</v>
      </c>
      <c r="C9" s="89">
        <v>1</v>
      </c>
      <c r="D9" s="89">
        <v>0.99796658010139905</v>
      </c>
      <c r="E9" s="89">
        <v>1</v>
      </c>
      <c r="F9" s="89">
        <v>1</v>
      </c>
      <c r="G9" s="89">
        <v>1</v>
      </c>
      <c r="H9" s="89">
        <v>1</v>
      </c>
      <c r="I9" s="89">
        <v>0.99591334637482865</v>
      </c>
      <c r="J9" s="89">
        <v>1</v>
      </c>
      <c r="K9" s="89">
        <v>0.99915574595217127</v>
      </c>
      <c r="L9" s="89">
        <v>0.99535026124961523</v>
      </c>
      <c r="M9" s="90">
        <v>0.99147055961920683</v>
      </c>
    </row>
    <row r="10" spans="1:16" x14ac:dyDescent="0.3">
      <c r="A10" s="29">
        <v>14</v>
      </c>
      <c r="B10" s="88">
        <v>1</v>
      </c>
      <c r="C10" s="89">
        <v>1</v>
      </c>
      <c r="D10" s="89">
        <v>0.99796658010139905</v>
      </c>
      <c r="E10" s="89">
        <v>1</v>
      </c>
      <c r="F10" s="89">
        <v>1</v>
      </c>
      <c r="G10" s="89">
        <v>1</v>
      </c>
      <c r="H10" s="89">
        <v>1</v>
      </c>
      <c r="I10" s="89">
        <v>0.99591334637482865</v>
      </c>
      <c r="J10" s="89">
        <v>1</v>
      </c>
      <c r="K10" s="89">
        <v>0.99915574595217127</v>
      </c>
      <c r="L10" s="89">
        <v>0.99535026124961523</v>
      </c>
      <c r="M10" s="90">
        <v>0.99147055961920683</v>
      </c>
    </row>
    <row r="11" spans="1:16" x14ac:dyDescent="0.3">
      <c r="A11" s="29">
        <v>13</v>
      </c>
      <c r="B11" s="88">
        <v>1</v>
      </c>
      <c r="C11" s="89">
        <v>1</v>
      </c>
      <c r="D11" s="89">
        <v>0.99796658010139905</v>
      </c>
      <c r="E11" s="89">
        <v>1</v>
      </c>
      <c r="F11" s="89">
        <v>1</v>
      </c>
      <c r="G11" s="89">
        <v>1</v>
      </c>
      <c r="H11" s="89">
        <v>1</v>
      </c>
      <c r="I11" s="89">
        <v>0.99591334637482865</v>
      </c>
      <c r="J11" s="89">
        <v>1</v>
      </c>
      <c r="K11" s="89">
        <v>0.99915574595217127</v>
      </c>
      <c r="L11" s="89">
        <v>0.99535026124961523</v>
      </c>
      <c r="M11" s="90">
        <v>0.99147055961920683</v>
      </c>
    </row>
    <row r="12" spans="1:16" x14ac:dyDescent="0.3">
      <c r="A12" s="29">
        <v>12</v>
      </c>
      <c r="B12" s="88">
        <v>1</v>
      </c>
      <c r="C12" s="89">
        <v>1</v>
      </c>
      <c r="D12" s="89">
        <v>0.99796658010139905</v>
      </c>
      <c r="E12" s="89">
        <v>1</v>
      </c>
      <c r="F12" s="89">
        <v>1</v>
      </c>
      <c r="G12" s="89">
        <v>1</v>
      </c>
      <c r="H12" s="89">
        <v>1</v>
      </c>
      <c r="I12" s="89">
        <v>0.99591334637482865</v>
      </c>
      <c r="J12" s="89">
        <v>1</v>
      </c>
      <c r="K12" s="89">
        <v>0.99915574595217127</v>
      </c>
      <c r="L12" s="89">
        <v>0.99535026124961523</v>
      </c>
      <c r="M12" s="90">
        <v>0.99147055961920683</v>
      </c>
    </row>
    <row r="13" spans="1:16" x14ac:dyDescent="0.3">
      <c r="A13" s="29">
        <v>11</v>
      </c>
      <c r="B13" s="88">
        <v>1</v>
      </c>
      <c r="C13" s="89">
        <v>1</v>
      </c>
      <c r="D13" s="89">
        <v>0.99796658010139905</v>
      </c>
      <c r="E13" s="89">
        <v>1</v>
      </c>
      <c r="F13" s="89">
        <v>1</v>
      </c>
      <c r="G13" s="89">
        <v>1</v>
      </c>
      <c r="H13" s="89">
        <v>1</v>
      </c>
      <c r="I13" s="89">
        <v>0.99591334637482865</v>
      </c>
      <c r="J13" s="89">
        <v>0.9950709071118673</v>
      </c>
      <c r="K13" s="89">
        <v>0.99655730704167855</v>
      </c>
      <c r="L13" s="89">
        <v>0.99535026124961523</v>
      </c>
      <c r="M13" s="90">
        <v>0.99147055961920683</v>
      </c>
    </row>
    <row r="14" spans="1:16" x14ac:dyDescent="0.3">
      <c r="A14" s="29">
        <v>10</v>
      </c>
      <c r="B14" s="88">
        <v>1</v>
      </c>
      <c r="C14" s="89">
        <v>1</v>
      </c>
      <c r="D14" s="89">
        <v>0.99796658010139905</v>
      </c>
      <c r="E14" s="89">
        <v>1</v>
      </c>
      <c r="F14" s="89">
        <v>1</v>
      </c>
      <c r="G14" s="89">
        <v>1</v>
      </c>
      <c r="H14" s="89">
        <v>1</v>
      </c>
      <c r="I14" s="89">
        <v>0.99256447909573187</v>
      </c>
      <c r="J14" s="89">
        <v>0.98137989656538038</v>
      </c>
      <c r="K14" s="89">
        <v>0.9887425715385364</v>
      </c>
      <c r="L14" s="89">
        <v>0.98695715832218656</v>
      </c>
      <c r="M14" s="90">
        <v>0.99092559214484965</v>
      </c>
    </row>
    <row r="15" spans="1:16" x14ac:dyDescent="0.3">
      <c r="A15" s="29">
        <v>9</v>
      </c>
      <c r="B15" s="88">
        <v>1</v>
      </c>
      <c r="C15" s="89">
        <v>0.99392808505631547</v>
      </c>
      <c r="D15" s="89">
        <v>0.9875777907413188</v>
      </c>
      <c r="E15" s="89">
        <v>1</v>
      </c>
      <c r="F15" s="89">
        <v>1</v>
      </c>
      <c r="G15" s="89">
        <v>1</v>
      </c>
      <c r="H15" s="89">
        <v>1</v>
      </c>
      <c r="I15" s="89">
        <v>0.9832659809377533</v>
      </c>
      <c r="J15" s="89">
        <v>0.9614135706852327</v>
      </c>
      <c r="K15" s="89">
        <v>0.9757115394427448</v>
      </c>
      <c r="L15" s="89">
        <v>0.96989085878053549</v>
      </c>
      <c r="M15" s="90">
        <v>0.98227038650521348</v>
      </c>
    </row>
    <row r="16" spans="1:16" x14ac:dyDescent="0.3">
      <c r="A16" s="29">
        <v>8</v>
      </c>
      <c r="B16" s="88">
        <v>1</v>
      </c>
      <c r="C16" s="89">
        <v>0.97660237400934469</v>
      </c>
      <c r="D16" s="89">
        <v>0.96651715586427056</v>
      </c>
      <c r="E16" s="89">
        <v>1</v>
      </c>
      <c r="F16" s="89">
        <v>1</v>
      </c>
      <c r="G16" s="89">
        <v>1</v>
      </c>
      <c r="H16" s="89">
        <v>0.99730398570647982</v>
      </c>
      <c r="I16" s="89">
        <v>0.96801785190089285</v>
      </c>
      <c r="J16" s="89">
        <v>0.9351719294714238</v>
      </c>
      <c r="K16" s="89">
        <v>0.95746421075430355</v>
      </c>
      <c r="L16" s="89">
        <v>0.94415136262466182</v>
      </c>
      <c r="M16" s="90">
        <v>0.96550494270029841</v>
      </c>
    </row>
    <row r="17" spans="1:13" x14ac:dyDescent="0.3">
      <c r="A17" s="29">
        <v>7</v>
      </c>
      <c r="B17" s="88">
        <v>0.98584202971477919</v>
      </c>
      <c r="C17" s="89">
        <v>0.95054273863392624</v>
      </c>
      <c r="D17" s="89">
        <v>0.93478467547025412</v>
      </c>
      <c r="E17" s="89">
        <v>0.99724033166545234</v>
      </c>
      <c r="F17" s="89">
        <v>0.99211360103377155</v>
      </c>
      <c r="G17" s="89">
        <v>0.97917159534134068</v>
      </c>
      <c r="H17" s="89">
        <v>0.97571118950924551</v>
      </c>
      <c r="I17" s="89">
        <v>0.94682009198515082</v>
      </c>
      <c r="J17" s="89">
        <v>0.90265497292395391</v>
      </c>
      <c r="K17" s="89">
        <v>0.93400058547321285</v>
      </c>
      <c r="L17" s="89">
        <v>0.90973866985456575</v>
      </c>
      <c r="M17" s="90">
        <v>0.94062926073010455</v>
      </c>
    </row>
    <row r="18" spans="1:13" x14ac:dyDescent="0.3">
      <c r="A18" s="29">
        <v>6</v>
      </c>
      <c r="B18" s="88">
        <v>0.95395946264904441</v>
      </c>
      <c r="C18" s="89">
        <v>0.91574917893006014</v>
      </c>
      <c r="D18" s="89">
        <v>0.89238034955926959</v>
      </c>
      <c r="E18" s="89">
        <v>0.95951356036383151</v>
      </c>
      <c r="F18" s="89">
        <v>0.96118828440705961</v>
      </c>
      <c r="G18" s="89">
        <v>0.94596698634643683</v>
      </c>
      <c r="H18" s="89">
        <v>0.94455608801148239</v>
      </c>
      <c r="I18" s="89">
        <v>0.9196727011905268</v>
      </c>
      <c r="J18" s="89">
        <v>0.86386270104282326</v>
      </c>
      <c r="K18" s="89">
        <v>0.90532066359947272</v>
      </c>
      <c r="L18" s="89">
        <v>0.8666527804702473</v>
      </c>
      <c r="M18" s="90">
        <v>0.90764334059463181</v>
      </c>
    </row>
    <row r="19" spans="1:13" x14ac:dyDescent="0.3">
      <c r="A19" s="29">
        <v>5</v>
      </c>
      <c r="B19" s="88">
        <v>0.91158628797481867</v>
      </c>
      <c r="C19" s="89">
        <v>0.87222169489774659</v>
      </c>
      <c r="D19" s="89">
        <v>0.83930417813131697</v>
      </c>
      <c r="E19" s="89">
        <v>0.90811398370630547</v>
      </c>
      <c r="F19" s="89">
        <v>0.91959232321601059</v>
      </c>
      <c r="G19" s="89">
        <v>0.90233677333808748</v>
      </c>
      <c r="H19" s="89">
        <v>0.90383868121319044</v>
      </c>
      <c r="I19" s="89">
        <v>0.88657567951702121</v>
      </c>
      <c r="J19" s="89">
        <v>0.81879511382803138</v>
      </c>
      <c r="K19" s="89">
        <v>0.87142444513308304</v>
      </c>
      <c r="L19" s="89">
        <v>0.81489369447170645</v>
      </c>
      <c r="M19" s="90">
        <v>0.86654718229388006</v>
      </c>
    </row>
    <row r="20" spans="1:13" x14ac:dyDescent="0.3">
      <c r="A20" s="29">
        <v>4</v>
      </c>
      <c r="B20" s="88">
        <v>0.85872250569210196</v>
      </c>
      <c r="C20" s="89">
        <v>0.81996028653698527</v>
      </c>
      <c r="D20" s="89">
        <v>0.77555616118639614</v>
      </c>
      <c r="E20" s="89">
        <v>0.84304160169287368</v>
      </c>
      <c r="F20" s="89">
        <v>0.86732571746062426</v>
      </c>
      <c r="G20" s="89">
        <v>0.84828095631629252</v>
      </c>
      <c r="H20" s="89">
        <v>0.85355896911436957</v>
      </c>
      <c r="I20" s="89">
        <v>0.84752902696463384</v>
      </c>
      <c r="J20" s="89">
        <v>0.76745221127957863</v>
      </c>
      <c r="K20" s="89">
        <v>0.83231193007404392</v>
      </c>
      <c r="L20" s="89">
        <v>0.754461411858943</v>
      </c>
      <c r="M20" s="90">
        <v>0.81734078582784953</v>
      </c>
    </row>
    <row r="21" spans="1:13" x14ac:dyDescent="0.3">
      <c r="A21" s="29">
        <v>3</v>
      </c>
      <c r="B21" s="88">
        <v>0.79536811580089428</v>
      </c>
      <c r="C21" s="89">
        <v>0.75896495384777651</v>
      </c>
      <c r="D21" s="89">
        <v>0.70113629872450711</v>
      </c>
      <c r="E21" s="89">
        <v>0.76429641432353668</v>
      </c>
      <c r="F21" s="89">
        <v>0.80438846714090073</v>
      </c>
      <c r="G21" s="89">
        <v>0.78379953528105184</v>
      </c>
      <c r="H21" s="89">
        <v>0.79371695171501988</v>
      </c>
      <c r="I21" s="89">
        <v>0.80253274353336468</v>
      </c>
      <c r="J21" s="89">
        <v>0.70983399339746489</v>
      </c>
      <c r="K21" s="89">
        <v>0.78798311842235524</v>
      </c>
      <c r="L21" s="89">
        <v>0.68535593263195738</v>
      </c>
      <c r="M21" s="90">
        <v>0.7600241511965401</v>
      </c>
    </row>
    <row r="22" spans="1:13" x14ac:dyDescent="0.3">
      <c r="A22" s="29">
        <v>2</v>
      </c>
      <c r="B22" s="88">
        <v>0.72152311830119564</v>
      </c>
      <c r="C22" s="89">
        <v>0.68923569683012009</v>
      </c>
      <c r="D22" s="89">
        <v>0.6160445907456501</v>
      </c>
      <c r="E22" s="89">
        <v>0.67187842159829425</v>
      </c>
      <c r="F22" s="89">
        <v>0.73078057225684012</v>
      </c>
      <c r="G22" s="89">
        <v>0.70889251023236566</v>
      </c>
      <c r="H22" s="89">
        <v>0.72431262901514126</v>
      </c>
      <c r="I22" s="89">
        <v>0.75158682922321363</v>
      </c>
      <c r="J22" s="89">
        <v>0.64594046018169027</v>
      </c>
      <c r="K22" s="89">
        <v>0.73843801017801713</v>
      </c>
      <c r="L22" s="89">
        <v>0.60757725679074914</v>
      </c>
      <c r="M22" s="90">
        <v>0.69459727839995167</v>
      </c>
    </row>
    <row r="23" spans="1:13" x14ac:dyDescent="0.3">
      <c r="A23" s="29">
        <v>1</v>
      </c>
      <c r="B23" s="91">
        <v>0.63718751319300604</v>
      </c>
      <c r="C23" s="92">
        <v>0.61077251548401612</v>
      </c>
      <c r="D23" s="92">
        <v>0.52028103724982488</v>
      </c>
      <c r="E23" s="92">
        <v>0.56578762351714629</v>
      </c>
      <c r="F23" s="92">
        <v>0.6465020328084421</v>
      </c>
      <c r="G23" s="92">
        <v>0.62355988117023375</v>
      </c>
      <c r="H23" s="92">
        <v>0.64534600101473383</v>
      </c>
      <c r="I23" s="92">
        <v>0.69469128403418101</v>
      </c>
      <c r="J23" s="92">
        <v>0.57577161163225454</v>
      </c>
      <c r="K23" s="92">
        <v>0.68367660534102948</v>
      </c>
      <c r="L23" s="92">
        <v>0.52112538433531852</v>
      </c>
      <c r="M23" s="93">
        <v>0.62106016743808445</v>
      </c>
    </row>
    <row r="24" spans="1:13" x14ac:dyDescent="0.3">
      <c r="B24" s="2"/>
      <c r="C24" s="2"/>
      <c r="D24" s="2"/>
      <c r="E24" s="2"/>
      <c r="F24" s="2"/>
      <c r="G24" s="2"/>
      <c r="H24" s="2"/>
      <c r="I24" s="2"/>
      <c r="J24" s="2"/>
      <c r="K24" s="2"/>
      <c r="L24" s="2"/>
      <c r="M24" s="2"/>
    </row>
    <row r="25" spans="1:13" x14ac:dyDescent="0.3">
      <c r="A25" s="27" t="s">
        <v>46</v>
      </c>
      <c r="B25" s="30">
        <v>4</v>
      </c>
      <c r="C25" s="30">
        <v>5</v>
      </c>
      <c r="D25" s="30">
        <v>6</v>
      </c>
      <c r="E25" s="30">
        <v>7</v>
      </c>
      <c r="F25" s="30">
        <v>8</v>
      </c>
      <c r="G25" s="30">
        <v>9</v>
      </c>
      <c r="H25" s="30">
        <v>10</v>
      </c>
      <c r="I25" s="30">
        <v>11</v>
      </c>
      <c r="J25" s="30">
        <v>12</v>
      </c>
      <c r="K25" s="30">
        <v>1</v>
      </c>
      <c r="L25" s="30">
        <v>2</v>
      </c>
      <c r="M25" s="30">
        <v>3</v>
      </c>
    </row>
    <row r="26" spans="1:13" x14ac:dyDescent="0.3">
      <c r="A26" s="29">
        <v>20</v>
      </c>
      <c r="B26" s="85">
        <v>1</v>
      </c>
      <c r="C26" s="86">
        <v>1</v>
      </c>
      <c r="D26" s="86">
        <v>1</v>
      </c>
      <c r="E26" s="86">
        <v>1</v>
      </c>
      <c r="F26" s="86">
        <v>1</v>
      </c>
      <c r="G26" s="86">
        <v>1</v>
      </c>
      <c r="H26" s="86">
        <v>1</v>
      </c>
      <c r="I26" s="86">
        <v>0.9954135594924417</v>
      </c>
      <c r="J26" s="86">
        <v>1</v>
      </c>
      <c r="K26" s="86">
        <v>1</v>
      </c>
      <c r="L26" s="86">
        <v>0.99848252529793502</v>
      </c>
      <c r="M26" s="87">
        <v>1</v>
      </c>
    </row>
    <row r="27" spans="1:13" x14ac:dyDescent="0.3">
      <c r="A27" s="29">
        <v>19</v>
      </c>
      <c r="B27" s="88">
        <v>1</v>
      </c>
      <c r="C27" s="89">
        <v>1</v>
      </c>
      <c r="D27" s="89">
        <v>1</v>
      </c>
      <c r="E27" s="89">
        <v>1</v>
      </c>
      <c r="F27" s="89">
        <v>1</v>
      </c>
      <c r="G27" s="89">
        <v>1</v>
      </c>
      <c r="H27" s="89">
        <v>1</v>
      </c>
      <c r="I27" s="89">
        <v>0.9954135594924417</v>
      </c>
      <c r="J27" s="89">
        <v>1</v>
      </c>
      <c r="K27" s="89">
        <v>1</v>
      </c>
      <c r="L27" s="89">
        <v>0.99848252529793502</v>
      </c>
      <c r="M27" s="90">
        <v>1</v>
      </c>
    </row>
    <row r="28" spans="1:13" x14ac:dyDescent="0.3">
      <c r="A28" s="29">
        <v>18</v>
      </c>
      <c r="B28" s="88">
        <v>1</v>
      </c>
      <c r="C28" s="89">
        <v>1</v>
      </c>
      <c r="D28" s="89">
        <v>1</v>
      </c>
      <c r="E28" s="89">
        <v>1</v>
      </c>
      <c r="F28" s="89">
        <v>1</v>
      </c>
      <c r="G28" s="89">
        <v>1</v>
      </c>
      <c r="H28" s="89">
        <v>1</v>
      </c>
      <c r="I28" s="89">
        <v>0.9954135594924417</v>
      </c>
      <c r="J28" s="89">
        <v>1</v>
      </c>
      <c r="K28" s="89">
        <v>1</v>
      </c>
      <c r="L28" s="89">
        <v>0.99848252529793502</v>
      </c>
      <c r="M28" s="90">
        <v>1</v>
      </c>
    </row>
    <row r="29" spans="1:13" x14ac:dyDescent="0.3">
      <c r="A29" s="29">
        <v>17</v>
      </c>
      <c r="B29" s="88">
        <v>1</v>
      </c>
      <c r="C29" s="89">
        <v>1</v>
      </c>
      <c r="D29" s="89">
        <v>1</v>
      </c>
      <c r="E29" s="89">
        <v>1</v>
      </c>
      <c r="F29" s="89">
        <v>1</v>
      </c>
      <c r="G29" s="89">
        <v>1</v>
      </c>
      <c r="H29" s="89">
        <v>1</v>
      </c>
      <c r="I29" s="89">
        <v>0.9954135594924417</v>
      </c>
      <c r="J29" s="89">
        <v>1</v>
      </c>
      <c r="K29" s="89">
        <v>1</v>
      </c>
      <c r="L29" s="89">
        <v>0.99848252529793502</v>
      </c>
      <c r="M29" s="90">
        <v>1</v>
      </c>
    </row>
    <row r="30" spans="1:13" x14ac:dyDescent="0.3">
      <c r="A30" s="29">
        <v>16</v>
      </c>
      <c r="B30" s="88">
        <v>1</v>
      </c>
      <c r="C30" s="89">
        <v>1</v>
      </c>
      <c r="D30" s="89">
        <v>1</v>
      </c>
      <c r="E30" s="89">
        <v>1</v>
      </c>
      <c r="F30" s="89">
        <v>1</v>
      </c>
      <c r="G30" s="89">
        <v>1</v>
      </c>
      <c r="H30" s="89">
        <v>1</v>
      </c>
      <c r="I30" s="89">
        <v>0.9954135594924417</v>
      </c>
      <c r="J30" s="89">
        <v>1</v>
      </c>
      <c r="K30" s="89">
        <v>1</v>
      </c>
      <c r="L30" s="89">
        <v>0.99848252529793502</v>
      </c>
      <c r="M30" s="90">
        <v>1</v>
      </c>
    </row>
    <row r="31" spans="1:13" x14ac:dyDescent="0.3">
      <c r="A31" s="29">
        <v>15</v>
      </c>
      <c r="B31" s="88">
        <v>1</v>
      </c>
      <c r="C31" s="89">
        <v>1</v>
      </c>
      <c r="D31" s="89">
        <v>1</v>
      </c>
      <c r="E31" s="89">
        <v>1</v>
      </c>
      <c r="F31" s="89">
        <v>1</v>
      </c>
      <c r="G31" s="89">
        <v>1</v>
      </c>
      <c r="H31" s="89">
        <v>1</v>
      </c>
      <c r="I31" s="89">
        <v>0.9954135594924417</v>
      </c>
      <c r="J31" s="89">
        <v>1</v>
      </c>
      <c r="K31" s="89">
        <v>1</v>
      </c>
      <c r="L31" s="89">
        <v>0.99848252529793502</v>
      </c>
      <c r="M31" s="90">
        <v>1</v>
      </c>
    </row>
    <row r="32" spans="1:13" x14ac:dyDescent="0.3">
      <c r="A32" s="29">
        <v>14</v>
      </c>
      <c r="B32" s="88">
        <v>1</v>
      </c>
      <c r="C32" s="89">
        <v>1</v>
      </c>
      <c r="D32" s="89">
        <v>1</v>
      </c>
      <c r="E32" s="89">
        <v>1</v>
      </c>
      <c r="F32" s="89">
        <v>1</v>
      </c>
      <c r="G32" s="89">
        <v>1</v>
      </c>
      <c r="H32" s="89">
        <v>1</v>
      </c>
      <c r="I32" s="89">
        <v>0.9954135594924417</v>
      </c>
      <c r="J32" s="89">
        <v>1</v>
      </c>
      <c r="K32" s="89">
        <v>1</v>
      </c>
      <c r="L32" s="89">
        <v>0.99848252529793502</v>
      </c>
      <c r="M32" s="90">
        <v>1</v>
      </c>
    </row>
    <row r="33" spans="1:13" x14ac:dyDescent="0.3">
      <c r="A33" s="29">
        <v>13</v>
      </c>
      <c r="B33" s="88">
        <v>1</v>
      </c>
      <c r="C33" s="89">
        <v>1</v>
      </c>
      <c r="D33" s="89">
        <v>1</v>
      </c>
      <c r="E33" s="89">
        <v>1</v>
      </c>
      <c r="F33" s="89">
        <v>1</v>
      </c>
      <c r="G33" s="89">
        <v>1</v>
      </c>
      <c r="H33" s="89">
        <v>1</v>
      </c>
      <c r="I33" s="89">
        <v>0.9954135594924417</v>
      </c>
      <c r="J33" s="89">
        <v>1</v>
      </c>
      <c r="K33" s="89">
        <v>1</v>
      </c>
      <c r="L33" s="89">
        <v>0.99848252529793502</v>
      </c>
      <c r="M33" s="90">
        <v>1</v>
      </c>
    </row>
    <row r="34" spans="1:13" x14ac:dyDescent="0.3">
      <c r="A34" s="29">
        <v>12</v>
      </c>
      <c r="B34" s="88">
        <v>1</v>
      </c>
      <c r="C34" s="89">
        <v>1</v>
      </c>
      <c r="D34" s="89">
        <v>1</v>
      </c>
      <c r="E34" s="89">
        <v>1</v>
      </c>
      <c r="F34" s="89">
        <v>1</v>
      </c>
      <c r="G34" s="89">
        <v>1</v>
      </c>
      <c r="H34" s="89">
        <v>1</v>
      </c>
      <c r="I34" s="89">
        <v>0.9954135594924417</v>
      </c>
      <c r="J34" s="89">
        <v>1</v>
      </c>
      <c r="K34" s="89">
        <v>1</v>
      </c>
      <c r="L34" s="89">
        <v>0.99848252529793502</v>
      </c>
      <c r="M34" s="90">
        <v>1</v>
      </c>
    </row>
    <row r="35" spans="1:13" x14ac:dyDescent="0.3">
      <c r="A35" s="29">
        <v>11</v>
      </c>
      <c r="B35" s="88">
        <v>1</v>
      </c>
      <c r="C35" s="89">
        <v>1</v>
      </c>
      <c r="D35" s="89">
        <v>1</v>
      </c>
      <c r="E35" s="89">
        <v>1</v>
      </c>
      <c r="F35" s="89">
        <v>1</v>
      </c>
      <c r="G35" s="89">
        <v>1</v>
      </c>
      <c r="H35" s="89">
        <v>1</v>
      </c>
      <c r="I35" s="89">
        <v>0.9954135594924417</v>
      </c>
      <c r="J35" s="89">
        <v>0.99349485476951593</v>
      </c>
      <c r="K35" s="89">
        <v>0.99665623115987367</v>
      </c>
      <c r="L35" s="89">
        <v>0.99285258717901814</v>
      </c>
      <c r="M35" s="90">
        <v>1</v>
      </c>
    </row>
    <row r="36" spans="1:13" x14ac:dyDescent="0.3">
      <c r="A36" s="29">
        <v>10</v>
      </c>
      <c r="B36" s="88">
        <v>1</v>
      </c>
      <c r="C36" s="89">
        <v>1</v>
      </c>
      <c r="D36" s="89">
        <v>0.99529323521049673</v>
      </c>
      <c r="E36" s="89">
        <v>1</v>
      </c>
      <c r="F36" s="89">
        <v>1</v>
      </c>
      <c r="G36" s="89">
        <v>1</v>
      </c>
      <c r="H36" s="89">
        <v>1</v>
      </c>
      <c r="I36" s="89">
        <v>0.9916890516883905</v>
      </c>
      <c r="J36" s="89">
        <v>0.97893828672687577</v>
      </c>
      <c r="K36" s="89">
        <v>0.98775550857827232</v>
      </c>
      <c r="L36" s="89">
        <v>0.98134964840314332</v>
      </c>
      <c r="M36" s="90">
        <v>1</v>
      </c>
    </row>
    <row r="37" spans="1:13" x14ac:dyDescent="0.3">
      <c r="A37" s="29">
        <v>9</v>
      </c>
      <c r="B37" s="88">
        <v>1</v>
      </c>
      <c r="C37" s="89">
        <v>0.99565191730660429</v>
      </c>
      <c r="D37" s="89">
        <v>0.98397011832124981</v>
      </c>
      <c r="E37" s="89">
        <v>1</v>
      </c>
      <c r="F37" s="89">
        <v>1</v>
      </c>
      <c r="G37" s="89">
        <v>1</v>
      </c>
      <c r="H37" s="89">
        <v>1</v>
      </c>
      <c r="I37" s="89">
        <v>0.98266097190906754</v>
      </c>
      <c r="J37" s="89">
        <v>0.95988613461630901</v>
      </c>
      <c r="K37" s="89">
        <v>0.97441815083120897</v>
      </c>
      <c r="L37" s="89">
        <v>0.96397370897031065</v>
      </c>
      <c r="M37" s="90">
        <v>0.99820407900286479</v>
      </c>
    </row>
    <row r="38" spans="1:13" x14ac:dyDescent="0.3">
      <c r="A38" s="29">
        <v>8</v>
      </c>
      <c r="B38" s="88">
        <v>1</v>
      </c>
      <c r="C38" s="89">
        <v>0.98167467878147974</v>
      </c>
      <c r="D38" s="89">
        <v>0.96820953458123438</v>
      </c>
      <c r="E38" s="89">
        <v>1</v>
      </c>
      <c r="F38" s="89">
        <v>1</v>
      </c>
      <c r="G38" s="89">
        <v>1</v>
      </c>
      <c r="H38" s="89">
        <v>0.99512733254057473</v>
      </c>
      <c r="I38" s="89">
        <v>0.96832932015447271</v>
      </c>
      <c r="J38" s="89">
        <v>0.93633839843781563</v>
      </c>
      <c r="K38" s="89">
        <v>0.95664415791868374</v>
      </c>
      <c r="L38" s="89">
        <v>0.94072476888052026</v>
      </c>
      <c r="M38" s="90">
        <v>0.98723652287295049</v>
      </c>
    </row>
    <row r="39" spans="1:13" x14ac:dyDescent="0.3">
      <c r="A39" s="29">
        <v>7</v>
      </c>
      <c r="B39" s="88">
        <v>0.98735689708282204</v>
      </c>
      <c r="C39" s="89">
        <v>0.9607184192150221</v>
      </c>
      <c r="D39" s="89">
        <v>0.94801148399045043</v>
      </c>
      <c r="E39" s="89">
        <v>0.99762602799797451</v>
      </c>
      <c r="F39" s="89">
        <v>0.99410247386693207</v>
      </c>
      <c r="G39" s="89">
        <v>0.98811655368918305</v>
      </c>
      <c r="H39" s="89">
        <v>0.97633664996675362</v>
      </c>
      <c r="I39" s="89">
        <v>0.94869409642460589</v>
      </c>
      <c r="J39" s="89">
        <v>0.90829507819139588</v>
      </c>
      <c r="K39" s="89">
        <v>0.9344335298406965</v>
      </c>
      <c r="L39" s="89">
        <v>0.91160282813377214</v>
      </c>
      <c r="M39" s="90">
        <v>0.97005616381980675</v>
      </c>
    </row>
    <row r="40" spans="1:13" x14ac:dyDescent="0.3">
      <c r="A40" s="29">
        <v>6</v>
      </c>
      <c r="B40" s="88">
        <v>0.9586895191831003</v>
      </c>
      <c r="C40" s="89">
        <v>0.93278313860723161</v>
      </c>
      <c r="D40" s="89">
        <v>0.92337596654889786</v>
      </c>
      <c r="E40" s="89">
        <v>0.97310448460113752</v>
      </c>
      <c r="F40" s="89">
        <v>0.96519735897995329</v>
      </c>
      <c r="G40" s="89">
        <v>0.95713857886514964</v>
      </c>
      <c r="H40" s="89">
        <v>0.94958303483391715</v>
      </c>
      <c r="I40" s="89">
        <v>0.92375530071946721</v>
      </c>
      <c r="J40" s="89">
        <v>0.8757561738770494</v>
      </c>
      <c r="K40" s="89">
        <v>0.90778626659724726</v>
      </c>
      <c r="L40" s="89">
        <v>0.87660788673006595</v>
      </c>
      <c r="M40" s="90">
        <v>0.94666300184343355</v>
      </c>
    </row>
    <row r="41" spans="1:13" x14ac:dyDescent="0.3">
      <c r="A41" s="29">
        <v>5</v>
      </c>
      <c r="B41" s="88">
        <v>0.92058746412062575</v>
      </c>
      <c r="C41" s="89">
        <v>0.89786883695810793</v>
      </c>
      <c r="D41" s="89">
        <v>0.89430298225657667</v>
      </c>
      <c r="E41" s="89">
        <v>0.9397601485873367</v>
      </c>
      <c r="F41" s="89">
        <v>0.92617301606065849</v>
      </c>
      <c r="G41" s="89">
        <v>0.91582927348373511</v>
      </c>
      <c r="H41" s="89">
        <v>0.91486648714206531</v>
      </c>
      <c r="I41" s="89">
        <v>0.89351293303905677</v>
      </c>
      <c r="J41" s="89">
        <v>0.83872168549477655</v>
      </c>
      <c r="K41" s="89">
        <v>0.87670236818833625</v>
      </c>
      <c r="L41" s="89">
        <v>0.83573994466940227</v>
      </c>
      <c r="M41" s="90">
        <v>0.91705703694383089</v>
      </c>
    </row>
    <row r="42" spans="1:13" x14ac:dyDescent="0.3">
      <c r="A42" s="29">
        <v>4</v>
      </c>
      <c r="B42" s="88">
        <v>0.87305073189539861</v>
      </c>
      <c r="C42" s="89">
        <v>0.85597551426765128</v>
      </c>
      <c r="D42" s="89">
        <v>0.86079253111348686</v>
      </c>
      <c r="E42" s="89">
        <v>0.89759301995657226</v>
      </c>
      <c r="F42" s="89">
        <v>0.87702944510904757</v>
      </c>
      <c r="G42" s="89">
        <v>0.86418863754493935</v>
      </c>
      <c r="H42" s="89">
        <v>0.87218700689119799</v>
      </c>
      <c r="I42" s="89">
        <v>0.85796699338337423</v>
      </c>
      <c r="J42" s="89">
        <v>0.79719161304457697</v>
      </c>
      <c r="K42" s="89">
        <v>0.84118183461396323</v>
      </c>
      <c r="L42" s="89">
        <v>0.78899900195178052</v>
      </c>
      <c r="M42" s="90">
        <v>0.8812382691209989</v>
      </c>
    </row>
    <row r="43" spans="1:13" x14ac:dyDescent="0.3">
      <c r="A43" s="29">
        <v>3</v>
      </c>
      <c r="B43" s="88">
        <v>0.81607932250741866</v>
      </c>
      <c r="C43" s="89">
        <v>0.80710317053586167</v>
      </c>
      <c r="D43" s="89">
        <v>0.82284461311962853</v>
      </c>
      <c r="E43" s="89">
        <v>0.84660309870884409</v>
      </c>
      <c r="F43" s="89">
        <v>0.81776664612512051</v>
      </c>
      <c r="G43" s="89">
        <v>0.80221667104876238</v>
      </c>
      <c r="H43" s="89">
        <v>0.82154459408131519</v>
      </c>
      <c r="I43" s="89">
        <v>0.81711748175242005</v>
      </c>
      <c r="J43" s="89">
        <v>0.75116595652645102</v>
      </c>
      <c r="K43" s="89">
        <v>0.80122466587412822</v>
      </c>
      <c r="L43" s="89">
        <v>0.73638505857720105</v>
      </c>
      <c r="M43" s="90">
        <v>0.83920669837493744</v>
      </c>
    </row>
    <row r="44" spans="1:13" x14ac:dyDescent="0.3">
      <c r="A44" s="29">
        <v>2</v>
      </c>
      <c r="B44" s="88">
        <v>0.749673235956686</v>
      </c>
      <c r="C44" s="89">
        <v>0.75125180576273898</v>
      </c>
      <c r="D44" s="89">
        <v>0.78045922827500158</v>
      </c>
      <c r="E44" s="89">
        <v>0.7867903848441522</v>
      </c>
      <c r="F44" s="89">
        <v>0.74838461910887732</v>
      </c>
      <c r="G44" s="89">
        <v>0.72991337399520428</v>
      </c>
      <c r="H44" s="89">
        <v>0.76293924871241692</v>
      </c>
      <c r="I44" s="89">
        <v>0.77096439814619389</v>
      </c>
      <c r="J44" s="89">
        <v>0.70064471594039834</v>
      </c>
      <c r="K44" s="89">
        <v>0.75683086196883131</v>
      </c>
      <c r="L44" s="89">
        <v>0.67789811454566373</v>
      </c>
      <c r="M44" s="90">
        <v>0.79096232470564654</v>
      </c>
    </row>
    <row r="45" spans="1:13" x14ac:dyDescent="0.3">
      <c r="A45" s="29">
        <v>1</v>
      </c>
      <c r="B45" s="91">
        <v>0.67383247224320075</v>
      </c>
      <c r="C45" s="92">
        <v>0.68842141994828332</v>
      </c>
      <c r="D45" s="92">
        <v>0.73363637657960601</v>
      </c>
      <c r="E45" s="92">
        <v>0.71815487836249647</v>
      </c>
      <c r="F45" s="92">
        <v>0.66888336406031801</v>
      </c>
      <c r="G45" s="92">
        <v>0.64727874638426497</v>
      </c>
      <c r="H45" s="92">
        <v>0.69637097078450338</v>
      </c>
      <c r="I45" s="92">
        <v>0.71950774256469585</v>
      </c>
      <c r="J45" s="92">
        <v>0.64562789128641929</v>
      </c>
      <c r="K45" s="92">
        <v>0.70800042289807241</v>
      </c>
      <c r="L45" s="92">
        <v>0.61353816985716869</v>
      </c>
      <c r="M45" s="93">
        <v>0.73650514811312617</v>
      </c>
    </row>
    <row r="46" spans="1:13" x14ac:dyDescent="0.3">
      <c r="B46" s="2"/>
      <c r="C46" s="2"/>
      <c r="D46" s="2"/>
      <c r="E46" s="2"/>
      <c r="F46" s="2"/>
      <c r="G46" s="2"/>
      <c r="H46" s="2"/>
      <c r="I46" s="2"/>
      <c r="J46" s="2"/>
      <c r="K46" s="2"/>
      <c r="L46" s="2"/>
      <c r="M46" s="2"/>
    </row>
    <row r="47" spans="1:13" x14ac:dyDescent="0.3">
      <c r="A47" s="27" t="s">
        <v>47</v>
      </c>
      <c r="B47" s="30">
        <v>4</v>
      </c>
      <c r="C47" s="30">
        <v>5</v>
      </c>
      <c r="D47" s="30">
        <v>6</v>
      </c>
      <c r="E47" s="30">
        <v>7</v>
      </c>
      <c r="F47" s="30">
        <v>8</v>
      </c>
      <c r="G47" s="30">
        <v>9</v>
      </c>
      <c r="H47" s="30">
        <v>10</v>
      </c>
      <c r="I47" s="30">
        <v>11</v>
      </c>
      <c r="J47" s="30">
        <v>12</v>
      </c>
      <c r="K47" s="30">
        <v>1</v>
      </c>
      <c r="L47" s="30">
        <v>2</v>
      </c>
      <c r="M47" s="30">
        <v>3</v>
      </c>
    </row>
    <row r="48" spans="1:13" x14ac:dyDescent="0.3">
      <c r="A48" s="29">
        <v>20</v>
      </c>
      <c r="B48" s="85">
        <v>1</v>
      </c>
      <c r="C48" s="86">
        <v>1</v>
      </c>
      <c r="D48" s="86">
        <v>1</v>
      </c>
      <c r="E48" s="86">
        <v>1</v>
      </c>
      <c r="F48" s="86">
        <v>1</v>
      </c>
      <c r="G48" s="86">
        <v>1</v>
      </c>
      <c r="H48" s="86">
        <v>1</v>
      </c>
      <c r="I48" s="86">
        <v>1</v>
      </c>
      <c r="J48" s="86">
        <v>1</v>
      </c>
      <c r="K48" s="86">
        <v>1</v>
      </c>
      <c r="L48" s="86">
        <v>0.99900423554031714</v>
      </c>
      <c r="M48" s="87">
        <v>1</v>
      </c>
    </row>
    <row r="49" spans="1:13" x14ac:dyDescent="0.3">
      <c r="A49" s="29">
        <v>19</v>
      </c>
      <c r="B49" s="88">
        <v>1</v>
      </c>
      <c r="C49" s="89">
        <v>1</v>
      </c>
      <c r="D49" s="89">
        <v>1</v>
      </c>
      <c r="E49" s="89">
        <v>1</v>
      </c>
      <c r="F49" s="89">
        <v>1</v>
      </c>
      <c r="G49" s="89">
        <v>1</v>
      </c>
      <c r="H49" s="89">
        <v>1</v>
      </c>
      <c r="I49" s="89">
        <v>1</v>
      </c>
      <c r="J49" s="89">
        <v>1</v>
      </c>
      <c r="K49" s="89">
        <v>1</v>
      </c>
      <c r="L49" s="89">
        <v>0.99900423554031714</v>
      </c>
      <c r="M49" s="90">
        <v>1</v>
      </c>
    </row>
    <row r="50" spans="1:13" x14ac:dyDescent="0.3">
      <c r="A50" s="29">
        <v>18</v>
      </c>
      <c r="B50" s="88">
        <v>1</v>
      </c>
      <c r="C50" s="89">
        <v>1</v>
      </c>
      <c r="D50" s="89">
        <v>1</v>
      </c>
      <c r="E50" s="89">
        <v>1</v>
      </c>
      <c r="F50" s="89">
        <v>1</v>
      </c>
      <c r="G50" s="89">
        <v>1</v>
      </c>
      <c r="H50" s="89">
        <v>1</v>
      </c>
      <c r="I50" s="89">
        <v>1</v>
      </c>
      <c r="J50" s="89">
        <v>1</v>
      </c>
      <c r="K50" s="89">
        <v>1</v>
      </c>
      <c r="L50" s="89">
        <v>0.99900423554031714</v>
      </c>
      <c r="M50" s="90">
        <v>1</v>
      </c>
    </row>
    <row r="51" spans="1:13" x14ac:dyDescent="0.3">
      <c r="A51" s="29">
        <v>17</v>
      </c>
      <c r="B51" s="88">
        <v>1</v>
      </c>
      <c r="C51" s="89">
        <v>1</v>
      </c>
      <c r="D51" s="89">
        <v>1</v>
      </c>
      <c r="E51" s="89">
        <v>1</v>
      </c>
      <c r="F51" s="89">
        <v>1</v>
      </c>
      <c r="G51" s="89">
        <v>1</v>
      </c>
      <c r="H51" s="89">
        <v>1</v>
      </c>
      <c r="I51" s="89">
        <v>1</v>
      </c>
      <c r="J51" s="89">
        <v>1</v>
      </c>
      <c r="K51" s="89">
        <v>1</v>
      </c>
      <c r="L51" s="89">
        <v>0.99900423554031714</v>
      </c>
      <c r="M51" s="90">
        <v>1</v>
      </c>
    </row>
    <row r="52" spans="1:13" x14ac:dyDescent="0.3">
      <c r="A52" s="29">
        <v>16</v>
      </c>
      <c r="B52" s="88">
        <v>1</v>
      </c>
      <c r="C52" s="89">
        <v>1</v>
      </c>
      <c r="D52" s="89">
        <v>1</v>
      </c>
      <c r="E52" s="89">
        <v>1</v>
      </c>
      <c r="F52" s="89">
        <v>1</v>
      </c>
      <c r="G52" s="89">
        <v>1</v>
      </c>
      <c r="H52" s="89">
        <v>1</v>
      </c>
      <c r="I52" s="89">
        <v>1</v>
      </c>
      <c r="J52" s="89">
        <v>1</v>
      </c>
      <c r="K52" s="89">
        <v>1</v>
      </c>
      <c r="L52" s="89">
        <v>0.99900423554031714</v>
      </c>
      <c r="M52" s="90">
        <v>1</v>
      </c>
    </row>
    <row r="53" spans="1:13" x14ac:dyDescent="0.3">
      <c r="A53" s="29">
        <v>15</v>
      </c>
      <c r="B53" s="88">
        <v>1</v>
      </c>
      <c r="C53" s="89">
        <v>1</v>
      </c>
      <c r="D53" s="89">
        <v>1</v>
      </c>
      <c r="E53" s="89">
        <v>1</v>
      </c>
      <c r="F53" s="89">
        <v>1</v>
      </c>
      <c r="G53" s="89">
        <v>1</v>
      </c>
      <c r="H53" s="89">
        <v>1</v>
      </c>
      <c r="I53" s="89">
        <v>1</v>
      </c>
      <c r="J53" s="89">
        <v>1</v>
      </c>
      <c r="K53" s="89">
        <v>1</v>
      </c>
      <c r="L53" s="89">
        <v>0.99900423554031714</v>
      </c>
      <c r="M53" s="90">
        <v>1</v>
      </c>
    </row>
    <row r="54" spans="1:13" x14ac:dyDescent="0.3">
      <c r="A54" s="29">
        <v>14</v>
      </c>
      <c r="B54" s="88">
        <v>1</v>
      </c>
      <c r="C54" s="89">
        <v>1</v>
      </c>
      <c r="D54" s="89">
        <v>1</v>
      </c>
      <c r="E54" s="89">
        <v>1</v>
      </c>
      <c r="F54" s="89">
        <v>1</v>
      </c>
      <c r="G54" s="89">
        <v>1</v>
      </c>
      <c r="H54" s="89">
        <v>1</v>
      </c>
      <c r="I54" s="89">
        <v>1</v>
      </c>
      <c r="J54" s="89">
        <v>1</v>
      </c>
      <c r="K54" s="89">
        <v>1</v>
      </c>
      <c r="L54" s="89">
        <v>0.99900423554031714</v>
      </c>
      <c r="M54" s="90">
        <v>1</v>
      </c>
    </row>
    <row r="55" spans="1:13" x14ac:dyDescent="0.3">
      <c r="A55" s="29">
        <v>13</v>
      </c>
      <c r="B55" s="88">
        <v>1</v>
      </c>
      <c r="C55" s="89">
        <v>1</v>
      </c>
      <c r="D55" s="89">
        <v>1</v>
      </c>
      <c r="E55" s="89">
        <v>1</v>
      </c>
      <c r="F55" s="89">
        <v>1</v>
      </c>
      <c r="G55" s="89">
        <v>1</v>
      </c>
      <c r="H55" s="89">
        <v>1</v>
      </c>
      <c r="I55" s="89">
        <v>1</v>
      </c>
      <c r="J55" s="89">
        <v>1</v>
      </c>
      <c r="K55" s="89">
        <v>1</v>
      </c>
      <c r="L55" s="89">
        <v>0.99900423554031714</v>
      </c>
      <c r="M55" s="90">
        <v>1</v>
      </c>
    </row>
    <row r="56" spans="1:13" x14ac:dyDescent="0.3">
      <c r="A56" s="29">
        <v>12</v>
      </c>
      <c r="B56" s="88">
        <v>1</v>
      </c>
      <c r="C56" s="89">
        <v>1</v>
      </c>
      <c r="D56" s="89">
        <v>1</v>
      </c>
      <c r="E56" s="89">
        <v>1</v>
      </c>
      <c r="F56" s="89">
        <v>1</v>
      </c>
      <c r="G56" s="89">
        <v>1</v>
      </c>
      <c r="H56" s="89">
        <v>1</v>
      </c>
      <c r="I56" s="89">
        <v>1</v>
      </c>
      <c r="J56" s="89">
        <v>1</v>
      </c>
      <c r="K56" s="89">
        <v>1</v>
      </c>
      <c r="L56" s="89">
        <v>0.99900423554031714</v>
      </c>
      <c r="M56" s="90">
        <v>1</v>
      </c>
    </row>
    <row r="57" spans="1:13" x14ac:dyDescent="0.3">
      <c r="A57" s="29">
        <v>11</v>
      </c>
      <c r="B57" s="88">
        <v>1</v>
      </c>
      <c r="C57" s="89">
        <v>1</v>
      </c>
      <c r="D57" s="89">
        <v>1</v>
      </c>
      <c r="E57" s="89">
        <v>1</v>
      </c>
      <c r="F57" s="89">
        <v>1</v>
      </c>
      <c r="G57" s="89">
        <v>1</v>
      </c>
      <c r="H57" s="89">
        <v>1</v>
      </c>
      <c r="I57" s="89">
        <v>0.98990815536070031</v>
      </c>
      <c r="J57" s="89">
        <v>1</v>
      </c>
      <c r="K57" s="89">
        <v>0.9985440108411745</v>
      </c>
      <c r="L57" s="89">
        <v>0.99900423554031714</v>
      </c>
      <c r="M57" s="90">
        <v>1</v>
      </c>
    </row>
    <row r="58" spans="1:13" x14ac:dyDescent="0.3">
      <c r="A58" s="29">
        <v>10</v>
      </c>
      <c r="B58" s="88">
        <v>1</v>
      </c>
      <c r="C58" s="89">
        <v>1</v>
      </c>
      <c r="D58" s="89">
        <v>1</v>
      </c>
      <c r="E58" s="89">
        <v>1</v>
      </c>
      <c r="F58" s="89">
        <v>1</v>
      </c>
      <c r="G58" s="89">
        <v>1</v>
      </c>
      <c r="H58" s="89">
        <v>1</v>
      </c>
      <c r="I58" s="89">
        <v>0.96515827751481909</v>
      </c>
      <c r="J58" s="89">
        <v>0.9952859304826065</v>
      </c>
      <c r="K58" s="89">
        <v>0.98259336931022623</v>
      </c>
      <c r="L58" s="89">
        <v>0.99365506914395751</v>
      </c>
      <c r="M58" s="90">
        <v>1</v>
      </c>
    </row>
    <row r="59" spans="1:13" x14ac:dyDescent="0.3">
      <c r="A59" s="29">
        <v>9</v>
      </c>
      <c r="B59" s="88">
        <v>1</v>
      </c>
      <c r="C59" s="89">
        <v>1</v>
      </c>
      <c r="D59" s="89">
        <v>1</v>
      </c>
      <c r="E59" s="89">
        <v>1</v>
      </c>
      <c r="F59" s="89">
        <v>1</v>
      </c>
      <c r="G59" s="89">
        <v>1</v>
      </c>
      <c r="H59" s="89">
        <v>1</v>
      </c>
      <c r="I59" s="89">
        <v>0.9289300605723676</v>
      </c>
      <c r="J59" s="89">
        <v>0.9731813969295342</v>
      </c>
      <c r="K59" s="89">
        <v>0.95427110047914843</v>
      </c>
      <c r="L59" s="89">
        <v>0.97457713729781248</v>
      </c>
      <c r="M59" s="90">
        <v>0.99740177748279368</v>
      </c>
    </row>
    <row r="60" spans="1:13" x14ac:dyDescent="0.3">
      <c r="A60" s="29">
        <v>8</v>
      </c>
      <c r="B60" s="88">
        <v>1</v>
      </c>
      <c r="C60" s="89">
        <v>0.97120233807530987</v>
      </c>
      <c r="D60" s="89">
        <v>0.97154134578022933</v>
      </c>
      <c r="E60" s="89">
        <v>1</v>
      </c>
      <c r="F60" s="89">
        <v>1</v>
      </c>
      <c r="G60" s="89">
        <v>1</v>
      </c>
      <c r="H60" s="89">
        <v>1</v>
      </c>
      <c r="I60" s="89">
        <v>0.88122350453334586</v>
      </c>
      <c r="J60" s="89">
        <v>0.93593555490061298</v>
      </c>
      <c r="K60" s="89">
        <v>0.91357720434794099</v>
      </c>
      <c r="L60" s="89">
        <v>0.94177044000188226</v>
      </c>
      <c r="M60" s="90">
        <v>0.97004454833501619</v>
      </c>
    </row>
    <row r="61" spans="1:13" x14ac:dyDescent="0.3">
      <c r="A61" s="29">
        <v>7</v>
      </c>
      <c r="B61" s="88">
        <v>0.9764713309952745</v>
      </c>
      <c r="C61" s="89">
        <v>0.92070342792491644</v>
      </c>
      <c r="D61" s="89">
        <v>0.91653949425848169</v>
      </c>
      <c r="E61" s="89">
        <v>0.99669493536501785</v>
      </c>
      <c r="F61" s="89">
        <v>0.98506640130797674</v>
      </c>
      <c r="G61" s="89">
        <v>0.9796120142070619</v>
      </c>
      <c r="H61" s="89">
        <v>0.96113776306774601</v>
      </c>
      <c r="I61" s="89">
        <v>0.82203860939775386</v>
      </c>
      <c r="J61" s="89">
        <v>0.8835484043958427</v>
      </c>
      <c r="K61" s="89">
        <v>0.86051168091660379</v>
      </c>
      <c r="L61" s="89">
        <v>0.89523497725616674</v>
      </c>
      <c r="M61" s="90">
        <v>0.92773693615398156</v>
      </c>
    </row>
    <row r="62" spans="1:13" x14ac:dyDescent="0.3">
      <c r="A62" s="29">
        <v>6</v>
      </c>
      <c r="B62" s="88">
        <v>0.9264353004226743</v>
      </c>
      <c r="C62" s="89">
        <v>0.85193517162488641</v>
      </c>
      <c r="D62" s="89">
        <v>0.84118850585170457</v>
      </c>
      <c r="E62" s="89">
        <v>0.94424595193098493</v>
      </c>
      <c r="F62" s="89">
        <v>0.92430897442011672</v>
      </c>
      <c r="G62" s="89">
        <v>0.92141394825432721</v>
      </c>
      <c r="H62" s="89">
        <v>0.89718279762905107</v>
      </c>
      <c r="I62" s="89">
        <v>0.75137537516559205</v>
      </c>
      <c r="J62" s="89">
        <v>0.8160199454152236</v>
      </c>
      <c r="K62" s="89">
        <v>0.79507453018513685</v>
      </c>
      <c r="L62" s="89">
        <v>0.83497074906066593</v>
      </c>
      <c r="M62" s="90">
        <v>0.87047894093968936</v>
      </c>
    </row>
    <row r="63" spans="1:13" x14ac:dyDescent="0.3">
      <c r="A63" s="29">
        <v>5</v>
      </c>
      <c r="B63" s="88">
        <v>0.8600615681602557</v>
      </c>
      <c r="C63" s="89">
        <v>0.76489756917521923</v>
      </c>
      <c r="D63" s="89">
        <v>0.74548838055989786</v>
      </c>
      <c r="E63" s="89">
        <v>0.8727301457247536</v>
      </c>
      <c r="F63" s="89">
        <v>0.84254052220340125</v>
      </c>
      <c r="G63" s="89">
        <v>0.84363788002254891</v>
      </c>
      <c r="H63" s="89">
        <v>0.81314151557225889</v>
      </c>
      <c r="I63" s="89">
        <v>0.66923380183685977</v>
      </c>
      <c r="J63" s="89">
        <v>0.73335017795875534</v>
      </c>
      <c r="K63" s="89">
        <v>0.71726575215354027</v>
      </c>
      <c r="L63" s="89">
        <v>0.76097775541537982</v>
      </c>
      <c r="M63" s="90">
        <v>0.79827056269213981</v>
      </c>
    </row>
    <row r="64" spans="1:13" x14ac:dyDescent="0.3">
      <c r="A64" s="29">
        <v>4</v>
      </c>
      <c r="B64" s="88">
        <v>0.77735013420801879</v>
      </c>
      <c r="C64" s="89">
        <v>0.65959062057591544</v>
      </c>
      <c r="D64" s="89">
        <v>0.62943911838306166</v>
      </c>
      <c r="E64" s="89">
        <v>0.78214751674632355</v>
      </c>
      <c r="F64" s="89">
        <v>0.73976104465783088</v>
      </c>
      <c r="G64" s="89">
        <v>0.74628380951172724</v>
      </c>
      <c r="H64" s="89">
        <v>0.70901391689737003</v>
      </c>
      <c r="I64" s="89">
        <v>0.57561388941155733</v>
      </c>
      <c r="J64" s="89">
        <v>0.63553910202643815</v>
      </c>
      <c r="K64" s="89">
        <v>0.62708534682181416</v>
      </c>
      <c r="L64" s="89">
        <v>0.67325599632030841</v>
      </c>
      <c r="M64" s="90">
        <v>0.7111118014113329</v>
      </c>
    </row>
    <row r="65" spans="1:13" x14ac:dyDescent="0.3">
      <c r="A65" s="29">
        <v>3</v>
      </c>
      <c r="B65" s="88">
        <v>0.6783009985659636</v>
      </c>
      <c r="C65" s="89">
        <v>0.53601432582697495</v>
      </c>
      <c r="D65" s="89">
        <v>0.49304071932119586</v>
      </c>
      <c r="E65" s="89">
        <v>0.67249806499569498</v>
      </c>
      <c r="F65" s="89">
        <v>0.61597054178340516</v>
      </c>
      <c r="G65" s="89">
        <v>0.62935173672186218</v>
      </c>
      <c r="H65" s="89">
        <v>0.58480000160438417</v>
      </c>
      <c r="I65" s="89">
        <v>0.47051563788968476</v>
      </c>
      <c r="J65" s="89">
        <v>0.52258671761827191</v>
      </c>
      <c r="K65" s="89">
        <v>0.5245333141899583</v>
      </c>
      <c r="L65" s="89">
        <v>0.57180547177545182</v>
      </c>
      <c r="M65" s="90">
        <v>0.60900265709726864</v>
      </c>
    </row>
    <row r="66" spans="1:13" x14ac:dyDescent="0.3">
      <c r="A66" s="29">
        <v>2</v>
      </c>
      <c r="B66" s="88">
        <v>0.56291416123408999</v>
      </c>
      <c r="C66" s="89">
        <v>0.39416868492839752</v>
      </c>
      <c r="D66" s="89">
        <v>0.33629318337430048</v>
      </c>
      <c r="E66" s="89">
        <v>0.54378179047286801</v>
      </c>
      <c r="F66" s="89">
        <v>0.47116901358012425</v>
      </c>
      <c r="G66" s="89">
        <v>0.49284166165295362</v>
      </c>
      <c r="H66" s="89">
        <v>0.44049976969330118</v>
      </c>
      <c r="I66" s="89">
        <v>0.35393904727124204</v>
      </c>
      <c r="J66" s="89">
        <v>0.39449302473425674</v>
      </c>
      <c r="K66" s="89">
        <v>0.40960965425797274</v>
      </c>
      <c r="L66" s="89">
        <v>0.45662618178080994</v>
      </c>
      <c r="M66" s="90">
        <v>0.49194312974994697</v>
      </c>
    </row>
    <row r="67" spans="1:13" x14ac:dyDescent="0.3">
      <c r="A67" s="29">
        <v>1</v>
      </c>
      <c r="B67" s="91">
        <v>0.43118962221239809</v>
      </c>
      <c r="C67" s="92">
        <v>0.23405369788018329</v>
      </c>
      <c r="D67" s="92">
        <v>0.15919651054237557</v>
      </c>
      <c r="E67" s="92">
        <v>0.39599869317784242</v>
      </c>
      <c r="F67" s="92">
        <v>0.30535646004798811</v>
      </c>
      <c r="G67" s="92">
        <v>0.33675358430500163</v>
      </c>
      <c r="H67" s="92">
        <v>0.27611322116412129</v>
      </c>
      <c r="I67" s="92">
        <v>0.22588411755622909</v>
      </c>
      <c r="J67" s="92">
        <v>0.25125802337439251</v>
      </c>
      <c r="K67" s="92">
        <v>0.28231436702585755</v>
      </c>
      <c r="L67" s="92">
        <v>0.32771812633638275</v>
      </c>
      <c r="M67" s="93">
        <v>0.35993321936936784</v>
      </c>
    </row>
    <row r="68" spans="1:13" x14ac:dyDescent="0.3">
      <c r="B68" s="2"/>
      <c r="C68" s="2"/>
      <c r="D68" s="2"/>
      <c r="E68" s="2"/>
      <c r="F68" s="2"/>
      <c r="G68" s="2"/>
      <c r="H68" s="2"/>
      <c r="I68" s="2"/>
      <c r="J68" s="2"/>
      <c r="K68" s="2"/>
      <c r="L68" s="2"/>
      <c r="M68" s="2"/>
    </row>
    <row r="69" spans="1:13" x14ac:dyDescent="0.3">
      <c r="A69" s="27" t="s">
        <v>48</v>
      </c>
      <c r="B69" s="30">
        <v>4</v>
      </c>
      <c r="C69" s="30">
        <v>5</v>
      </c>
      <c r="D69" s="30">
        <v>6</v>
      </c>
      <c r="E69" s="30">
        <v>7</v>
      </c>
      <c r="F69" s="30">
        <v>8</v>
      </c>
      <c r="G69" s="30">
        <v>9</v>
      </c>
      <c r="H69" s="30">
        <v>10</v>
      </c>
      <c r="I69" s="30">
        <v>11</v>
      </c>
      <c r="J69" s="30">
        <v>12</v>
      </c>
      <c r="K69" s="30">
        <v>1</v>
      </c>
      <c r="L69" s="30">
        <v>2</v>
      </c>
      <c r="M69" s="30">
        <v>3</v>
      </c>
    </row>
    <row r="70" spans="1:13" x14ac:dyDescent="0.3">
      <c r="A70" s="29">
        <v>20</v>
      </c>
      <c r="B70" s="85">
        <v>1</v>
      </c>
      <c r="C70" s="86">
        <v>1</v>
      </c>
      <c r="D70" s="86">
        <v>1</v>
      </c>
      <c r="E70" s="86">
        <v>1</v>
      </c>
      <c r="F70" s="86">
        <v>1</v>
      </c>
      <c r="G70" s="86">
        <v>1</v>
      </c>
      <c r="H70" s="86">
        <v>1</v>
      </c>
      <c r="I70" s="86">
        <v>0.99657705889564907</v>
      </c>
      <c r="J70" s="86">
        <v>0.99927565295025289</v>
      </c>
      <c r="K70" s="86">
        <v>0.99971695860527399</v>
      </c>
      <c r="L70" s="86">
        <v>0.99636278426192515</v>
      </c>
      <c r="M70" s="87">
        <v>1</v>
      </c>
    </row>
    <row r="71" spans="1:13" x14ac:dyDescent="0.3">
      <c r="A71" s="29">
        <v>19</v>
      </c>
      <c r="B71" s="88">
        <v>1</v>
      </c>
      <c r="C71" s="89">
        <v>1</v>
      </c>
      <c r="D71" s="89">
        <v>1</v>
      </c>
      <c r="E71" s="89">
        <v>1</v>
      </c>
      <c r="F71" s="89">
        <v>1</v>
      </c>
      <c r="G71" s="89">
        <v>1</v>
      </c>
      <c r="H71" s="89">
        <v>1</v>
      </c>
      <c r="I71" s="89">
        <v>0.99657705889564907</v>
      </c>
      <c r="J71" s="89">
        <v>0.99927565295025289</v>
      </c>
      <c r="K71" s="89">
        <v>0.99971695860527399</v>
      </c>
      <c r="L71" s="89">
        <v>0.99636278426192515</v>
      </c>
      <c r="M71" s="90">
        <v>1</v>
      </c>
    </row>
    <row r="72" spans="1:13" x14ac:dyDescent="0.3">
      <c r="A72" s="29">
        <v>18</v>
      </c>
      <c r="B72" s="88">
        <v>1</v>
      </c>
      <c r="C72" s="89">
        <v>1</v>
      </c>
      <c r="D72" s="89">
        <v>1</v>
      </c>
      <c r="E72" s="89">
        <v>1</v>
      </c>
      <c r="F72" s="89">
        <v>1</v>
      </c>
      <c r="G72" s="89">
        <v>1</v>
      </c>
      <c r="H72" s="89">
        <v>1</v>
      </c>
      <c r="I72" s="89">
        <v>0.99657705889564907</v>
      </c>
      <c r="J72" s="89">
        <v>0.99927565295025289</v>
      </c>
      <c r="K72" s="89">
        <v>0.99971695860527399</v>
      </c>
      <c r="L72" s="89">
        <v>0.99636278426192515</v>
      </c>
      <c r="M72" s="90">
        <v>1</v>
      </c>
    </row>
    <row r="73" spans="1:13" x14ac:dyDescent="0.3">
      <c r="A73" s="29">
        <v>17</v>
      </c>
      <c r="B73" s="88">
        <v>1</v>
      </c>
      <c r="C73" s="89">
        <v>1</v>
      </c>
      <c r="D73" s="89">
        <v>1</v>
      </c>
      <c r="E73" s="89">
        <v>1</v>
      </c>
      <c r="F73" s="89">
        <v>1</v>
      </c>
      <c r="G73" s="89">
        <v>1</v>
      </c>
      <c r="H73" s="89">
        <v>1</v>
      </c>
      <c r="I73" s="89">
        <v>0.99657705889564907</v>
      </c>
      <c r="J73" s="89">
        <v>0.99927565295025289</v>
      </c>
      <c r="K73" s="89">
        <v>0.99971695860527399</v>
      </c>
      <c r="L73" s="89">
        <v>0.99636278426192515</v>
      </c>
      <c r="M73" s="90">
        <v>1</v>
      </c>
    </row>
    <row r="74" spans="1:13" x14ac:dyDescent="0.3">
      <c r="A74" s="29">
        <v>16</v>
      </c>
      <c r="B74" s="88">
        <v>1</v>
      </c>
      <c r="C74" s="89">
        <v>1</v>
      </c>
      <c r="D74" s="89">
        <v>1</v>
      </c>
      <c r="E74" s="89">
        <v>1</v>
      </c>
      <c r="F74" s="89">
        <v>1</v>
      </c>
      <c r="G74" s="89">
        <v>1</v>
      </c>
      <c r="H74" s="89">
        <v>1</v>
      </c>
      <c r="I74" s="89">
        <v>0.99657705889564907</v>
      </c>
      <c r="J74" s="89">
        <v>0.99927565295025289</v>
      </c>
      <c r="K74" s="89">
        <v>0.99971695860527399</v>
      </c>
      <c r="L74" s="89">
        <v>0.99636278426192515</v>
      </c>
      <c r="M74" s="90">
        <v>1</v>
      </c>
    </row>
    <row r="75" spans="1:13" x14ac:dyDescent="0.3">
      <c r="A75" s="29">
        <v>15</v>
      </c>
      <c r="B75" s="88">
        <v>1</v>
      </c>
      <c r="C75" s="89">
        <v>1</v>
      </c>
      <c r="D75" s="89">
        <v>1</v>
      </c>
      <c r="E75" s="89">
        <v>1</v>
      </c>
      <c r="F75" s="89">
        <v>1</v>
      </c>
      <c r="G75" s="89">
        <v>1</v>
      </c>
      <c r="H75" s="89">
        <v>1</v>
      </c>
      <c r="I75" s="89">
        <v>0.99657705889564907</v>
      </c>
      <c r="J75" s="89">
        <v>0.99927565295025289</v>
      </c>
      <c r="K75" s="89">
        <v>0.99971695860527399</v>
      </c>
      <c r="L75" s="89">
        <v>0.99636278426192515</v>
      </c>
      <c r="M75" s="90">
        <v>1</v>
      </c>
    </row>
    <row r="76" spans="1:13" x14ac:dyDescent="0.3">
      <c r="A76" s="29">
        <v>14</v>
      </c>
      <c r="B76" s="88">
        <v>1</v>
      </c>
      <c r="C76" s="89">
        <v>1</v>
      </c>
      <c r="D76" s="89">
        <v>1</v>
      </c>
      <c r="E76" s="89">
        <v>1</v>
      </c>
      <c r="F76" s="89">
        <v>1</v>
      </c>
      <c r="G76" s="89">
        <v>1</v>
      </c>
      <c r="H76" s="89">
        <v>1</v>
      </c>
      <c r="I76" s="89">
        <v>0.99657705889564907</v>
      </c>
      <c r="J76" s="89">
        <v>0.99927565295025289</v>
      </c>
      <c r="K76" s="89">
        <v>0.99971695860527399</v>
      </c>
      <c r="L76" s="89">
        <v>0.99636278426192515</v>
      </c>
      <c r="M76" s="90">
        <v>1</v>
      </c>
    </row>
    <row r="77" spans="1:13" x14ac:dyDescent="0.3">
      <c r="A77" s="29">
        <v>13</v>
      </c>
      <c r="B77" s="88">
        <v>1</v>
      </c>
      <c r="C77" s="89">
        <v>1</v>
      </c>
      <c r="D77" s="89">
        <v>1</v>
      </c>
      <c r="E77" s="89">
        <v>1</v>
      </c>
      <c r="F77" s="89">
        <v>1</v>
      </c>
      <c r="G77" s="89">
        <v>1</v>
      </c>
      <c r="H77" s="89">
        <v>1</v>
      </c>
      <c r="I77" s="89">
        <v>0.99657705889564907</v>
      </c>
      <c r="J77" s="89">
        <v>0.99927565295025289</v>
      </c>
      <c r="K77" s="89">
        <v>0.99971695860527399</v>
      </c>
      <c r="L77" s="89">
        <v>0.99636278426192515</v>
      </c>
      <c r="M77" s="90">
        <v>1</v>
      </c>
    </row>
    <row r="78" spans="1:13" x14ac:dyDescent="0.3">
      <c r="A78" s="29">
        <v>12</v>
      </c>
      <c r="B78" s="88">
        <v>1</v>
      </c>
      <c r="C78" s="89">
        <v>1</v>
      </c>
      <c r="D78" s="89">
        <v>1</v>
      </c>
      <c r="E78" s="89">
        <v>1</v>
      </c>
      <c r="F78" s="89">
        <v>1</v>
      </c>
      <c r="G78" s="89">
        <v>1</v>
      </c>
      <c r="H78" s="89">
        <v>1</v>
      </c>
      <c r="I78" s="89">
        <v>0.99657705889564907</v>
      </c>
      <c r="J78" s="89">
        <v>0.99927565295025289</v>
      </c>
      <c r="K78" s="89">
        <v>0.99971695860527399</v>
      </c>
      <c r="L78" s="89">
        <v>0.99636278426192515</v>
      </c>
      <c r="M78" s="90">
        <v>1</v>
      </c>
    </row>
    <row r="79" spans="1:13" x14ac:dyDescent="0.3">
      <c r="A79" s="29">
        <v>11</v>
      </c>
      <c r="B79" s="88">
        <v>1</v>
      </c>
      <c r="C79" s="89">
        <v>1</v>
      </c>
      <c r="D79" s="89">
        <v>1</v>
      </c>
      <c r="E79" s="89">
        <v>1</v>
      </c>
      <c r="F79" s="89">
        <v>1</v>
      </c>
      <c r="G79" s="89">
        <v>1</v>
      </c>
      <c r="H79" s="89">
        <v>1</v>
      </c>
      <c r="I79" s="89">
        <v>0.99657705889564907</v>
      </c>
      <c r="J79" s="89">
        <v>0.99609205381077581</v>
      </c>
      <c r="K79" s="89">
        <v>0.99971695860527399</v>
      </c>
      <c r="L79" s="89">
        <v>0.99359089733211292</v>
      </c>
      <c r="M79" s="90">
        <v>1</v>
      </c>
    </row>
    <row r="80" spans="1:13" x14ac:dyDescent="0.3">
      <c r="A80" s="29">
        <v>10</v>
      </c>
      <c r="B80" s="88">
        <v>1</v>
      </c>
      <c r="C80" s="89">
        <v>1</v>
      </c>
      <c r="D80" s="89">
        <v>1</v>
      </c>
      <c r="E80" s="89">
        <v>1</v>
      </c>
      <c r="F80" s="89">
        <v>1</v>
      </c>
      <c r="G80" s="89">
        <v>1</v>
      </c>
      <c r="H80" s="89">
        <v>1</v>
      </c>
      <c r="I80" s="89">
        <v>0.99460962402870046</v>
      </c>
      <c r="J80" s="89">
        <v>0.98511499904897093</v>
      </c>
      <c r="K80" s="89">
        <v>0.9931564538420623</v>
      </c>
      <c r="L80" s="89">
        <v>0.98384217702346644</v>
      </c>
      <c r="M80" s="90">
        <v>1</v>
      </c>
    </row>
    <row r="81" spans="1:13" x14ac:dyDescent="0.3">
      <c r="A81" s="29">
        <v>9</v>
      </c>
      <c r="B81" s="88">
        <v>1</v>
      </c>
      <c r="C81" s="89">
        <v>1</v>
      </c>
      <c r="D81" s="89">
        <v>1</v>
      </c>
      <c r="E81" s="89">
        <v>1</v>
      </c>
      <c r="F81" s="89">
        <v>1</v>
      </c>
      <c r="G81" s="89">
        <v>1</v>
      </c>
      <c r="H81" s="89">
        <v>1</v>
      </c>
      <c r="I81" s="89">
        <v>0.98602985165400958</v>
      </c>
      <c r="J81" s="89">
        <v>0.9663444886648378</v>
      </c>
      <c r="K81" s="89">
        <v>0.97687165872039816</v>
      </c>
      <c r="L81" s="89">
        <v>0.96711662333598614</v>
      </c>
      <c r="M81" s="90">
        <v>1</v>
      </c>
    </row>
    <row r="82" spans="1:13" x14ac:dyDescent="0.3">
      <c r="A82" s="29">
        <v>8</v>
      </c>
      <c r="B82" s="88">
        <v>1</v>
      </c>
      <c r="C82" s="89">
        <v>1</v>
      </c>
      <c r="D82" s="89">
        <v>0.99080153060932219</v>
      </c>
      <c r="E82" s="89">
        <v>1</v>
      </c>
      <c r="F82" s="89">
        <v>1</v>
      </c>
      <c r="G82" s="89">
        <v>1</v>
      </c>
      <c r="H82" s="89">
        <v>1</v>
      </c>
      <c r="I82" s="89">
        <v>0.97083774177157633</v>
      </c>
      <c r="J82" s="89">
        <v>0.93978052265837686</v>
      </c>
      <c r="K82" s="89">
        <v>0.95086257324028212</v>
      </c>
      <c r="L82" s="89">
        <v>0.9434142362696718</v>
      </c>
      <c r="M82" s="90">
        <v>0.98930742750664624</v>
      </c>
    </row>
    <row r="83" spans="1:13" x14ac:dyDescent="0.3">
      <c r="A83" s="29">
        <v>7</v>
      </c>
      <c r="B83" s="88">
        <v>0.98681830980044927</v>
      </c>
      <c r="C83" s="89">
        <v>0.97269262749634555</v>
      </c>
      <c r="D83" s="89">
        <v>0.95506276994753503</v>
      </c>
      <c r="E83" s="89">
        <v>1</v>
      </c>
      <c r="F83" s="89">
        <v>0.99464908586254741</v>
      </c>
      <c r="G83" s="89">
        <v>0.98898414825030612</v>
      </c>
      <c r="H83" s="89">
        <v>0.9794990389762932</v>
      </c>
      <c r="I83" s="89">
        <v>0.94903329438140094</v>
      </c>
      <c r="J83" s="89">
        <v>0.90542310102958778</v>
      </c>
      <c r="K83" s="89">
        <v>0.91512919740171406</v>
      </c>
      <c r="L83" s="89">
        <v>0.91273501582452343</v>
      </c>
      <c r="M83" s="90">
        <v>0.97084899429148308</v>
      </c>
    </row>
    <row r="84" spans="1:13" x14ac:dyDescent="0.3">
      <c r="A84" s="29">
        <v>6</v>
      </c>
      <c r="B84" s="88">
        <v>0.95604824305236169</v>
      </c>
      <c r="C84" s="89">
        <v>0.92582386869509026</v>
      </c>
      <c r="D84" s="89">
        <v>0.90451531452515577</v>
      </c>
      <c r="E84" s="89">
        <v>0.97092430292549792</v>
      </c>
      <c r="F84" s="89">
        <v>0.95689024500857345</v>
      </c>
      <c r="G84" s="89">
        <v>0.95468205330069966</v>
      </c>
      <c r="H84" s="89">
        <v>0.94847692028795916</v>
      </c>
      <c r="I84" s="89">
        <v>0.92061650948348328</v>
      </c>
      <c r="J84" s="89">
        <v>0.86327222377847068</v>
      </c>
      <c r="K84" s="89">
        <v>0.86967153120469376</v>
      </c>
      <c r="L84" s="89">
        <v>0.87507896200054114</v>
      </c>
      <c r="M84" s="90">
        <v>0.94529627447274356</v>
      </c>
    </row>
    <row r="85" spans="1:13" x14ac:dyDescent="0.3">
      <c r="A85" s="29">
        <v>5</v>
      </c>
      <c r="B85" s="88">
        <v>0.91503107146671514</v>
      </c>
      <c r="C85" s="89">
        <v>0.86394286829001543</v>
      </c>
      <c r="D85" s="89">
        <v>0.83915916434218463</v>
      </c>
      <c r="E85" s="89">
        <v>0.9308989155727686</v>
      </c>
      <c r="F85" s="89">
        <v>0.90567526986675795</v>
      </c>
      <c r="G85" s="89">
        <v>0.90873093546321937</v>
      </c>
      <c r="H85" s="89">
        <v>0.90776330664976868</v>
      </c>
      <c r="I85" s="89">
        <v>0.88558738707782336</v>
      </c>
      <c r="J85" s="89">
        <v>0.81332789090502577</v>
      </c>
      <c r="K85" s="89">
        <v>0.81448957464922145</v>
      </c>
      <c r="L85" s="89">
        <v>0.83044607479772492</v>
      </c>
      <c r="M85" s="90">
        <v>0.91264926805042745</v>
      </c>
    </row>
    <row r="86" spans="1:13" x14ac:dyDescent="0.3">
      <c r="A86" s="29">
        <v>4</v>
      </c>
      <c r="B86" s="88">
        <v>0.86376679504350939</v>
      </c>
      <c r="C86" s="89">
        <v>0.7870496262811213</v>
      </c>
      <c r="D86" s="89">
        <v>0.75899431939862128</v>
      </c>
      <c r="E86" s="89">
        <v>0.88004470724249528</v>
      </c>
      <c r="F86" s="89">
        <v>0.84100416043710113</v>
      </c>
      <c r="G86" s="89">
        <v>0.85113079473786479</v>
      </c>
      <c r="H86" s="89">
        <v>0.85735819806172209</v>
      </c>
      <c r="I86" s="89">
        <v>0.84394592716442118</v>
      </c>
      <c r="J86" s="89">
        <v>0.75559010240925273</v>
      </c>
      <c r="K86" s="89">
        <v>0.74958332773529701</v>
      </c>
      <c r="L86" s="89">
        <v>0.77883635421607456</v>
      </c>
      <c r="M86" s="90">
        <v>0.87290797502453477</v>
      </c>
    </row>
    <row r="87" spans="1:13" x14ac:dyDescent="0.3">
      <c r="A87" s="29">
        <v>3</v>
      </c>
      <c r="B87" s="88">
        <v>0.80225541378274468</v>
      </c>
      <c r="C87" s="89">
        <v>0.69514414266840763</v>
      </c>
      <c r="D87" s="89">
        <v>0.66402077969446593</v>
      </c>
      <c r="E87" s="89">
        <v>0.81836167793467773</v>
      </c>
      <c r="F87" s="89">
        <v>0.762876916719603</v>
      </c>
      <c r="G87" s="89">
        <v>0.78188163112463638</v>
      </c>
      <c r="H87" s="89">
        <v>0.79726159452381928</v>
      </c>
      <c r="I87" s="89">
        <v>0.79569212974327685</v>
      </c>
      <c r="J87" s="89">
        <v>0.69005885829115166</v>
      </c>
      <c r="K87" s="89">
        <v>0.67495279046292045</v>
      </c>
      <c r="L87" s="89">
        <v>0.72024980025559038</v>
      </c>
      <c r="M87" s="90">
        <v>0.82607239539506561</v>
      </c>
    </row>
    <row r="88" spans="1:13" x14ac:dyDescent="0.3">
      <c r="A88" s="29">
        <v>2</v>
      </c>
      <c r="B88" s="88">
        <v>0.73049692768442087</v>
      </c>
      <c r="C88" s="89">
        <v>0.58822641745187454</v>
      </c>
      <c r="D88" s="89">
        <v>0.55423854522971872</v>
      </c>
      <c r="E88" s="89">
        <v>0.74584982764931618</v>
      </c>
      <c r="F88" s="89">
        <v>0.67129353871426323</v>
      </c>
      <c r="G88" s="89">
        <v>0.70098344462353379</v>
      </c>
      <c r="H88" s="89">
        <v>0.72747349603606037</v>
      </c>
      <c r="I88" s="89">
        <v>0.74082599481439015</v>
      </c>
      <c r="J88" s="89">
        <v>0.61673415855072267</v>
      </c>
      <c r="K88" s="89">
        <v>0.59059796283209187</v>
      </c>
      <c r="L88" s="89">
        <v>0.65468641291627216</v>
      </c>
      <c r="M88" s="90">
        <v>0.77214252916201986</v>
      </c>
    </row>
    <row r="89" spans="1:13" x14ac:dyDescent="0.3">
      <c r="A89" s="29">
        <v>1</v>
      </c>
      <c r="B89" s="91">
        <v>0.64849133674853809</v>
      </c>
      <c r="C89" s="92">
        <v>0.46629645063152214</v>
      </c>
      <c r="D89" s="92">
        <v>0.42964761600437928</v>
      </c>
      <c r="E89" s="92">
        <v>0.66250915638641039</v>
      </c>
      <c r="F89" s="92">
        <v>0.56625402642108214</v>
      </c>
      <c r="G89" s="92">
        <v>0.60843623523455725</v>
      </c>
      <c r="H89" s="92">
        <v>0.64799390259844514</v>
      </c>
      <c r="I89" s="92">
        <v>0.6793475223777613</v>
      </c>
      <c r="J89" s="92">
        <v>0.53561600318796554</v>
      </c>
      <c r="K89" s="92">
        <v>0.49651884484281117</v>
      </c>
      <c r="L89" s="92">
        <v>0.58214619219811992</v>
      </c>
      <c r="M89" s="93">
        <v>0.71111837632539765</v>
      </c>
    </row>
    <row r="90" spans="1:13" x14ac:dyDescent="0.3">
      <c r="B90" s="2"/>
      <c r="C90" s="2"/>
      <c r="D90" s="2"/>
      <c r="E90" s="2"/>
      <c r="F90" s="2"/>
      <c r="G90" s="2"/>
      <c r="H90" s="2"/>
      <c r="I90" s="2"/>
      <c r="J90" s="2"/>
      <c r="K90" s="2"/>
      <c r="L90" s="2"/>
      <c r="M90" s="2"/>
    </row>
    <row r="91" spans="1:13" x14ac:dyDescent="0.3">
      <c r="A91" s="27" t="s">
        <v>49</v>
      </c>
      <c r="B91" s="30">
        <v>4</v>
      </c>
      <c r="C91" s="30">
        <v>5</v>
      </c>
      <c r="D91" s="30">
        <v>6</v>
      </c>
      <c r="E91" s="30">
        <v>7</v>
      </c>
      <c r="F91" s="30">
        <v>8</v>
      </c>
      <c r="G91" s="30">
        <v>9</v>
      </c>
      <c r="H91" s="30">
        <v>10</v>
      </c>
      <c r="I91" s="30">
        <v>11</v>
      </c>
      <c r="J91" s="30">
        <v>12</v>
      </c>
      <c r="K91" s="30">
        <v>1</v>
      </c>
      <c r="L91" s="30">
        <v>2</v>
      </c>
      <c r="M91" s="30">
        <v>3</v>
      </c>
    </row>
    <row r="92" spans="1:13" x14ac:dyDescent="0.3">
      <c r="A92" s="29">
        <v>20</v>
      </c>
      <c r="B92" s="85">
        <v>1</v>
      </c>
      <c r="C92" s="86">
        <v>1</v>
      </c>
      <c r="D92" s="86">
        <v>1</v>
      </c>
      <c r="E92" s="86">
        <v>1</v>
      </c>
      <c r="F92" s="86">
        <v>1</v>
      </c>
      <c r="G92" s="86">
        <v>1</v>
      </c>
      <c r="H92" s="86">
        <v>1</v>
      </c>
      <c r="I92" s="86">
        <v>0.98942300249716997</v>
      </c>
      <c r="J92" s="86">
        <v>1</v>
      </c>
      <c r="K92" s="86">
        <v>0.99932957963403002</v>
      </c>
      <c r="L92" s="86">
        <v>0.99787862541934169</v>
      </c>
      <c r="M92" s="87">
        <v>1</v>
      </c>
    </row>
    <row r="93" spans="1:13" x14ac:dyDescent="0.3">
      <c r="A93" s="29">
        <v>19</v>
      </c>
      <c r="B93" s="88">
        <v>1</v>
      </c>
      <c r="C93" s="89">
        <v>1</v>
      </c>
      <c r="D93" s="89">
        <v>1</v>
      </c>
      <c r="E93" s="89">
        <v>1</v>
      </c>
      <c r="F93" s="89">
        <v>1</v>
      </c>
      <c r="G93" s="89">
        <v>1</v>
      </c>
      <c r="H93" s="89">
        <v>1</v>
      </c>
      <c r="I93" s="89">
        <v>0.98942300249716997</v>
      </c>
      <c r="J93" s="89">
        <v>1</v>
      </c>
      <c r="K93" s="89">
        <v>0.99932957963403002</v>
      </c>
      <c r="L93" s="89">
        <v>0.99787862541934169</v>
      </c>
      <c r="M93" s="90">
        <v>1</v>
      </c>
    </row>
    <row r="94" spans="1:13" x14ac:dyDescent="0.3">
      <c r="A94" s="29">
        <v>18</v>
      </c>
      <c r="B94" s="88">
        <v>1</v>
      </c>
      <c r="C94" s="89">
        <v>1</v>
      </c>
      <c r="D94" s="89">
        <v>1</v>
      </c>
      <c r="E94" s="89">
        <v>1</v>
      </c>
      <c r="F94" s="89">
        <v>1</v>
      </c>
      <c r="G94" s="89">
        <v>1</v>
      </c>
      <c r="H94" s="89">
        <v>1</v>
      </c>
      <c r="I94" s="89">
        <v>0.98942300249716997</v>
      </c>
      <c r="J94" s="89">
        <v>1</v>
      </c>
      <c r="K94" s="89">
        <v>0.99932957963403002</v>
      </c>
      <c r="L94" s="89">
        <v>0.99787862541934169</v>
      </c>
      <c r="M94" s="90">
        <v>1</v>
      </c>
    </row>
    <row r="95" spans="1:13" x14ac:dyDescent="0.3">
      <c r="A95" s="29">
        <v>17</v>
      </c>
      <c r="B95" s="88">
        <v>1</v>
      </c>
      <c r="C95" s="89">
        <v>1</v>
      </c>
      <c r="D95" s="89">
        <v>1</v>
      </c>
      <c r="E95" s="89">
        <v>1</v>
      </c>
      <c r="F95" s="89">
        <v>1</v>
      </c>
      <c r="G95" s="89">
        <v>1</v>
      </c>
      <c r="H95" s="89">
        <v>1</v>
      </c>
      <c r="I95" s="89">
        <v>0.98942300249716997</v>
      </c>
      <c r="J95" s="89">
        <v>1</v>
      </c>
      <c r="K95" s="89">
        <v>0.99932957963403002</v>
      </c>
      <c r="L95" s="89">
        <v>0.99787862541934169</v>
      </c>
      <c r="M95" s="90">
        <v>1</v>
      </c>
    </row>
    <row r="96" spans="1:13" x14ac:dyDescent="0.3">
      <c r="A96" s="29">
        <v>16</v>
      </c>
      <c r="B96" s="88">
        <v>1</v>
      </c>
      <c r="C96" s="89">
        <v>1</v>
      </c>
      <c r="D96" s="89">
        <v>1</v>
      </c>
      <c r="E96" s="89">
        <v>1</v>
      </c>
      <c r="F96" s="89">
        <v>1</v>
      </c>
      <c r="G96" s="89">
        <v>1</v>
      </c>
      <c r="H96" s="89">
        <v>1</v>
      </c>
      <c r="I96" s="89">
        <v>0.98942300249716997</v>
      </c>
      <c r="J96" s="89">
        <v>1</v>
      </c>
      <c r="K96" s="89">
        <v>0.99932957963403002</v>
      </c>
      <c r="L96" s="89">
        <v>0.99787862541934169</v>
      </c>
      <c r="M96" s="90">
        <v>1</v>
      </c>
    </row>
    <row r="97" spans="1:13" x14ac:dyDescent="0.3">
      <c r="A97" s="29">
        <v>15</v>
      </c>
      <c r="B97" s="88">
        <v>1</v>
      </c>
      <c r="C97" s="89">
        <v>1</v>
      </c>
      <c r="D97" s="89">
        <v>1</v>
      </c>
      <c r="E97" s="89">
        <v>1</v>
      </c>
      <c r="F97" s="89">
        <v>1</v>
      </c>
      <c r="G97" s="89">
        <v>1</v>
      </c>
      <c r="H97" s="89">
        <v>1</v>
      </c>
      <c r="I97" s="89">
        <v>0.98942300249716997</v>
      </c>
      <c r="J97" s="89">
        <v>1</v>
      </c>
      <c r="K97" s="89">
        <v>0.99932957963403002</v>
      </c>
      <c r="L97" s="89">
        <v>0.99787862541934169</v>
      </c>
      <c r="M97" s="90">
        <v>1</v>
      </c>
    </row>
    <row r="98" spans="1:13" x14ac:dyDescent="0.3">
      <c r="A98" s="29">
        <v>14</v>
      </c>
      <c r="B98" s="88">
        <v>1</v>
      </c>
      <c r="C98" s="89">
        <v>1</v>
      </c>
      <c r="D98" s="89">
        <v>1</v>
      </c>
      <c r="E98" s="89">
        <v>1</v>
      </c>
      <c r="F98" s="89">
        <v>1</v>
      </c>
      <c r="G98" s="89">
        <v>1</v>
      </c>
      <c r="H98" s="89">
        <v>1</v>
      </c>
      <c r="I98" s="89">
        <v>0.98942300249716997</v>
      </c>
      <c r="J98" s="89">
        <v>1</v>
      </c>
      <c r="K98" s="89">
        <v>0.99932957963403002</v>
      </c>
      <c r="L98" s="89">
        <v>0.99787862541934169</v>
      </c>
      <c r="M98" s="90">
        <v>1</v>
      </c>
    </row>
    <row r="99" spans="1:13" x14ac:dyDescent="0.3">
      <c r="A99" s="29">
        <v>13</v>
      </c>
      <c r="B99" s="88">
        <v>1</v>
      </c>
      <c r="C99" s="89">
        <v>1</v>
      </c>
      <c r="D99" s="89">
        <v>1</v>
      </c>
      <c r="E99" s="89">
        <v>1</v>
      </c>
      <c r="F99" s="89">
        <v>1</v>
      </c>
      <c r="G99" s="89">
        <v>1</v>
      </c>
      <c r="H99" s="89">
        <v>1</v>
      </c>
      <c r="I99" s="89">
        <v>0.98942300249716997</v>
      </c>
      <c r="J99" s="89">
        <v>1</v>
      </c>
      <c r="K99" s="89">
        <v>0.99932957963403002</v>
      </c>
      <c r="L99" s="89">
        <v>0.99787862541934169</v>
      </c>
      <c r="M99" s="90">
        <v>1</v>
      </c>
    </row>
    <row r="100" spans="1:13" x14ac:dyDescent="0.3">
      <c r="A100" s="29">
        <v>12</v>
      </c>
      <c r="B100" s="88">
        <v>1</v>
      </c>
      <c r="C100" s="89">
        <v>1</v>
      </c>
      <c r="D100" s="89">
        <v>1</v>
      </c>
      <c r="E100" s="89">
        <v>1</v>
      </c>
      <c r="F100" s="89">
        <v>1</v>
      </c>
      <c r="G100" s="89">
        <v>1</v>
      </c>
      <c r="H100" s="89">
        <v>1</v>
      </c>
      <c r="I100" s="89">
        <v>0.98942300249716997</v>
      </c>
      <c r="J100" s="89">
        <v>1</v>
      </c>
      <c r="K100" s="89">
        <v>0.99932957963403002</v>
      </c>
      <c r="L100" s="89">
        <v>0.99787862541934169</v>
      </c>
      <c r="M100" s="90">
        <v>1</v>
      </c>
    </row>
    <row r="101" spans="1:13" x14ac:dyDescent="0.3">
      <c r="A101" s="29">
        <v>11</v>
      </c>
      <c r="B101" s="88">
        <v>1</v>
      </c>
      <c r="C101" s="89">
        <v>1</v>
      </c>
      <c r="D101" s="89">
        <v>1</v>
      </c>
      <c r="E101" s="89">
        <v>1</v>
      </c>
      <c r="F101" s="89">
        <v>1</v>
      </c>
      <c r="G101" s="89">
        <v>1</v>
      </c>
      <c r="H101" s="89">
        <v>1</v>
      </c>
      <c r="I101" s="89">
        <v>0.98942300249716997</v>
      </c>
      <c r="J101" s="89">
        <v>1</v>
      </c>
      <c r="K101" s="89">
        <v>0.99581407857281068</v>
      </c>
      <c r="L101" s="89">
        <v>0.99337813020092303</v>
      </c>
      <c r="M101" s="90">
        <v>1</v>
      </c>
    </row>
    <row r="102" spans="1:13" x14ac:dyDescent="0.3">
      <c r="A102" s="29">
        <v>10</v>
      </c>
      <c r="B102" s="88">
        <v>1</v>
      </c>
      <c r="C102" s="89">
        <v>1</v>
      </c>
      <c r="D102" s="89">
        <v>1</v>
      </c>
      <c r="E102" s="89">
        <v>1</v>
      </c>
      <c r="F102" s="89">
        <v>1</v>
      </c>
      <c r="G102" s="89">
        <v>1</v>
      </c>
      <c r="H102" s="89">
        <v>1</v>
      </c>
      <c r="I102" s="89">
        <v>0.98608059120521352</v>
      </c>
      <c r="J102" s="89">
        <v>0.98804120377834903</v>
      </c>
      <c r="K102" s="89">
        <v>0.98712922416282822</v>
      </c>
      <c r="L102" s="89">
        <v>0.98258063889706637</v>
      </c>
      <c r="M102" s="90">
        <v>1</v>
      </c>
    </row>
    <row r="103" spans="1:13" x14ac:dyDescent="0.3">
      <c r="A103" s="29">
        <v>9</v>
      </c>
      <c r="B103" s="88">
        <v>1</v>
      </c>
      <c r="C103" s="89">
        <v>0.99822203178602853</v>
      </c>
      <c r="D103" s="89">
        <v>1</v>
      </c>
      <c r="E103" s="89">
        <v>1</v>
      </c>
      <c r="F103" s="89">
        <v>1</v>
      </c>
      <c r="G103" s="89">
        <v>1</v>
      </c>
      <c r="H103" s="89">
        <v>0.9994338245553106</v>
      </c>
      <c r="I103" s="89">
        <v>0.97725043884567109</v>
      </c>
      <c r="J103" s="89">
        <v>0.97038673174209755</v>
      </c>
      <c r="K103" s="89">
        <v>0.97327501640408232</v>
      </c>
      <c r="L103" s="89">
        <v>0.96548615150777173</v>
      </c>
      <c r="M103" s="90">
        <v>0.99845773411231664</v>
      </c>
    </row>
    <row r="104" spans="1:13" x14ac:dyDescent="0.3">
      <c r="A104" s="29">
        <v>8</v>
      </c>
      <c r="B104" s="88">
        <v>1</v>
      </c>
      <c r="C104" s="89">
        <v>0.9840494524708927</v>
      </c>
      <c r="D104" s="89">
        <v>0.9860375570462645</v>
      </c>
      <c r="E104" s="89">
        <v>1</v>
      </c>
      <c r="F104" s="89">
        <v>1</v>
      </c>
      <c r="G104" s="89">
        <v>1</v>
      </c>
      <c r="H104" s="89">
        <v>0.98887960121092744</v>
      </c>
      <c r="I104" s="89">
        <v>0.96293254541854267</v>
      </c>
      <c r="J104" s="89">
        <v>0.94725530655322709</v>
      </c>
      <c r="K104" s="89">
        <v>0.95425145529657307</v>
      </c>
      <c r="L104" s="89">
        <v>0.94209466803303932</v>
      </c>
      <c r="M104" s="90">
        <v>0.98748713525992959</v>
      </c>
    </row>
    <row r="105" spans="1:13" x14ac:dyDescent="0.3">
      <c r="A105" s="29">
        <v>7</v>
      </c>
      <c r="B105" s="88">
        <v>0.98724104141669877</v>
      </c>
      <c r="C105" s="89">
        <v>0.96284924215305379</v>
      </c>
      <c r="D105" s="89">
        <v>0.95458179908287111</v>
      </c>
      <c r="E105" s="89">
        <v>1</v>
      </c>
      <c r="F105" s="89">
        <v>0.99403789126211317</v>
      </c>
      <c r="G105" s="89">
        <v>0.9894917704745565</v>
      </c>
      <c r="H105" s="89">
        <v>0.97077120108889392</v>
      </c>
      <c r="I105" s="89">
        <v>0.94312691092382828</v>
      </c>
      <c r="J105" s="89">
        <v>0.91864692821173777</v>
      </c>
      <c r="K105" s="89">
        <v>0.93005854084030037</v>
      </c>
      <c r="L105" s="89">
        <v>0.91240618847286881</v>
      </c>
      <c r="M105" s="90">
        <v>0.9703012908721057</v>
      </c>
    </row>
    <row r="106" spans="1:13" x14ac:dyDescent="0.3">
      <c r="A106" s="29">
        <v>6</v>
      </c>
      <c r="B106" s="88">
        <v>0.95894238315461977</v>
      </c>
      <c r="C106" s="89">
        <v>0.93462140083251177</v>
      </c>
      <c r="D106" s="89">
        <v>0.91070848173024688</v>
      </c>
      <c r="E106" s="89">
        <v>0.97311329060749052</v>
      </c>
      <c r="F106" s="89">
        <v>0.97047520704811452</v>
      </c>
      <c r="G106" s="89">
        <v>0.94113364601071825</v>
      </c>
      <c r="H106" s="89">
        <v>0.94510862418920993</v>
      </c>
      <c r="I106" s="89">
        <v>0.91783353536152779</v>
      </c>
      <c r="J106" s="89">
        <v>0.88456159671762935</v>
      </c>
      <c r="K106" s="89">
        <v>0.90069627303526434</v>
      </c>
      <c r="L106" s="89">
        <v>0.87642071282726053</v>
      </c>
      <c r="M106" s="90">
        <v>0.94690020094884497</v>
      </c>
    </row>
    <row r="107" spans="1:13" x14ac:dyDescent="0.3">
      <c r="A107" s="29">
        <v>5</v>
      </c>
      <c r="B107" s="88">
        <v>0.9213581291917744</v>
      </c>
      <c r="C107" s="89">
        <v>0.89936592850926678</v>
      </c>
      <c r="D107" s="89">
        <v>0.85441760498839203</v>
      </c>
      <c r="E107" s="89">
        <v>0.93314553919029064</v>
      </c>
      <c r="F107" s="89">
        <v>0.93878188287341657</v>
      </c>
      <c r="G107" s="89">
        <v>0.87582894820573542</v>
      </c>
      <c r="H107" s="89">
        <v>0.9118918705118757</v>
      </c>
      <c r="I107" s="89">
        <v>0.88705241873164131</v>
      </c>
      <c r="J107" s="89">
        <v>0.84499931207090206</v>
      </c>
      <c r="K107" s="89">
        <v>0.86616465188146496</v>
      </c>
      <c r="L107" s="89">
        <v>0.83413824109621426</v>
      </c>
      <c r="M107" s="90">
        <v>0.9172838654901474</v>
      </c>
    </row>
    <row r="108" spans="1:13" x14ac:dyDescent="0.3">
      <c r="A108" s="29">
        <v>4</v>
      </c>
      <c r="B108" s="88">
        <v>0.87448827952816288</v>
      </c>
      <c r="C108" s="89">
        <v>0.8570828251833188</v>
      </c>
      <c r="D108" s="89">
        <v>0.78570916885730591</v>
      </c>
      <c r="E108" s="89">
        <v>0.88222637131121506</v>
      </c>
      <c r="F108" s="89">
        <v>0.89895791873801922</v>
      </c>
      <c r="G108" s="89">
        <v>0.79357767705960769</v>
      </c>
      <c r="H108" s="89">
        <v>0.87112094005689111</v>
      </c>
      <c r="I108" s="89">
        <v>0.85078356103416886</v>
      </c>
      <c r="J108" s="89">
        <v>0.79996007427155591</v>
      </c>
      <c r="K108" s="89">
        <v>0.82646367737890225</v>
      </c>
      <c r="L108" s="89">
        <v>0.78555877327973012</v>
      </c>
      <c r="M108" s="90">
        <v>0.88145228449601298</v>
      </c>
    </row>
    <row r="109" spans="1:13" x14ac:dyDescent="0.3">
      <c r="A109" s="29">
        <v>3</v>
      </c>
      <c r="B109" s="88">
        <v>0.81833283416378499</v>
      </c>
      <c r="C109" s="89">
        <v>0.80777209085466772</v>
      </c>
      <c r="D109" s="89">
        <v>0.70458317333698894</v>
      </c>
      <c r="E109" s="89">
        <v>0.82035578697026357</v>
      </c>
      <c r="F109" s="89">
        <v>0.85100331464192225</v>
      </c>
      <c r="G109" s="89">
        <v>0.69437983257233538</v>
      </c>
      <c r="H109" s="89">
        <v>0.82279583282425617</v>
      </c>
      <c r="I109" s="89">
        <v>0.80902696226911042</v>
      </c>
      <c r="J109" s="89">
        <v>0.74944388331959078</v>
      </c>
      <c r="K109" s="89">
        <v>0.7815933495275762</v>
      </c>
      <c r="L109" s="89">
        <v>0.73068230937780809</v>
      </c>
      <c r="M109" s="90">
        <v>0.83940545796644173</v>
      </c>
    </row>
    <row r="110" spans="1:13" x14ac:dyDescent="0.3">
      <c r="A110" s="29">
        <v>2</v>
      </c>
      <c r="B110" s="88">
        <v>0.75289179309864096</v>
      </c>
      <c r="C110" s="89">
        <v>0.75143372552331356</v>
      </c>
      <c r="D110" s="89">
        <v>0.61103961842744126</v>
      </c>
      <c r="E110" s="89">
        <v>0.74753378616743626</v>
      </c>
      <c r="F110" s="89">
        <v>0.79491807058512598</v>
      </c>
      <c r="G110" s="89">
        <v>0.57823541474391815</v>
      </c>
      <c r="H110" s="89">
        <v>0.76691654881397098</v>
      </c>
      <c r="I110" s="89">
        <v>0.76178262243646588</v>
      </c>
      <c r="J110" s="89">
        <v>0.69345073921500666</v>
      </c>
      <c r="K110" s="89">
        <v>0.73155366832748669</v>
      </c>
      <c r="L110" s="89">
        <v>0.66950884939044808</v>
      </c>
      <c r="M110" s="90">
        <v>0.79114338590143363</v>
      </c>
    </row>
    <row r="111" spans="1:13" x14ac:dyDescent="0.3">
      <c r="A111" s="29">
        <v>1</v>
      </c>
      <c r="B111" s="91">
        <v>0.67816515633273056</v>
      </c>
      <c r="C111" s="92">
        <v>0.68806772918925629</v>
      </c>
      <c r="D111" s="92">
        <v>0.50507850412866262</v>
      </c>
      <c r="E111" s="92">
        <v>0.66376036890273316</v>
      </c>
      <c r="F111" s="92">
        <v>0.73070218656763031</v>
      </c>
      <c r="G111" s="92">
        <v>0.4451444235743563</v>
      </c>
      <c r="H111" s="92">
        <v>0.70348308802603543</v>
      </c>
      <c r="I111" s="92">
        <v>0.70905054153623548</v>
      </c>
      <c r="J111" s="92">
        <v>0.63198064195780368</v>
      </c>
      <c r="K111" s="92">
        <v>0.67634463377863385</v>
      </c>
      <c r="L111" s="92">
        <v>0.60203839331765019</v>
      </c>
      <c r="M111" s="93">
        <v>0.73666606830098857</v>
      </c>
    </row>
    <row r="112" spans="1:13" x14ac:dyDescent="0.3">
      <c r="B112" s="2"/>
      <c r="C112" s="2"/>
      <c r="D112" s="2"/>
      <c r="E112" s="2"/>
      <c r="F112" s="2"/>
      <c r="G112" s="2"/>
      <c r="H112" s="2"/>
      <c r="I112" s="2"/>
      <c r="J112" s="2"/>
      <c r="K112" s="2"/>
      <c r="L112" s="2"/>
      <c r="M112" s="2"/>
    </row>
    <row r="113" spans="1:13" x14ac:dyDescent="0.3">
      <c r="A113" s="27" t="s">
        <v>50</v>
      </c>
      <c r="B113" s="30">
        <v>4</v>
      </c>
      <c r="C113" s="30">
        <v>5</v>
      </c>
      <c r="D113" s="30">
        <v>6</v>
      </c>
      <c r="E113" s="30">
        <v>7</v>
      </c>
      <c r="F113" s="30">
        <v>8</v>
      </c>
      <c r="G113" s="30">
        <v>9</v>
      </c>
      <c r="H113" s="30">
        <v>10</v>
      </c>
      <c r="I113" s="30">
        <v>11</v>
      </c>
      <c r="J113" s="30">
        <v>12</v>
      </c>
      <c r="K113" s="30">
        <v>1</v>
      </c>
      <c r="L113" s="30">
        <v>2</v>
      </c>
      <c r="M113" s="30">
        <v>3</v>
      </c>
    </row>
    <row r="114" spans="1:13" x14ac:dyDescent="0.3">
      <c r="A114" s="29">
        <v>20</v>
      </c>
      <c r="B114" s="85">
        <v>1</v>
      </c>
      <c r="C114" s="86">
        <v>1</v>
      </c>
      <c r="D114" s="86">
        <v>1</v>
      </c>
      <c r="E114" s="86">
        <v>1</v>
      </c>
      <c r="F114" s="86">
        <v>1</v>
      </c>
      <c r="G114" s="86">
        <v>1</v>
      </c>
      <c r="H114" s="86">
        <v>1</v>
      </c>
      <c r="I114" s="86">
        <v>0.9974686937289825</v>
      </c>
      <c r="J114" s="86">
        <v>0.99715468116957506</v>
      </c>
      <c r="K114" s="86">
        <v>1</v>
      </c>
      <c r="L114" s="86">
        <v>0.99482259065116307</v>
      </c>
      <c r="M114" s="87">
        <v>1</v>
      </c>
    </row>
    <row r="115" spans="1:13" x14ac:dyDescent="0.3">
      <c r="A115" s="29">
        <v>19</v>
      </c>
      <c r="B115" s="88">
        <v>1</v>
      </c>
      <c r="C115" s="89">
        <v>1</v>
      </c>
      <c r="D115" s="89">
        <v>1</v>
      </c>
      <c r="E115" s="89">
        <v>1</v>
      </c>
      <c r="F115" s="89">
        <v>1</v>
      </c>
      <c r="G115" s="89">
        <v>1</v>
      </c>
      <c r="H115" s="89">
        <v>1</v>
      </c>
      <c r="I115" s="89">
        <v>0.9974686937289825</v>
      </c>
      <c r="J115" s="89">
        <v>0.99715468116957506</v>
      </c>
      <c r="K115" s="89">
        <v>1</v>
      </c>
      <c r="L115" s="89">
        <v>0.99482259065116307</v>
      </c>
      <c r="M115" s="90">
        <v>1</v>
      </c>
    </row>
    <row r="116" spans="1:13" x14ac:dyDescent="0.3">
      <c r="A116" s="29">
        <v>18</v>
      </c>
      <c r="B116" s="88">
        <v>1</v>
      </c>
      <c r="C116" s="89">
        <v>1</v>
      </c>
      <c r="D116" s="89">
        <v>1</v>
      </c>
      <c r="E116" s="89">
        <v>1</v>
      </c>
      <c r="F116" s="89">
        <v>1</v>
      </c>
      <c r="G116" s="89">
        <v>1</v>
      </c>
      <c r="H116" s="89">
        <v>1</v>
      </c>
      <c r="I116" s="89">
        <v>0.9974686937289825</v>
      </c>
      <c r="J116" s="89">
        <v>0.99715468116957506</v>
      </c>
      <c r="K116" s="89">
        <v>1</v>
      </c>
      <c r="L116" s="89">
        <v>0.99482259065116307</v>
      </c>
      <c r="M116" s="90">
        <v>1</v>
      </c>
    </row>
    <row r="117" spans="1:13" x14ac:dyDescent="0.3">
      <c r="A117" s="29">
        <v>17</v>
      </c>
      <c r="B117" s="88">
        <v>1</v>
      </c>
      <c r="C117" s="89">
        <v>1</v>
      </c>
      <c r="D117" s="89">
        <v>1</v>
      </c>
      <c r="E117" s="89">
        <v>1</v>
      </c>
      <c r="F117" s="89">
        <v>1</v>
      </c>
      <c r="G117" s="89">
        <v>1</v>
      </c>
      <c r="H117" s="89">
        <v>1</v>
      </c>
      <c r="I117" s="89">
        <v>0.9974686937289825</v>
      </c>
      <c r="J117" s="89">
        <v>0.99715468116957506</v>
      </c>
      <c r="K117" s="89">
        <v>1</v>
      </c>
      <c r="L117" s="89">
        <v>0.99482259065116307</v>
      </c>
      <c r="M117" s="90">
        <v>1</v>
      </c>
    </row>
    <row r="118" spans="1:13" x14ac:dyDescent="0.3">
      <c r="A118" s="29">
        <v>16</v>
      </c>
      <c r="B118" s="88">
        <v>1</v>
      </c>
      <c r="C118" s="89">
        <v>1</v>
      </c>
      <c r="D118" s="89">
        <v>1</v>
      </c>
      <c r="E118" s="89">
        <v>1</v>
      </c>
      <c r="F118" s="89">
        <v>1</v>
      </c>
      <c r="G118" s="89">
        <v>1</v>
      </c>
      <c r="H118" s="89">
        <v>1</v>
      </c>
      <c r="I118" s="89">
        <v>0.9974686937289825</v>
      </c>
      <c r="J118" s="89">
        <v>0.99715468116957506</v>
      </c>
      <c r="K118" s="89">
        <v>1</v>
      </c>
      <c r="L118" s="89">
        <v>0.99482259065116307</v>
      </c>
      <c r="M118" s="90">
        <v>1</v>
      </c>
    </row>
    <row r="119" spans="1:13" x14ac:dyDescent="0.3">
      <c r="A119" s="29">
        <v>15</v>
      </c>
      <c r="B119" s="88">
        <v>1</v>
      </c>
      <c r="C119" s="89">
        <v>1</v>
      </c>
      <c r="D119" s="89">
        <v>1</v>
      </c>
      <c r="E119" s="89">
        <v>1</v>
      </c>
      <c r="F119" s="89">
        <v>1</v>
      </c>
      <c r="G119" s="89">
        <v>1</v>
      </c>
      <c r="H119" s="89">
        <v>1</v>
      </c>
      <c r="I119" s="89">
        <v>0.9974686937289825</v>
      </c>
      <c r="J119" s="89">
        <v>0.99715468116957506</v>
      </c>
      <c r="K119" s="89">
        <v>1</v>
      </c>
      <c r="L119" s="89">
        <v>0.99482259065116307</v>
      </c>
      <c r="M119" s="90">
        <v>1</v>
      </c>
    </row>
    <row r="120" spans="1:13" x14ac:dyDescent="0.3">
      <c r="A120" s="29">
        <v>14</v>
      </c>
      <c r="B120" s="88">
        <v>1</v>
      </c>
      <c r="C120" s="89">
        <v>1</v>
      </c>
      <c r="D120" s="89">
        <v>1</v>
      </c>
      <c r="E120" s="89">
        <v>1</v>
      </c>
      <c r="F120" s="89">
        <v>1</v>
      </c>
      <c r="G120" s="89">
        <v>1</v>
      </c>
      <c r="H120" s="89">
        <v>1</v>
      </c>
      <c r="I120" s="89">
        <v>0.9974686937289825</v>
      </c>
      <c r="J120" s="89">
        <v>0.99715468116957506</v>
      </c>
      <c r="K120" s="89">
        <v>1</v>
      </c>
      <c r="L120" s="89">
        <v>0.99482259065116307</v>
      </c>
      <c r="M120" s="90">
        <v>1</v>
      </c>
    </row>
    <row r="121" spans="1:13" x14ac:dyDescent="0.3">
      <c r="A121" s="29">
        <v>13</v>
      </c>
      <c r="B121" s="88">
        <v>1</v>
      </c>
      <c r="C121" s="89">
        <v>1</v>
      </c>
      <c r="D121" s="89">
        <v>1</v>
      </c>
      <c r="E121" s="89">
        <v>1</v>
      </c>
      <c r="F121" s="89">
        <v>1</v>
      </c>
      <c r="G121" s="89">
        <v>1</v>
      </c>
      <c r="H121" s="89">
        <v>1</v>
      </c>
      <c r="I121" s="89">
        <v>0.9974686937289825</v>
      </c>
      <c r="J121" s="89">
        <v>0.99715468116957506</v>
      </c>
      <c r="K121" s="89">
        <v>1</v>
      </c>
      <c r="L121" s="89">
        <v>0.99482259065116307</v>
      </c>
      <c r="M121" s="90">
        <v>1</v>
      </c>
    </row>
    <row r="122" spans="1:13" x14ac:dyDescent="0.3">
      <c r="A122" s="29">
        <v>12</v>
      </c>
      <c r="B122" s="88">
        <v>1</v>
      </c>
      <c r="C122" s="89">
        <v>1</v>
      </c>
      <c r="D122" s="89">
        <v>1</v>
      </c>
      <c r="E122" s="89">
        <v>1</v>
      </c>
      <c r="F122" s="89">
        <v>1</v>
      </c>
      <c r="G122" s="89">
        <v>1</v>
      </c>
      <c r="H122" s="89">
        <v>1</v>
      </c>
      <c r="I122" s="89">
        <v>0.9974686937289825</v>
      </c>
      <c r="J122" s="89">
        <v>0.99715468116957506</v>
      </c>
      <c r="K122" s="89">
        <v>1</v>
      </c>
      <c r="L122" s="89">
        <v>0.99482259065116307</v>
      </c>
      <c r="M122" s="90">
        <v>1</v>
      </c>
    </row>
    <row r="123" spans="1:13" x14ac:dyDescent="0.3">
      <c r="A123" s="29">
        <v>11</v>
      </c>
      <c r="B123" s="88">
        <v>1</v>
      </c>
      <c r="C123" s="89">
        <v>1</v>
      </c>
      <c r="D123" s="89">
        <v>1</v>
      </c>
      <c r="E123" s="89">
        <v>1</v>
      </c>
      <c r="F123" s="89">
        <v>1</v>
      </c>
      <c r="G123" s="89">
        <v>1</v>
      </c>
      <c r="H123" s="89">
        <v>1</v>
      </c>
      <c r="I123" s="89">
        <v>0.9974686937289825</v>
      </c>
      <c r="J123" s="89">
        <v>0.99678703424216586</v>
      </c>
      <c r="K123" s="89">
        <v>0.9992904042500167</v>
      </c>
      <c r="L123" s="89">
        <v>0.99482259065116307</v>
      </c>
      <c r="M123" s="90">
        <v>1</v>
      </c>
    </row>
    <row r="124" spans="1:13" x14ac:dyDescent="0.3">
      <c r="A124" s="29">
        <v>10</v>
      </c>
      <c r="B124" s="88">
        <v>1</v>
      </c>
      <c r="C124" s="89">
        <v>1</v>
      </c>
      <c r="D124" s="89">
        <v>1</v>
      </c>
      <c r="E124" s="89">
        <v>1</v>
      </c>
      <c r="F124" s="89">
        <v>1</v>
      </c>
      <c r="G124" s="89">
        <v>1</v>
      </c>
      <c r="H124" s="89">
        <v>1</v>
      </c>
      <c r="I124" s="89">
        <v>0.99717214356407791</v>
      </c>
      <c r="J124" s="89">
        <v>0.98801630538417107</v>
      </c>
      <c r="K124" s="89">
        <v>0.98813232871440959</v>
      </c>
      <c r="L124" s="89">
        <v>0.9868327590057776</v>
      </c>
      <c r="M124" s="90">
        <v>1</v>
      </c>
    </row>
    <row r="125" spans="1:13" x14ac:dyDescent="0.3">
      <c r="A125" s="29">
        <v>9</v>
      </c>
      <c r="B125" s="88">
        <v>1</v>
      </c>
      <c r="C125" s="89">
        <v>1</v>
      </c>
      <c r="D125" s="89">
        <v>1</v>
      </c>
      <c r="E125" s="89">
        <v>1</v>
      </c>
      <c r="F125" s="89">
        <v>1</v>
      </c>
      <c r="G125" s="89">
        <v>1</v>
      </c>
      <c r="H125" s="89">
        <v>1</v>
      </c>
      <c r="I125" s="89">
        <v>0.98891671049726892</v>
      </c>
      <c r="J125" s="89">
        <v>0.97084249459559047</v>
      </c>
      <c r="K125" s="89">
        <v>0.9666718049621984</v>
      </c>
      <c r="L125" s="89">
        <v>0.97035151315585089</v>
      </c>
      <c r="M125" s="90">
        <v>1</v>
      </c>
    </row>
    <row r="126" spans="1:13" x14ac:dyDescent="0.3">
      <c r="A126" s="29">
        <v>8</v>
      </c>
      <c r="B126" s="88">
        <v>1</v>
      </c>
      <c r="C126" s="89">
        <v>1</v>
      </c>
      <c r="D126" s="89">
        <v>0.99219862218350563</v>
      </c>
      <c r="E126" s="89">
        <v>1</v>
      </c>
      <c r="F126" s="89">
        <v>1</v>
      </c>
      <c r="G126" s="89">
        <v>1</v>
      </c>
      <c r="H126" s="89">
        <v>1</v>
      </c>
      <c r="I126" s="89">
        <v>0.97270239452855556</v>
      </c>
      <c r="J126" s="89">
        <v>0.94526560187642383</v>
      </c>
      <c r="K126" s="89">
        <v>0.93490883299338312</v>
      </c>
      <c r="L126" s="89">
        <v>0.94537885310138292</v>
      </c>
      <c r="M126" s="90">
        <v>0.99101808844175432</v>
      </c>
    </row>
    <row r="127" spans="1:13" x14ac:dyDescent="0.3">
      <c r="A127" s="29">
        <v>7</v>
      </c>
      <c r="B127" s="88">
        <v>0.9866679061777297</v>
      </c>
      <c r="C127" s="89">
        <v>0.97408248074914983</v>
      </c>
      <c r="D127" s="89">
        <v>0.95200807493440953</v>
      </c>
      <c r="E127" s="89">
        <v>1</v>
      </c>
      <c r="F127" s="89">
        <v>0.99530791096278537</v>
      </c>
      <c r="G127" s="89">
        <v>0.98910278478733438</v>
      </c>
      <c r="H127" s="89">
        <v>0.98083684128807658</v>
      </c>
      <c r="I127" s="89">
        <v>0.9485291956579377</v>
      </c>
      <c r="J127" s="89">
        <v>0.91128562722667161</v>
      </c>
      <c r="K127" s="89">
        <v>0.89284341280796375</v>
      </c>
      <c r="L127" s="89">
        <v>0.91191477884237371</v>
      </c>
      <c r="M127" s="90">
        <v>0.97067824760461996</v>
      </c>
    </row>
    <row r="128" spans="1:13" x14ac:dyDescent="0.3">
      <c r="A128" s="29">
        <v>6</v>
      </c>
      <c r="B128" s="88">
        <v>0.95203519659748881</v>
      </c>
      <c r="C128" s="89">
        <v>0.92611603427763189</v>
      </c>
      <c r="D128" s="89">
        <v>0.89489704171842732</v>
      </c>
      <c r="E128" s="89">
        <v>0.96894624629198201</v>
      </c>
      <c r="F128" s="89">
        <v>0.95295150162094688</v>
      </c>
      <c r="G128" s="89">
        <v>0.95009711648114781</v>
      </c>
      <c r="H128" s="89">
        <v>0.94444361623293793</v>
      </c>
      <c r="I128" s="89">
        <v>0.91639711388541534</v>
      </c>
      <c r="J128" s="89">
        <v>0.86890257064633369</v>
      </c>
      <c r="K128" s="89">
        <v>0.84047554440594019</v>
      </c>
      <c r="L128" s="89">
        <v>0.86995929037882336</v>
      </c>
      <c r="M128" s="90">
        <v>0.94215640679565671</v>
      </c>
    </row>
    <row r="129" spans="1:13" x14ac:dyDescent="0.3">
      <c r="A129" s="29">
        <v>5</v>
      </c>
      <c r="B129" s="88">
        <v>0.90573570179464524</v>
      </c>
      <c r="C129" s="89">
        <v>0.86262328226507112</v>
      </c>
      <c r="D129" s="89">
        <v>0.82086552253555933</v>
      </c>
      <c r="E129" s="89">
        <v>0.9247279212925078</v>
      </c>
      <c r="F129" s="89">
        <v>0.89529457808039059</v>
      </c>
      <c r="G129" s="89">
        <v>0.89767545745466437</v>
      </c>
      <c r="H129" s="89">
        <v>0.8962258414200468</v>
      </c>
      <c r="I129" s="89">
        <v>0.87630614921098859</v>
      </c>
      <c r="J129" s="89">
        <v>0.81811643213540997</v>
      </c>
      <c r="K129" s="89">
        <v>0.77780522778731254</v>
      </c>
      <c r="L129" s="89">
        <v>0.81951238771073176</v>
      </c>
      <c r="M129" s="90">
        <v>0.90545256601486435</v>
      </c>
    </row>
    <row r="130" spans="1:13" x14ac:dyDescent="0.3">
      <c r="A130" s="29">
        <v>4</v>
      </c>
      <c r="B130" s="88">
        <v>0.84776942176919889</v>
      </c>
      <c r="C130" s="89">
        <v>0.78360422471146762</v>
      </c>
      <c r="D130" s="89">
        <v>0.72991351738580534</v>
      </c>
      <c r="E130" s="89">
        <v>0.86847632897462801</v>
      </c>
      <c r="F130" s="89">
        <v>0.82233714034111638</v>
      </c>
      <c r="G130" s="89">
        <v>0.83183780770788407</v>
      </c>
      <c r="H130" s="89">
        <v>0.83618351684940273</v>
      </c>
      <c r="I130" s="89">
        <v>0.82825630163465735</v>
      </c>
      <c r="J130" s="89">
        <v>0.75892721169390032</v>
      </c>
      <c r="K130" s="89">
        <v>0.7048324629520808</v>
      </c>
      <c r="L130" s="89">
        <v>0.76057407083809891</v>
      </c>
      <c r="M130" s="90">
        <v>0.86056672526224298</v>
      </c>
    </row>
    <row r="131" spans="1:13" x14ac:dyDescent="0.3">
      <c r="A131" s="29">
        <v>3</v>
      </c>
      <c r="B131" s="88">
        <v>0.77813635652114999</v>
      </c>
      <c r="C131" s="89">
        <v>0.68905886161682162</v>
      </c>
      <c r="D131" s="89">
        <v>0.62204102626916546</v>
      </c>
      <c r="E131" s="89">
        <v>0.80019146933834284</v>
      </c>
      <c r="F131" s="89">
        <v>0.73407918840312414</v>
      </c>
      <c r="G131" s="89">
        <v>0.75258416724080646</v>
      </c>
      <c r="H131" s="89">
        <v>0.76431664252100606</v>
      </c>
      <c r="I131" s="89">
        <v>0.77224757115642184</v>
      </c>
      <c r="J131" s="89">
        <v>0.69133490932180508</v>
      </c>
      <c r="K131" s="89">
        <v>0.62155724990024486</v>
      </c>
      <c r="L131" s="89">
        <v>0.69314433976092471</v>
      </c>
      <c r="M131" s="90">
        <v>0.80749888453779262</v>
      </c>
    </row>
    <row r="132" spans="1:13" x14ac:dyDescent="0.3">
      <c r="A132" s="29">
        <v>2</v>
      </c>
      <c r="B132" s="88">
        <v>0.69683650605049829</v>
      </c>
      <c r="C132" s="89">
        <v>0.57898719298113277</v>
      </c>
      <c r="D132" s="89">
        <v>0.4972480491856397</v>
      </c>
      <c r="E132" s="89">
        <v>0.71987334238365208</v>
      </c>
      <c r="F132" s="89">
        <v>0.6305207222664142</v>
      </c>
      <c r="G132" s="89">
        <v>0.65991453605343187</v>
      </c>
      <c r="H132" s="89">
        <v>0.68062521843485657</v>
      </c>
      <c r="I132" s="89">
        <v>0.70827995777628172</v>
      </c>
      <c r="J132" s="89">
        <v>0.61533952501912403</v>
      </c>
      <c r="K132" s="89">
        <v>0.52797958863180483</v>
      </c>
      <c r="L132" s="89">
        <v>0.61722319447920948</v>
      </c>
      <c r="M132" s="90">
        <v>0.74624904384151314</v>
      </c>
    </row>
    <row r="133" spans="1:13" x14ac:dyDescent="0.3">
      <c r="A133" s="29">
        <v>1</v>
      </c>
      <c r="B133" s="91">
        <v>0.60386987035724393</v>
      </c>
      <c r="C133" s="92">
        <v>0.45338921880440114</v>
      </c>
      <c r="D133" s="92">
        <v>0.35553458613522798</v>
      </c>
      <c r="E133" s="92">
        <v>0.62752194811055606</v>
      </c>
      <c r="F133" s="92">
        <v>0.51166174193098624</v>
      </c>
      <c r="G133" s="92">
        <v>0.55382891414576019</v>
      </c>
      <c r="H133" s="92">
        <v>0.58510924459095437</v>
      </c>
      <c r="I133" s="92">
        <v>0.63635346149423722</v>
      </c>
      <c r="J133" s="92">
        <v>0.53094105878585707</v>
      </c>
      <c r="K133" s="92">
        <v>0.42409947914676072</v>
      </c>
      <c r="L133" s="92">
        <v>0.53281063499295289</v>
      </c>
      <c r="M133" s="93">
        <v>0.67681720317340466</v>
      </c>
    </row>
    <row r="134" spans="1:13" x14ac:dyDescent="0.3">
      <c r="B134" s="2"/>
      <c r="C134" s="2"/>
      <c r="D134" s="2"/>
      <c r="E134" s="2"/>
      <c r="F134" s="2"/>
      <c r="G134" s="2"/>
      <c r="H134" s="2"/>
      <c r="I134" s="2"/>
      <c r="J134" s="2"/>
      <c r="K134" s="2"/>
      <c r="L134" s="2"/>
      <c r="M134" s="2"/>
    </row>
    <row r="135" spans="1:13" x14ac:dyDescent="0.3">
      <c r="A135" s="27" t="s">
        <v>51</v>
      </c>
      <c r="B135" s="30">
        <v>4</v>
      </c>
      <c r="C135" s="30">
        <v>5</v>
      </c>
      <c r="D135" s="30">
        <v>6</v>
      </c>
      <c r="E135" s="30">
        <v>7</v>
      </c>
      <c r="F135" s="30">
        <v>8</v>
      </c>
      <c r="G135" s="30">
        <v>9</v>
      </c>
      <c r="H135" s="30">
        <v>10</v>
      </c>
      <c r="I135" s="30">
        <v>11</v>
      </c>
      <c r="J135" s="30">
        <v>12</v>
      </c>
      <c r="K135" s="30">
        <v>1</v>
      </c>
      <c r="L135" s="30">
        <v>2</v>
      </c>
      <c r="M135" s="30">
        <v>3</v>
      </c>
    </row>
    <row r="136" spans="1:13" x14ac:dyDescent="0.3">
      <c r="A136" s="29">
        <v>20</v>
      </c>
      <c r="B136" s="85">
        <v>1</v>
      </c>
      <c r="C136" s="86">
        <v>1</v>
      </c>
      <c r="D136" s="86">
        <v>1</v>
      </c>
      <c r="E136" s="86">
        <v>1</v>
      </c>
      <c r="F136" s="86">
        <v>1</v>
      </c>
      <c r="G136" s="86">
        <v>1</v>
      </c>
      <c r="H136" s="86">
        <v>1</v>
      </c>
      <c r="I136" s="86">
        <v>0.99517240209421975</v>
      </c>
      <c r="J136" s="86">
        <v>1</v>
      </c>
      <c r="K136" s="86">
        <v>0.98992524789961223</v>
      </c>
      <c r="L136" s="86">
        <v>0.99726124396528393</v>
      </c>
      <c r="M136" s="87">
        <v>1</v>
      </c>
    </row>
    <row r="137" spans="1:13" x14ac:dyDescent="0.3">
      <c r="A137" s="29">
        <v>19</v>
      </c>
      <c r="B137" s="88">
        <v>1</v>
      </c>
      <c r="C137" s="89">
        <v>1</v>
      </c>
      <c r="D137" s="89">
        <v>1</v>
      </c>
      <c r="E137" s="89">
        <v>1</v>
      </c>
      <c r="F137" s="89">
        <v>1</v>
      </c>
      <c r="G137" s="89">
        <v>1</v>
      </c>
      <c r="H137" s="89">
        <v>1</v>
      </c>
      <c r="I137" s="89">
        <v>0.99517240209421975</v>
      </c>
      <c r="J137" s="89">
        <v>1</v>
      </c>
      <c r="K137" s="89">
        <v>0.98992524789961223</v>
      </c>
      <c r="L137" s="89">
        <v>0.99726124396528393</v>
      </c>
      <c r="M137" s="90">
        <v>1</v>
      </c>
    </row>
    <row r="138" spans="1:13" x14ac:dyDescent="0.3">
      <c r="A138" s="29">
        <v>18</v>
      </c>
      <c r="B138" s="88">
        <v>1</v>
      </c>
      <c r="C138" s="89">
        <v>1</v>
      </c>
      <c r="D138" s="89">
        <v>1</v>
      </c>
      <c r="E138" s="89">
        <v>1</v>
      </c>
      <c r="F138" s="89">
        <v>1</v>
      </c>
      <c r="G138" s="89">
        <v>1</v>
      </c>
      <c r="H138" s="89">
        <v>1</v>
      </c>
      <c r="I138" s="89">
        <v>0.99517240209421975</v>
      </c>
      <c r="J138" s="89">
        <v>1</v>
      </c>
      <c r="K138" s="89">
        <v>0.98992524789961223</v>
      </c>
      <c r="L138" s="89">
        <v>0.99726124396528393</v>
      </c>
      <c r="M138" s="90">
        <v>1</v>
      </c>
    </row>
    <row r="139" spans="1:13" x14ac:dyDescent="0.3">
      <c r="A139" s="29">
        <v>17</v>
      </c>
      <c r="B139" s="88">
        <v>1</v>
      </c>
      <c r="C139" s="89">
        <v>1</v>
      </c>
      <c r="D139" s="89">
        <v>1</v>
      </c>
      <c r="E139" s="89">
        <v>1</v>
      </c>
      <c r="F139" s="89">
        <v>1</v>
      </c>
      <c r="G139" s="89">
        <v>1</v>
      </c>
      <c r="H139" s="89">
        <v>1</v>
      </c>
      <c r="I139" s="89">
        <v>0.99517240209421975</v>
      </c>
      <c r="J139" s="89">
        <v>1</v>
      </c>
      <c r="K139" s="89">
        <v>0.98992524789961223</v>
      </c>
      <c r="L139" s="89">
        <v>0.99726124396528393</v>
      </c>
      <c r="M139" s="90">
        <v>1</v>
      </c>
    </row>
    <row r="140" spans="1:13" x14ac:dyDescent="0.3">
      <c r="A140" s="29">
        <v>16</v>
      </c>
      <c r="B140" s="88">
        <v>1</v>
      </c>
      <c r="C140" s="89">
        <v>1</v>
      </c>
      <c r="D140" s="89">
        <v>1</v>
      </c>
      <c r="E140" s="89">
        <v>1</v>
      </c>
      <c r="F140" s="89">
        <v>1</v>
      </c>
      <c r="G140" s="89">
        <v>1</v>
      </c>
      <c r="H140" s="89">
        <v>1</v>
      </c>
      <c r="I140" s="89">
        <v>0.99517240209421975</v>
      </c>
      <c r="J140" s="89">
        <v>1</v>
      </c>
      <c r="K140" s="89">
        <v>0.98992524789961223</v>
      </c>
      <c r="L140" s="89">
        <v>0.99726124396528393</v>
      </c>
      <c r="M140" s="90">
        <v>1</v>
      </c>
    </row>
    <row r="141" spans="1:13" x14ac:dyDescent="0.3">
      <c r="A141" s="29">
        <v>15</v>
      </c>
      <c r="B141" s="88">
        <v>1</v>
      </c>
      <c r="C141" s="89">
        <v>1</v>
      </c>
      <c r="D141" s="89">
        <v>1</v>
      </c>
      <c r="E141" s="89">
        <v>1</v>
      </c>
      <c r="F141" s="89">
        <v>1</v>
      </c>
      <c r="G141" s="89">
        <v>1</v>
      </c>
      <c r="H141" s="89">
        <v>1</v>
      </c>
      <c r="I141" s="89">
        <v>0.99517240209421975</v>
      </c>
      <c r="J141" s="89">
        <v>1</v>
      </c>
      <c r="K141" s="89">
        <v>0.98992524789961223</v>
      </c>
      <c r="L141" s="89">
        <v>0.99726124396528393</v>
      </c>
      <c r="M141" s="90">
        <v>1</v>
      </c>
    </row>
    <row r="142" spans="1:13" x14ac:dyDescent="0.3">
      <c r="A142" s="29">
        <v>14</v>
      </c>
      <c r="B142" s="88">
        <v>1</v>
      </c>
      <c r="C142" s="89">
        <v>1</v>
      </c>
      <c r="D142" s="89">
        <v>1</v>
      </c>
      <c r="E142" s="89">
        <v>1</v>
      </c>
      <c r="F142" s="89">
        <v>1</v>
      </c>
      <c r="G142" s="89">
        <v>1</v>
      </c>
      <c r="H142" s="89">
        <v>1</v>
      </c>
      <c r="I142" s="89">
        <v>0.99517240209421975</v>
      </c>
      <c r="J142" s="89">
        <v>1</v>
      </c>
      <c r="K142" s="89">
        <v>0.98992524789961223</v>
      </c>
      <c r="L142" s="89">
        <v>0.99726124396528393</v>
      </c>
      <c r="M142" s="90">
        <v>1</v>
      </c>
    </row>
    <row r="143" spans="1:13" x14ac:dyDescent="0.3">
      <c r="A143" s="29">
        <v>13</v>
      </c>
      <c r="B143" s="88">
        <v>1</v>
      </c>
      <c r="C143" s="89">
        <v>1</v>
      </c>
      <c r="D143" s="89">
        <v>1</v>
      </c>
      <c r="E143" s="89">
        <v>1</v>
      </c>
      <c r="F143" s="89">
        <v>1</v>
      </c>
      <c r="G143" s="89">
        <v>1</v>
      </c>
      <c r="H143" s="89">
        <v>1</v>
      </c>
      <c r="I143" s="89">
        <v>0.99517240209421975</v>
      </c>
      <c r="J143" s="89">
        <v>1</v>
      </c>
      <c r="K143" s="89">
        <v>0.98992524789961223</v>
      </c>
      <c r="L143" s="89">
        <v>0.99726124396528393</v>
      </c>
      <c r="M143" s="90">
        <v>1</v>
      </c>
    </row>
    <row r="144" spans="1:13" x14ac:dyDescent="0.3">
      <c r="A144" s="29">
        <v>12</v>
      </c>
      <c r="B144" s="88">
        <v>1</v>
      </c>
      <c r="C144" s="89">
        <v>1</v>
      </c>
      <c r="D144" s="89">
        <v>1</v>
      </c>
      <c r="E144" s="89">
        <v>1</v>
      </c>
      <c r="F144" s="89">
        <v>1</v>
      </c>
      <c r="G144" s="89">
        <v>1</v>
      </c>
      <c r="H144" s="89">
        <v>1</v>
      </c>
      <c r="I144" s="89">
        <v>0.99517240209421975</v>
      </c>
      <c r="J144" s="89">
        <v>1</v>
      </c>
      <c r="K144" s="89">
        <v>0.98992524789961223</v>
      </c>
      <c r="L144" s="89">
        <v>0.99726124396528393</v>
      </c>
      <c r="M144" s="90">
        <v>1</v>
      </c>
    </row>
    <row r="145" spans="1:13" x14ac:dyDescent="0.3">
      <c r="A145" s="29">
        <v>11</v>
      </c>
      <c r="B145" s="88">
        <v>1</v>
      </c>
      <c r="C145" s="89">
        <v>1</v>
      </c>
      <c r="D145" s="89">
        <v>1</v>
      </c>
      <c r="E145" s="89">
        <v>1</v>
      </c>
      <c r="F145" s="89">
        <v>1</v>
      </c>
      <c r="G145" s="89">
        <v>1</v>
      </c>
      <c r="H145" s="89">
        <v>1</v>
      </c>
      <c r="I145" s="89">
        <v>0.99517240209421975</v>
      </c>
      <c r="J145" s="89">
        <v>0.99353019336428694</v>
      </c>
      <c r="K145" s="89">
        <v>0.98992524789961223</v>
      </c>
      <c r="L145" s="89">
        <v>0.99285781919725546</v>
      </c>
      <c r="M145" s="90">
        <v>1</v>
      </c>
    </row>
    <row r="146" spans="1:13" x14ac:dyDescent="0.3">
      <c r="A146" s="29">
        <v>10</v>
      </c>
      <c r="B146" s="88">
        <v>1</v>
      </c>
      <c r="C146" s="89">
        <v>1</v>
      </c>
      <c r="D146" s="89">
        <v>1</v>
      </c>
      <c r="E146" s="89">
        <v>1</v>
      </c>
      <c r="F146" s="89">
        <v>1</v>
      </c>
      <c r="G146" s="89">
        <v>1</v>
      </c>
      <c r="H146" s="89">
        <v>1</v>
      </c>
      <c r="I146" s="89">
        <v>0.99144148265770271</v>
      </c>
      <c r="J146" s="89">
        <v>0.98001012955147937</v>
      </c>
      <c r="K146" s="89">
        <v>0.9845386056290133</v>
      </c>
      <c r="L146" s="89">
        <v>0.98211205122002743</v>
      </c>
      <c r="M146" s="90">
        <v>1</v>
      </c>
    </row>
    <row r="147" spans="1:13" x14ac:dyDescent="0.3">
      <c r="A147" s="29">
        <v>9</v>
      </c>
      <c r="B147" s="88">
        <v>1</v>
      </c>
      <c r="C147" s="89">
        <v>0.99672688205237125</v>
      </c>
      <c r="D147" s="89">
        <v>1</v>
      </c>
      <c r="E147" s="89">
        <v>1</v>
      </c>
      <c r="F147" s="89">
        <v>1</v>
      </c>
      <c r="G147" s="89">
        <v>1</v>
      </c>
      <c r="H147" s="89">
        <v>1</v>
      </c>
      <c r="I147" s="89">
        <v>0.98247188378705819</v>
      </c>
      <c r="J147" s="89">
        <v>0.96141827614067765</v>
      </c>
      <c r="K147" s="89">
        <v>0.97269580039827785</v>
      </c>
      <c r="L147" s="89">
        <v>0.96502394003359959</v>
      </c>
      <c r="M147" s="90">
        <v>0.99884149614584616</v>
      </c>
    </row>
    <row r="148" spans="1:13" x14ac:dyDescent="0.3">
      <c r="A148" s="29">
        <v>8</v>
      </c>
      <c r="B148" s="88">
        <v>1</v>
      </c>
      <c r="C148" s="89">
        <v>0.98267160481990312</v>
      </c>
      <c r="D148" s="89">
        <v>0.98689990926418092</v>
      </c>
      <c r="E148" s="89">
        <v>1</v>
      </c>
      <c r="F148" s="89">
        <v>1</v>
      </c>
      <c r="G148" s="89">
        <v>1</v>
      </c>
      <c r="H148" s="89">
        <v>0.99869440094741857</v>
      </c>
      <c r="I148" s="89">
        <v>0.96826360548228629</v>
      </c>
      <c r="J148" s="89">
        <v>0.93775463313188168</v>
      </c>
      <c r="K148" s="89">
        <v>0.95439683220740634</v>
      </c>
      <c r="L148" s="89">
        <v>0.94159348563797185</v>
      </c>
      <c r="M148" s="90">
        <v>0.987789057891856</v>
      </c>
    </row>
    <row r="149" spans="1:13" x14ac:dyDescent="0.3">
      <c r="A149" s="29">
        <v>7</v>
      </c>
      <c r="B149" s="88">
        <v>0.98673430090758607</v>
      </c>
      <c r="C149" s="89">
        <v>0.96160473758929244</v>
      </c>
      <c r="D149" s="89">
        <v>0.95544793226398783</v>
      </c>
      <c r="E149" s="89">
        <v>0.99863149160637588</v>
      </c>
      <c r="F149" s="89">
        <v>0.99502624698238384</v>
      </c>
      <c r="G149" s="89">
        <v>0.98757367362613113</v>
      </c>
      <c r="H149" s="89">
        <v>0.97918951253803443</v>
      </c>
      <c r="I149" s="89">
        <v>0.94881664774338692</v>
      </c>
      <c r="J149" s="89">
        <v>0.90901920052509166</v>
      </c>
      <c r="K149" s="89">
        <v>0.92964170105639865</v>
      </c>
      <c r="L149" s="89">
        <v>0.91182068803314453</v>
      </c>
      <c r="M149" s="90">
        <v>0.97028358872258125</v>
      </c>
    </row>
    <row r="150" spans="1:13" x14ac:dyDescent="0.3">
      <c r="A150" s="29">
        <v>6</v>
      </c>
      <c r="B150" s="88">
        <v>0.95836663312923587</v>
      </c>
      <c r="C150" s="89">
        <v>0.93352628036053908</v>
      </c>
      <c r="D150" s="89">
        <v>0.91157528078439631</v>
      </c>
      <c r="E150" s="89">
        <v>0.97226106191793171</v>
      </c>
      <c r="F150" s="89">
        <v>0.96411700829144165</v>
      </c>
      <c r="G150" s="89">
        <v>0.95645172969971437</v>
      </c>
      <c r="H150" s="89">
        <v>0.95117874461563323</v>
      </c>
      <c r="I150" s="89">
        <v>0.92413101057036018</v>
      </c>
      <c r="J150" s="89">
        <v>0.87521197832030739</v>
      </c>
      <c r="K150" s="89">
        <v>0.89843040694525467</v>
      </c>
      <c r="L150" s="89">
        <v>0.87570554721911742</v>
      </c>
      <c r="M150" s="90">
        <v>0.94632508863802189</v>
      </c>
    </row>
    <row r="151" spans="1:13" x14ac:dyDescent="0.3">
      <c r="A151" s="29">
        <v>5</v>
      </c>
      <c r="B151" s="88">
        <v>0.92072936108059977</v>
      </c>
      <c r="C151" s="89">
        <v>0.89843623313364307</v>
      </c>
      <c r="D151" s="89">
        <v>0.85528195482540603</v>
      </c>
      <c r="E151" s="89">
        <v>0.93625773697217507</v>
      </c>
      <c r="F151" s="89">
        <v>0.92224677268140431</v>
      </c>
      <c r="G151" s="89">
        <v>0.91496463262245631</v>
      </c>
      <c r="H151" s="89">
        <v>0.91466209718021552</v>
      </c>
      <c r="I151" s="89">
        <v>0.89420669396320585</v>
      </c>
      <c r="J151" s="89">
        <v>0.83633296651752898</v>
      </c>
      <c r="K151" s="89">
        <v>0.8607629498739745</v>
      </c>
      <c r="L151" s="89">
        <v>0.83324806319589051</v>
      </c>
      <c r="M151" s="90">
        <v>0.91591355763817794</v>
      </c>
    </row>
    <row r="152" spans="1:13" x14ac:dyDescent="0.3">
      <c r="A152" s="29">
        <v>4</v>
      </c>
      <c r="B152" s="88">
        <v>0.8738224847616779</v>
      </c>
      <c r="C152" s="89">
        <v>0.8563345959086045</v>
      </c>
      <c r="D152" s="89">
        <v>0.78656795438701699</v>
      </c>
      <c r="E152" s="89">
        <v>0.89062151676910561</v>
      </c>
      <c r="F152" s="89">
        <v>0.86941554015227196</v>
      </c>
      <c r="G152" s="89">
        <v>0.86311238239435695</v>
      </c>
      <c r="H152" s="89">
        <v>0.86963957023178073</v>
      </c>
      <c r="I152" s="89">
        <v>0.85904369792192414</v>
      </c>
      <c r="J152" s="89">
        <v>0.79238216511675641</v>
      </c>
      <c r="K152" s="89">
        <v>0.81663932984255805</v>
      </c>
      <c r="L152" s="89">
        <v>0.78444823596346391</v>
      </c>
      <c r="M152" s="90">
        <v>0.8790489957230494</v>
      </c>
    </row>
    <row r="153" spans="1:13" x14ac:dyDescent="0.3">
      <c r="A153" s="29">
        <v>3</v>
      </c>
      <c r="B153" s="88">
        <v>0.81764600417247024</v>
      </c>
      <c r="C153" s="89">
        <v>0.80722136868542327</v>
      </c>
      <c r="D153" s="89">
        <v>0.70543327946922929</v>
      </c>
      <c r="E153" s="89">
        <v>0.83535240130872368</v>
      </c>
      <c r="F153" s="89">
        <v>0.80562331070404469</v>
      </c>
      <c r="G153" s="89">
        <v>0.80089497901541629</v>
      </c>
      <c r="H153" s="89">
        <v>0.81611116377032933</v>
      </c>
      <c r="I153" s="89">
        <v>0.81864202244651496</v>
      </c>
      <c r="J153" s="89">
        <v>0.7433595741179897</v>
      </c>
      <c r="K153" s="89">
        <v>0.76605954685100541</v>
      </c>
      <c r="L153" s="89">
        <v>0.72930606552183763</v>
      </c>
      <c r="M153" s="90">
        <v>0.83573140289263637</v>
      </c>
    </row>
    <row r="154" spans="1:13" x14ac:dyDescent="0.3">
      <c r="A154" s="29">
        <v>2</v>
      </c>
      <c r="B154" s="88">
        <v>0.75219991931297681</v>
      </c>
      <c r="C154" s="89">
        <v>0.75109655146409948</v>
      </c>
      <c r="D154" s="89">
        <v>0.61187793007204283</v>
      </c>
      <c r="E154" s="89">
        <v>0.77045039059102893</v>
      </c>
      <c r="F154" s="89">
        <v>0.7308700843367224</v>
      </c>
      <c r="G154" s="89">
        <v>0.72831242248563421</v>
      </c>
      <c r="H154" s="89">
        <v>0.75407687779586108</v>
      </c>
      <c r="I154" s="89">
        <v>0.77300166753697841</v>
      </c>
      <c r="J154" s="89">
        <v>0.68926519352122873</v>
      </c>
      <c r="K154" s="89">
        <v>0.70902360089931649</v>
      </c>
      <c r="L154" s="89">
        <v>0.66782155187101155</v>
      </c>
      <c r="M154" s="90">
        <v>0.78596077914693863</v>
      </c>
    </row>
    <row r="155" spans="1:13" x14ac:dyDescent="0.3">
      <c r="A155" s="29">
        <v>1</v>
      </c>
      <c r="B155" s="91">
        <v>0.67748423018319759</v>
      </c>
      <c r="C155" s="92">
        <v>0.68796014424463303</v>
      </c>
      <c r="D155" s="92">
        <v>0.50590190619545772</v>
      </c>
      <c r="E155" s="92">
        <v>0.6959154846160216</v>
      </c>
      <c r="F155" s="92">
        <v>0.64515586105030509</v>
      </c>
      <c r="G155" s="92">
        <v>0.64536471280501095</v>
      </c>
      <c r="H155" s="92">
        <v>0.68353671230837598</v>
      </c>
      <c r="I155" s="92">
        <v>0.72212263319331438</v>
      </c>
      <c r="J155" s="92">
        <v>0.63009902332647372</v>
      </c>
      <c r="K155" s="92">
        <v>0.64553149198749138</v>
      </c>
      <c r="L155" s="92">
        <v>0.59999469501098579</v>
      </c>
      <c r="M155" s="93">
        <v>0.72973712448595629</v>
      </c>
    </row>
    <row r="156" spans="1:13" x14ac:dyDescent="0.3">
      <c r="B156" s="2"/>
      <c r="C156" s="2"/>
      <c r="D156" s="2"/>
      <c r="E156" s="2"/>
      <c r="F156" s="2"/>
      <c r="G156" s="2"/>
      <c r="H156" s="2"/>
      <c r="I156" s="2"/>
      <c r="J156" s="2"/>
      <c r="K156" s="2"/>
      <c r="L156" s="2"/>
      <c r="M156" s="2"/>
    </row>
    <row r="157" spans="1:13" x14ac:dyDescent="0.3">
      <c r="A157" s="27" t="s">
        <v>52</v>
      </c>
      <c r="B157" s="30">
        <v>4</v>
      </c>
      <c r="C157" s="30">
        <v>5</v>
      </c>
      <c r="D157" s="30">
        <v>6</v>
      </c>
      <c r="E157" s="30">
        <v>7</v>
      </c>
      <c r="F157" s="30">
        <v>8</v>
      </c>
      <c r="G157" s="30">
        <v>9</v>
      </c>
      <c r="H157" s="30">
        <v>10</v>
      </c>
      <c r="I157" s="30">
        <v>11</v>
      </c>
      <c r="J157" s="30">
        <v>12</v>
      </c>
      <c r="K157" s="30">
        <v>1</v>
      </c>
      <c r="L157" s="30">
        <v>2</v>
      </c>
      <c r="M157" s="30">
        <v>3</v>
      </c>
    </row>
    <row r="158" spans="1:13" x14ac:dyDescent="0.3">
      <c r="A158" s="29">
        <v>20</v>
      </c>
      <c r="B158" s="85">
        <v>1</v>
      </c>
      <c r="C158" s="86">
        <v>1</v>
      </c>
      <c r="D158" s="86">
        <v>1</v>
      </c>
      <c r="E158" s="86">
        <v>1</v>
      </c>
      <c r="F158" s="86">
        <v>1</v>
      </c>
      <c r="G158" s="86">
        <v>1</v>
      </c>
      <c r="H158" s="86">
        <v>1</v>
      </c>
      <c r="I158" s="86">
        <v>0.99402157755298748</v>
      </c>
      <c r="J158" s="86">
        <v>1</v>
      </c>
      <c r="K158" s="86">
        <v>1</v>
      </c>
      <c r="L158" s="86">
        <v>0.99834431171188731</v>
      </c>
      <c r="M158" s="87">
        <v>1</v>
      </c>
    </row>
    <row r="159" spans="1:13" x14ac:dyDescent="0.3">
      <c r="A159" s="29">
        <v>19</v>
      </c>
      <c r="B159" s="88">
        <v>1</v>
      </c>
      <c r="C159" s="89">
        <v>1</v>
      </c>
      <c r="D159" s="89">
        <v>1</v>
      </c>
      <c r="E159" s="89">
        <v>1</v>
      </c>
      <c r="F159" s="89">
        <v>1</v>
      </c>
      <c r="G159" s="89">
        <v>1</v>
      </c>
      <c r="H159" s="89">
        <v>1</v>
      </c>
      <c r="I159" s="89">
        <v>0.99402157755298748</v>
      </c>
      <c r="J159" s="89">
        <v>1</v>
      </c>
      <c r="K159" s="89">
        <v>1</v>
      </c>
      <c r="L159" s="89">
        <v>0.99834431171188731</v>
      </c>
      <c r="M159" s="90">
        <v>1</v>
      </c>
    </row>
    <row r="160" spans="1:13" x14ac:dyDescent="0.3">
      <c r="A160" s="29">
        <v>18</v>
      </c>
      <c r="B160" s="88">
        <v>1</v>
      </c>
      <c r="C160" s="89">
        <v>1</v>
      </c>
      <c r="D160" s="89">
        <v>1</v>
      </c>
      <c r="E160" s="89">
        <v>1</v>
      </c>
      <c r="F160" s="89">
        <v>1</v>
      </c>
      <c r="G160" s="89">
        <v>1</v>
      </c>
      <c r="H160" s="89">
        <v>1</v>
      </c>
      <c r="I160" s="89">
        <v>0.99402157755298748</v>
      </c>
      <c r="J160" s="89">
        <v>1</v>
      </c>
      <c r="K160" s="89">
        <v>1</v>
      </c>
      <c r="L160" s="89">
        <v>0.99834431171188731</v>
      </c>
      <c r="M160" s="90">
        <v>1</v>
      </c>
    </row>
    <row r="161" spans="1:13" x14ac:dyDescent="0.3">
      <c r="A161" s="29">
        <v>17</v>
      </c>
      <c r="B161" s="88">
        <v>1</v>
      </c>
      <c r="C161" s="89">
        <v>1</v>
      </c>
      <c r="D161" s="89">
        <v>1</v>
      </c>
      <c r="E161" s="89">
        <v>1</v>
      </c>
      <c r="F161" s="89">
        <v>1</v>
      </c>
      <c r="G161" s="89">
        <v>1</v>
      </c>
      <c r="H161" s="89">
        <v>1</v>
      </c>
      <c r="I161" s="89">
        <v>0.99402157755298748</v>
      </c>
      <c r="J161" s="89">
        <v>1</v>
      </c>
      <c r="K161" s="89">
        <v>1</v>
      </c>
      <c r="L161" s="89">
        <v>0.99834431171188731</v>
      </c>
      <c r="M161" s="90">
        <v>1</v>
      </c>
    </row>
    <row r="162" spans="1:13" x14ac:dyDescent="0.3">
      <c r="A162" s="29">
        <v>16</v>
      </c>
      <c r="B162" s="88">
        <v>1</v>
      </c>
      <c r="C162" s="89">
        <v>1</v>
      </c>
      <c r="D162" s="89">
        <v>1</v>
      </c>
      <c r="E162" s="89">
        <v>1</v>
      </c>
      <c r="F162" s="89">
        <v>1</v>
      </c>
      <c r="G162" s="89">
        <v>1</v>
      </c>
      <c r="H162" s="89">
        <v>1</v>
      </c>
      <c r="I162" s="89">
        <v>0.99402157755298748</v>
      </c>
      <c r="J162" s="89">
        <v>1</v>
      </c>
      <c r="K162" s="89">
        <v>1</v>
      </c>
      <c r="L162" s="89">
        <v>0.99834431171188731</v>
      </c>
      <c r="M162" s="90">
        <v>1</v>
      </c>
    </row>
    <row r="163" spans="1:13" x14ac:dyDescent="0.3">
      <c r="A163" s="29">
        <v>15</v>
      </c>
      <c r="B163" s="88">
        <v>1</v>
      </c>
      <c r="C163" s="89">
        <v>1</v>
      </c>
      <c r="D163" s="89">
        <v>1</v>
      </c>
      <c r="E163" s="89">
        <v>1</v>
      </c>
      <c r="F163" s="89">
        <v>1</v>
      </c>
      <c r="G163" s="89">
        <v>1</v>
      </c>
      <c r="H163" s="89">
        <v>1</v>
      </c>
      <c r="I163" s="89">
        <v>0.99402157755298748</v>
      </c>
      <c r="J163" s="89">
        <v>1</v>
      </c>
      <c r="K163" s="89">
        <v>1</v>
      </c>
      <c r="L163" s="89">
        <v>0.99834431171188731</v>
      </c>
      <c r="M163" s="90">
        <v>1</v>
      </c>
    </row>
    <row r="164" spans="1:13" x14ac:dyDescent="0.3">
      <c r="A164" s="29">
        <v>14</v>
      </c>
      <c r="B164" s="88">
        <v>1</v>
      </c>
      <c r="C164" s="89">
        <v>1</v>
      </c>
      <c r="D164" s="89">
        <v>1</v>
      </c>
      <c r="E164" s="89">
        <v>1</v>
      </c>
      <c r="F164" s="89">
        <v>1</v>
      </c>
      <c r="G164" s="89">
        <v>1</v>
      </c>
      <c r="H164" s="89">
        <v>1</v>
      </c>
      <c r="I164" s="89">
        <v>0.99402157755298748</v>
      </c>
      <c r="J164" s="89">
        <v>1</v>
      </c>
      <c r="K164" s="89">
        <v>1</v>
      </c>
      <c r="L164" s="89">
        <v>0.99834431171188731</v>
      </c>
      <c r="M164" s="90">
        <v>1</v>
      </c>
    </row>
    <row r="165" spans="1:13" x14ac:dyDescent="0.3">
      <c r="A165" s="29">
        <v>13</v>
      </c>
      <c r="B165" s="88">
        <v>1</v>
      </c>
      <c r="C165" s="89">
        <v>1</v>
      </c>
      <c r="D165" s="89">
        <v>1</v>
      </c>
      <c r="E165" s="89">
        <v>1</v>
      </c>
      <c r="F165" s="89">
        <v>1</v>
      </c>
      <c r="G165" s="89">
        <v>1</v>
      </c>
      <c r="H165" s="89">
        <v>1</v>
      </c>
      <c r="I165" s="89">
        <v>0.99402157755298748</v>
      </c>
      <c r="J165" s="89">
        <v>1</v>
      </c>
      <c r="K165" s="89">
        <v>1</v>
      </c>
      <c r="L165" s="89">
        <v>0.99834431171188731</v>
      </c>
      <c r="M165" s="90">
        <v>1</v>
      </c>
    </row>
    <row r="166" spans="1:13" x14ac:dyDescent="0.3">
      <c r="A166" s="29">
        <v>12</v>
      </c>
      <c r="B166" s="88">
        <v>1</v>
      </c>
      <c r="C166" s="89">
        <v>1</v>
      </c>
      <c r="D166" s="89">
        <v>1</v>
      </c>
      <c r="E166" s="89">
        <v>1</v>
      </c>
      <c r="F166" s="89">
        <v>1</v>
      </c>
      <c r="G166" s="89">
        <v>1</v>
      </c>
      <c r="H166" s="89">
        <v>1</v>
      </c>
      <c r="I166" s="89">
        <v>0.99402157755298748</v>
      </c>
      <c r="J166" s="89">
        <v>1</v>
      </c>
      <c r="K166" s="89">
        <v>1</v>
      </c>
      <c r="L166" s="89">
        <v>0.99834431171188731</v>
      </c>
      <c r="M166" s="90">
        <v>1</v>
      </c>
    </row>
    <row r="167" spans="1:13" x14ac:dyDescent="0.3">
      <c r="A167" s="29">
        <v>11</v>
      </c>
      <c r="B167" s="88">
        <v>1</v>
      </c>
      <c r="C167" s="89">
        <v>1</v>
      </c>
      <c r="D167" s="89">
        <v>1</v>
      </c>
      <c r="E167" s="89">
        <v>1</v>
      </c>
      <c r="F167" s="89">
        <v>1</v>
      </c>
      <c r="G167" s="89">
        <v>1</v>
      </c>
      <c r="H167" s="89">
        <v>1</v>
      </c>
      <c r="I167" s="89">
        <v>0.99402157755298748</v>
      </c>
      <c r="J167" s="89">
        <v>0.99376862257978693</v>
      </c>
      <c r="K167" s="89">
        <v>0.99693964283334369</v>
      </c>
      <c r="L167" s="89">
        <v>0.9929333968173768</v>
      </c>
      <c r="M167" s="90">
        <v>1</v>
      </c>
    </row>
    <row r="168" spans="1:13" x14ac:dyDescent="0.3">
      <c r="A168" s="29">
        <v>10</v>
      </c>
      <c r="B168" s="88">
        <v>1</v>
      </c>
      <c r="C168" s="89">
        <v>1</v>
      </c>
      <c r="D168" s="89">
        <v>1</v>
      </c>
      <c r="E168" s="89">
        <v>1</v>
      </c>
      <c r="F168" s="89">
        <v>1</v>
      </c>
      <c r="G168" s="89">
        <v>1</v>
      </c>
      <c r="H168" s="89">
        <v>1</v>
      </c>
      <c r="I168" s="89">
        <v>0.98964077604290934</v>
      </c>
      <c r="J168" s="89">
        <v>0.97993981600116276</v>
      </c>
      <c r="K168" s="89">
        <v>0.98900716365419372</v>
      </c>
      <c r="L168" s="89">
        <v>0.98156723519176969</v>
      </c>
      <c r="M168" s="90">
        <v>1</v>
      </c>
    </row>
    <row r="169" spans="1:13" x14ac:dyDescent="0.3">
      <c r="A169" s="29">
        <v>9</v>
      </c>
      <c r="B169" s="88">
        <v>1</v>
      </c>
      <c r="C169" s="89">
        <v>0.9943137792034189</v>
      </c>
      <c r="D169" s="89">
        <v>1</v>
      </c>
      <c r="E169" s="89">
        <v>1</v>
      </c>
      <c r="F169" s="89">
        <v>1</v>
      </c>
      <c r="G169" s="89">
        <v>1</v>
      </c>
      <c r="H169" s="89">
        <v>1</v>
      </c>
      <c r="I169" s="89">
        <v>0.98034793947068288</v>
      </c>
      <c r="J169" s="89">
        <v>0.96117909872279761</v>
      </c>
      <c r="K169" s="89">
        <v>0.9762454761561824</v>
      </c>
      <c r="L169" s="89">
        <v>0.96424582683506577</v>
      </c>
      <c r="M169" s="90">
        <v>1</v>
      </c>
    </row>
    <row r="170" spans="1:13" x14ac:dyDescent="0.3">
      <c r="A170" s="29">
        <v>8</v>
      </c>
      <c r="B170" s="88">
        <v>1</v>
      </c>
      <c r="C170" s="89">
        <v>0.9799106975259706</v>
      </c>
      <c r="D170" s="89">
        <v>0.98336358090275966</v>
      </c>
      <c r="E170" s="89">
        <v>1</v>
      </c>
      <c r="F170" s="89">
        <v>1</v>
      </c>
      <c r="G170" s="89">
        <v>1</v>
      </c>
      <c r="H170" s="89">
        <v>0.99702844769767052</v>
      </c>
      <c r="I170" s="89">
        <v>0.9661430678363081</v>
      </c>
      <c r="J170" s="89">
        <v>0.93748647074469138</v>
      </c>
      <c r="K170" s="89">
        <v>0.95865458033930973</v>
      </c>
      <c r="L170" s="89">
        <v>0.94096917174726513</v>
      </c>
      <c r="M170" s="90">
        <v>0.99424482355803701</v>
      </c>
    </row>
    <row r="171" spans="1:13" x14ac:dyDescent="0.3">
      <c r="A171" s="29">
        <v>7</v>
      </c>
      <c r="B171" s="88">
        <v>0.98043734920886927</v>
      </c>
      <c r="C171" s="89">
        <v>0.95843567852775557</v>
      </c>
      <c r="D171" s="89">
        <v>0.95524186500630082</v>
      </c>
      <c r="E171" s="89">
        <v>0.99734122055551133</v>
      </c>
      <c r="F171" s="89">
        <v>0.99363733404849219</v>
      </c>
      <c r="G171" s="89">
        <v>0.98745972449080621</v>
      </c>
      <c r="H171" s="89">
        <v>0.97801257694153865</v>
      </c>
      <c r="I171" s="89">
        <v>0.94702616113978522</v>
      </c>
      <c r="J171" s="89">
        <v>0.90886193206684407</v>
      </c>
      <c r="K171" s="89">
        <v>0.93623447620357569</v>
      </c>
      <c r="L171" s="89">
        <v>0.91173726992836779</v>
      </c>
      <c r="M171" s="90">
        <v>0.97425338280190954</v>
      </c>
    </row>
    <row r="172" spans="1:13" x14ac:dyDescent="0.3">
      <c r="A172" s="29">
        <v>6</v>
      </c>
      <c r="B172" s="88">
        <v>0.95126773105691542</v>
      </c>
      <c r="C172" s="89">
        <v>0.92988872220877383</v>
      </c>
      <c r="D172" s="89">
        <v>0.91677538033514849</v>
      </c>
      <c r="E172" s="89">
        <v>0.97341054503207225</v>
      </c>
      <c r="F172" s="89">
        <v>0.96656479828306496</v>
      </c>
      <c r="G172" s="89">
        <v>0.95789966205543997</v>
      </c>
      <c r="H172" s="89">
        <v>0.95075533548915736</v>
      </c>
      <c r="I172" s="89">
        <v>0.92299721938111401</v>
      </c>
      <c r="J172" s="89">
        <v>0.87530548268925545</v>
      </c>
      <c r="K172" s="89">
        <v>0.90898516374898031</v>
      </c>
      <c r="L172" s="89">
        <v>0.87655012137837351</v>
      </c>
      <c r="M172" s="90">
        <v>0.94576696185973874</v>
      </c>
    </row>
    <row r="173" spans="1:13" x14ac:dyDescent="0.3">
      <c r="A173" s="29">
        <v>5</v>
      </c>
      <c r="B173" s="88">
        <v>0.913125440822256</v>
      </c>
      <c r="C173" s="89">
        <v>0.89426982856902548</v>
      </c>
      <c r="D173" s="89">
        <v>0.8679641268893028</v>
      </c>
      <c r="E173" s="89">
        <v>0.94088662529684908</v>
      </c>
      <c r="F173" s="89">
        <v>0.93009976395316063</v>
      </c>
      <c r="G173" s="89">
        <v>0.91860499933382367</v>
      </c>
      <c r="H173" s="89">
        <v>0.91525672334052666</v>
      </c>
      <c r="I173" s="89">
        <v>0.89405624256029448</v>
      </c>
      <c r="J173" s="89">
        <v>0.83681712261192587</v>
      </c>
      <c r="K173" s="89">
        <v>0.87690664297552356</v>
      </c>
      <c r="L173" s="89">
        <v>0.83540772609728253</v>
      </c>
      <c r="M173" s="90">
        <v>0.90878556073152494</v>
      </c>
    </row>
    <row r="174" spans="1:13" x14ac:dyDescent="0.3">
      <c r="A174" s="29">
        <v>4</v>
      </c>
      <c r="B174" s="88">
        <v>0.86601047850489099</v>
      </c>
      <c r="C174" s="89">
        <v>0.8515789976085103</v>
      </c>
      <c r="D174" s="89">
        <v>0.80880810466876363</v>
      </c>
      <c r="E174" s="89">
        <v>0.89976946134984193</v>
      </c>
      <c r="F174" s="89">
        <v>0.88424223105877919</v>
      </c>
      <c r="G174" s="89">
        <v>0.86957573632595719</v>
      </c>
      <c r="H174" s="89">
        <v>0.87151674049564654</v>
      </c>
      <c r="I174" s="89">
        <v>0.86020323067732685</v>
      </c>
      <c r="J174" s="89">
        <v>0.79339685183485531</v>
      </c>
      <c r="K174" s="89">
        <v>0.83999891388320547</v>
      </c>
      <c r="L174" s="89">
        <v>0.78831008408509484</v>
      </c>
      <c r="M174" s="90">
        <v>0.86330917941726792</v>
      </c>
    </row>
    <row r="175" spans="1:13" x14ac:dyDescent="0.3">
      <c r="A175" s="29">
        <v>3</v>
      </c>
      <c r="B175" s="88">
        <v>0.80992284410482029</v>
      </c>
      <c r="C175" s="89">
        <v>0.8018162293272284</v>
      </c>
      <c r="D175" s="89">
        <v>0.73930731367353086</v>
      </c>
      <c r="E175" s="89">
        <v>0.85005905319105068</v>
      </c>
      <c r="F175" s="89">
        <v>0.82899219959992054</v>
      </c>
      <c r="G175" s="89">
        <v>0.81081187303184055</v>
      </c>
      <c r="H175" s="89">
        <v>0.819535386954517</v>
      </c>
      <c r="I175" s="89">
        <v>0.82143818373221089</v>
      </c>
      <c r="J175" s="89">
        <v>0.74504467035804345</v>
      </c>
      <c r="K175" s="89">
        <v>0.79826197647202601</v>
      </c>
      <c r="L175" s="89">
        <v>0.73525719534181044</v>
      </c>
      <c r="M175" s="90">
        <v>0.80933781791696768</v>
      </c>
    </row>
    <row r="176" spans="1:13" x14ac:dyDescent="0.3">
      <c r="A176" s="29">
        <v>2</v>
      </c>
      <c r="B176" s="88">
        <v>0.74486253762204391</v>
      </c>
      <c r="C176" s="89">
        <v>0.74498152372517989</v>
      </c>
      <c r="D176" s="89">
        <v>0.65946175390360473</v>
      </c>
      <c r="E176" s="89">
        <v>0.79175540082047535</v>
      </c>
      <c r="F176" s="89">
        <v>0.76434966957658501</v>
      </c>
      <c r="G176" s="89">
        <v>0.74231340945147384</v>
      </c>
      <c r="H176" s="89">
        <v>0.75931266271713804</v>
      </c>
      <c r="I176" s="89">
        <v>0.77776110172494661</v>
      </c>
      <c r="J176" s="89">
        <v>0.69176057818149062</v>
      </c>
      <c r="K176" s="89">
        <v>0.7516958307419852</v>
      </c>
      <c r="L176" s="89">
        <v>0.67624905986742911</v>
      </c>
      <c r="M176" s="90">
        <v>0.74687147623062433</v>
      </c>
    </row>
    <row r="177" spans="1:13" x14ac:dyDescent="0.3">
      <c r="A177" s="29">
        <v>1</v>
      </c>
      <c r="B177" s="91">
        <v>0.67082955905656183</v>
      </c>
      <c r="C177" s="92">
        <v>0.68107488080236456</v>
      </c>
      <c r="D177" s="92">
        <v>0.56927142535898501</v>
      </c>
      <c r="E177" s="92">
        <v>0.72485850423811604</v>
      </c>
      <c r="F177" s="92">
        <v>0.69031464098877227</v>
      </c>
      <c r="G177" s="92">
        <v>0.66408034558485707</v>
      </c>
      <c r="H177" s="92">
        <v>0.69084856778350956</v>
      </c>
      <c r="I177" s="92">
        <v>0.72917198465553423</v>
      </c>
      <c r="J177" s="92">
        <v>0.63354457530519659</v>
      </c>
      <c r="K177" s="92">
        <v>0.70030047669308315</v>
      </c>
      <c r="L177" s="92">
        <v>0.61128567766195108</v>
      </c>
      <c r="M177" s="93">
        <v>0.67591015435823776</v>
      </c>
    </row>
    <row r="178" spans="1:13" x14ac:dyDescent="0.3">
      <c r="B178" s="2"/>
      <c r="C178" s="2"/>
      <c r="D178" s="2"/>
      <c r="E178" s="2"/>
      <c r="F178" s="2"/>
      <c r="G178" s="2"/>
      <c r="H178" s="2"/>
      <c r="I178" s="2"/>
      <c r="J178" s="2"/>
      <c r="K178" s="2"/>
      <c r="L178" s="2"/>
      <c r="M178" s="2"/>
    </row>
    <row r="179" spans="1:13" x14ac:dyDescent="0.3">
      <c r="A179" s="27" t="s">
        <v>53</v>
      </c>
      <c r="B179" s="30">
        <v>4</v>
      </c>
      <c r="C179" s="30">
        <v>5</v>
      </c>
      <c r="D179" s="30">
        <v>6</v>
      </c>
      <c r="E179" s="30">
        <v>7</v>
      </c>
      <c r="F179" s="30">
        <v>8</v>
      </c>
      <c r="G179" s="30">
        <v>9</v>
      </c>
      <c r="H179" s="30">
        <v>10</v>
      </c>
      <c r="I179" s="30">
        <v>11</v>
      </c>
      <c r="J179" s="30">
        <v>12</v>
      </c>
      <c r="K179" s="30">
        <v>1</v>
      </c>
      <c r="L179" s="30">
        <v>2</v>
      </c>
      <c r="M179" s="30">
        <v>3</v>
      </c>
    </row>
    <row r="180" spans="1:13" x14ac:dyDescent="0.3">
      <c r="A180" s="29">
        <v>20</v>
      </c>
      <c r="B180" s="85">
        <v>1</v>
      </c>
      <c r="C180" s="86">
        <v>1</v>
      </c>
      <c r="D180" s="86">
        <v>1</v>
      </c>
      <c r="E180" s="86">
        <v>1</v>
      </c>
      <c r="F180" s="86">
        <v>1</v>
      </c>
      <c r="G180" s="86">
        <v>1</v>
      </c>
      <c r="H180" s="86">
        <v>1</v>
      </c>
      <c r="I180" s="86">
        <v>1</v>
      </c>
      <c r="J180" s="86">
        <v>0.99824199970150151</v>
      </c>
      <c r="K180" s="86">
        <v>0.99739968128958922</v>
      </c>
      <c r="L180" s="86">
        <v>0.99602714065966025</v>
      </c>
      <c r="M180" s="87">
        <v>1</v>
      </c>
    </row>
    <row r="181" spans="1:13" x14ac:dyDescent="0.3">
      <c r="A181" s="29">
        <v>19</v>
      </c>
      <c r="B181" s="88">
        <v>1</v>
      </c>
      <c r="C181" s="89">
        <v>1</v>
      </c>
      <c r="D181" s="89">
        <v>1</v>
      </c>
      <c r="E181" s="89">
        <v>1</v>
      </c>
      <c r="F181" s="89">
        <v>1</v>
      </c>
      <c r="G181" s="89">
        <v>1</v>
      </c>
      <c r="H181" s="89">
        <v>1</v>
      </c>
      <c r="I181" s="89">
        <v>1</v>
      </c>
      <c r="J181" s="89">
        <v>0.99824199970150151</v>
      </c>
      <c r="K181" s="89">
        <v>0.99739968128958922</v>
      </c>
      <c r="L181" s="89">
        <v>0.99602714065966025</v>
      </c>
      <c r="M181" s="90">
        <v>1</v>
      </c>
    </row>
    <row r="182" spans="1:13" x14ac:dyDescent="0.3">
      <c r="A182" s="29">
        <v>18</v>
      </c>
      <c r="B182" s="88">
        <v>1</v>
      </c>
      <c r="C182" s="89">
        <v>1</v>
      </c>
      <c r="D182" s="89">
        <v>1</v>
      </c>
      <c r="E182" s="89">
        <v>1</v>
      </c>
      <c r="F182" s="89">
        <v>1</v>
      </c>
      <c r="G182" s="89">
        <v>1</v>
      </c>
      <c r="H182" s="89">
        <v>1</v>
      </c>
      <c r="I182" s="89">
        <v>1</v>
      </c>
      <c r="J182" s="89">
        <v>0.99824199970150151</v>
      </c>
      <c r="K182" s="89">
        <v>0.99739968128958922</v>
      </c>
      <c r="L182" s="89">
        <v>0.99602714065966025</v>
      </c>
      <c r="M182" s="90">
        <v>1</v>
      </c>
    </row>
    <row r="183" spans="1:13" x14ac:dyDescent="0.3">
      <c r="A183" s="29">
        <v>17</v>
      </c>
      <c r="B183" s="88">
        <v>1</v>
      </c>
      <c r="C183" s="89">
        <v>1</v>
      </c>
      <c r="D183" s="89">
        <v>1</v>
      </c>
      <c r="E183" s="89">
        <v>1</v>
      </c>
      <c r="F183" s="89">
        <v>1</v>
      </c>
      <c r="G183" s="89">
        <v>1</v>
      </c>
      <c r="H183" s="89">
        <v>1</v>
      </c>
      <c r="I183" s="89">
        <v>1</v>
      </c>
      <c r="J183" s="89">
        <v>0.99824199970150151</v>
      </c>
      <c r="K183" s="89">
        <v>0.99739968128958922</v>
      </c>
      <c r="L183" s="89">
        <v>0.99602714065966025</v>
      </c>
      <c r="M183" s="90">
        <v>1</v>
      </c>
    </row>
    <row r="184" spans="1:13" x14ac:dyDescent="0.3">
      <c r="A184" s="29">
        <v>16</v>
      </c>
      <c r="B184" s="88">
        <v>1</v>
      </c>
      <c r="C184" s="89">
        <v>1</v>
      </c>
      <c r="D184" s="89">
        <v>1</v>
      </c>
      <c r="E184" s="89">
        <v>1</v>
      </c>
      <c r="F184" s="89">
        <v>1</v>
      </c>
      <c r="G184" s="89">
        <v>1</v>
      </c>
      <c r="H184" s="89">
        <v>1</v>
      </c>
      <c r="I184" s="89">
        <v>1</v>
      </c>
      <c r="J184" s="89">
        <v>0.99824199970150151</v>
      </c>
      <c r="K184" s="89">
        <v>0.99739968128958922</v>
      </c>
      <c r="L184" s="89">
        <v>0.99602714065966025</v>
      </c>
      <c r="M184" s="90">
        <v>1</v>
      </c>
    </row>
    <row r="185" spans="1:13" x14ac:dyDescent="0.3">
      <c r="A185" s="29">
        <v>15</v>
      </c>
      <c r="B185" s="88">
        <v>1</v>
      </c>
      <c r="C185" s="89">
        <v>1</v>
      </c>
      <c r="D185" s="89">
        <v>1</v>
      </c>
      <c r="E185" s="89">
        <v>1</v>
      </c>
      <c r="F185" s="89">
        <v>1</v>
      </c>
      <c r="G185" s="89">
        <v>1</v>
      </c>
      <c r="H185" s="89">
        <v>1</v>
      </c>
      <c r="I185" s="89">
        <v>1</v>
      </c>
      <c r="J185" s="89">
        <v>0.99824199970150151</v>
      </c>
      <c r="K185" s="89">
        <v>0.99739968128958922</v>
      </c>
      <c r="L185" s="89">
        <v>0.99602714065966025</v>
      </c>
      <c r="M185" s="90">
        <v>1</v>
      </c>
    </row>
    <row r="186" spans="1:13" x14ac:dyDescent="0.3">
      <c r="A186" s="29">
        <v>14</v>
      </c>
      <c r="B186" s="88">
        <v>1</v>
      </c>
      <c r="C186" s="89">
        <v>1</v>
      </c>
      <c r="D186" s="89">
        <v>1</v>
      </c>
      <c r="E186" s="89">
        <v>1</v>
      </c>
      <c r="F186" s="89">
        <v>1</v>
      </c>
      <c r="G186" s="89">
        <v>1</v>
      </c>
      <c r="H186" s="89">
        <v>1</v>
      </c>
      <c r="I186" s="89">
        <v>1</v>
      </c>
      <c r="J186" s="89">
        <v>0.99824199970150151</v>
      </c>
      <c r="K186" s="89">
        <v>0.99739968128958922</v>
      </c>
      <c r="L186" s="89">
        <v>0.99602714065966025</v>
      </c>
      <c r="M186" s="90">
        <v>1</v>
      </c>
    </row>
    <row r="187" spans="1:13" x14ac:dyDescent="0.3">
      <c r="A187" s="29">
        <v>13</v>
      </c>
      <c r="B187" s="88">
        <v>1</v>
      </c>
      <c r="C187" s="89">
        <v>1</v>
      </c>
      <c r="D187" s="89">
        <v>1</v>
      </c>
      <c r="E187" s="89">
        <v>1</v>
      </c>
      <c r="F187" s="89">
        <v>1</v>
      </c>
      <c r="G187" s="89">
        <v>1</v>
      </c>
      <c r="H187" s="89">
        <v>1</v>
      </c>
      <c r="I187" s="89">
        <v>1</v>
      </c>
      <c r="J187" s="89">
        <v>0.99824199970150151</v>
      </c>
      <c r="K187" s="89">
        <v>0.99739968128958922</v>
      </c>
      <c r="L187" s="89">
        <v>0.99602714065966025</v>
      </c>
      <c r="M187" s="90">
        <v>1</v>
      </c>
    </row>
    <row r="188" spans="1:13" x14ac:dyDescent="0.3">
      <c r="A188" s="29">
        <v>12</v>
      </c>
      <c r="B188" s="88">
        <v>1</v>
      </c>
      <c r="C188" s="89">
        <v>1</v>
      </c>
      <c r="D188" s="89">
        <v>1</v>
      </c>
      <c r="E188" s="89">
        <v>1</v>
      </c>
      <c r="F188" s="89">
        <v>1</v>
      </c>
      <c r="G188" s="89">
        <v>1</v>
      </c>
      <c r="H188" s="89">
        <v>1</v>
      </c>
      <c r="I188" s="89">
        <v>1</v>
      </c>
      <c r="J188" s="89">
        <v>0.99824199970150151</v>
      </c>
      <c r="K188" s="89">
        <v>0.99739968128958922</v>
      </c>
      <c r="L188" s="89">
        <v>0.99602714065966025</v>
      </c>
      <c r="M188" s="90">
        <v>1</v>
      </c>
    </row>
    <row r="189" spans="1:13" x14ac:dyDescent="0.3">
      <c r="A189" s="29">
        <v>11</v>
      </c>
      <c r="B189" s="88">
        <v>1</v>
      </c>
      <c r="C189" s="89">
        <v>1</v>
      </c>
      <c r="D189" s="89">
        <v>1</v>
      </c>
      <c r="E189" s="89">
        <v>1</v>
      </c>
      <c r="F189" s="89">
        <v>1</v>
      </c>
      <c r="G189" s="89">
        <v>1</v>
      </c>
      <c r="H189" s="89">
        <v>1</v>
      </c>
      <c r="I189" s="89">
        <v>1</v>
      </c>
      <c r="J189" s="89">
        <v>0.99371149089134025</v>
      </c>
      <c r="K189" s="89">
        <v>0.99707875433766169</v>
      </c>
      <c r="L189" s="89">
        <v>0.99593795418107312</v>
      </c>
      <c r="M189" s="90">
        <v>1</v>
      </c>
    </row>
    <row r="190" spans="1:13" x14ac:dyDescent="0.3">
      <c r="A190" s="29">
        <v>10</v>
      </c>
      <c r="B190" s="88">
        <v>1</v>
      </c>
      <c r="C190" s="89">
        <v>1</v>
      </c>
      <c r="D190" s="89">
        <v>1</v>
      </c>
      <c r="E190" s="89">
        <v>1</v>
      </c>
      <c r="F190" s="89">
        <v>1</v>
      </c>
      <c r="G190" s="89">
        <v>1</v>
      </c>
      <c r="H190" s="89">
        <v>1</v>
      </c>
      <c r="I190" s="89">
        <v>1</v>
      </c>
      <c r="J190" s="89">
        <v>0.97985182407804605</v>
      </c>
      <c r="K190" s="89">
        <v>0.9891729615734759</v>
      </c>
      <c r="L190" s="89">
        <v>0.98538179084737099</v>
      </c>
      <c r="M190" s="90">
        <v>1</v>
      </c>
    </row>
    <row r="191" spans="1:13" x14ac:dyDescent="0.3">
      <c r="A191" s="29">
        <v>9</v>
      </c>
      <c r="B191" s="88">
        <v>1</v>
      </c>
      <c r="C191" s="89">
        <v>1</v>
      </c>
      <c r="D191" s="89">
        <v>1</v>
      </c>
      <c r="E191" s="89">
        <v>1</v>
      </c>
      <c r="F191" s="89">
        <v>1</v>
      </c>
      <c r="G191" s="89">
        <v>1</v>
      </c>
      <c r="H191" s="89">
        <v>1</v>
      </c>
      <c r="I191" s="89">
        <v>0.99241178488288195</v>
      </c>
      <c r="J191" s="89">
        <v>0.95666299926161957</v>
      </c>
      <c r="K191" s="89">
        <v>0.97368230299703173</v>
      </c>
      <c r="L191" s="89">
        <v>0.96435865065855364</v>
      </c>
      <c r="M191" s="90">
        <v>1</v>
      </c>
    </row>
    <row r="192" spans="1:13" x14ac:dyDescent="0.3">
      <c r="A192" s="29">
        <v>8</v>
      </c>
      <c r="B192" s="88">
        <v>0.9948349763734412</v>
      </c>
      <c r="C192" s="89">
        <v>0.98823279361535521</v>
      </c>
      <c r="D192" s="89">
        <v>0.98559487393128553</v>
      </c>
      <c r="E192" s="89">
        <v>1</v>
      </c>
      <c r="F192" s="89">
        <v>1</v>
      </c>
      <c r="G192" s="89">
        <v>1</v>
      </c>
      <c r="H192" s="89">
        <v>1</v>
      </c>
      <c r="I192" s="89">
        <v>0.96929287281357301</v>
      </c>
      <c r="J192" s="89">
        <v>0.9241450164420606</v>
      </c>
      <c r="K192" s="89">
        <v>0.95060677860832932</v>
      </c>
      <c r="L192" s="89">
        <v>0.9328685336146213</v>
      </c>
      <c r="M192" s="90">
        <v>0.99093716888921679</v>
      </c>
    </row>
    <row r="193" spans="1:13" x14ac:dyDescent="0.3">
      <c r="A193" s="29">
        <v>7</v>
      </c>
      <c r="B193" s="88">
        <v>0.95761933415548051</v>
      </c>
      <c r="C193" s="89">
        <v>0.94800544465613146</v>
      </c>
      <c r="D193" s="89">
        <v>0.94762525428271349</v>
      </c>
      <c r="E193" s="89">
        <v>0.99893475509044438</v>
      </c>
      <c r="F193" s="89">
        <v>0.99479570882537793</v>
      </c>
      <c r="G193" s="89">
        <v>0.98768322309478085</v>
      </c>
      <c r="H193" s="89">
        <v>0.97008588271851415</v>
      </c>
      <c r="I193" s="89">
        <v>0.93342022038144123</v>
      </c>
      <c r="J193" s="89">
        <v>0.88229787561936912</v>
      </c>
      <c r="K193" s="89">
        <v>0.91994638840736853</v>
      </c>
      <c r="L193" s="89">
        <v>0.89091143971557396</v>
      </c>
      <c r="M193" s="90">
        <v>0.95812339520593803</v>
      </c>
    </row>
    <row r="194" spans="1:13" x14ac:dyDescent="0.3">
      <c r="A194" s="29">
        <v>6</v>
      </c>
      <c r="B194" s="88">
        <v>0.90363143888145447</v>
      </c>
      <c r="C194" s="89">
        <v>0.89147245614646675</v>
      </c>
      <c r="D194" s="89">
        <v>0.89469922435002069</v>
      </c>
      <c r="E194" s="89">
        <v>0.96308971071611704</v>
      </c>
      <c r="F194" s="89">
        <v>0.96206509420908626</v>
      </c>
      <c r="G194" s="89">
        <v>0.94293901216670617</v>
      </c>
      <c r="H194" s="89">
        <v>0.91779743039764661</v>
      </c>
      <c r="I194" s="89">
        <v>0.88479382758648617</v>
      </c>
      <c r="J194" s="89">
        <v>0.83112157679354537</v>
      </c>
      <c r="K194" s="89">
        <v>0.88170113239414949</v>
      </c>
      <c r="L194" s="89">
        <v>0.83848736896141152</v>
      </c>
      <c r="M194" s="90">
        <v>0.91159556460329527</v>
      </c>
    </row>
    <row r="195" spans="1:13" x14ac:dyDescent="0.3">
      <c r="A195" s="29">
        <v>5</v>
      </c>
      <c r="B195" s="88">
        <v>0.83287129055136311</v>
      </c>
      <c r="C195" s="89">
        <v>0.81863382808636109</v>
      </c>
      <c r="D195" s="89">
        <v>0.82681678413320714</v>
      </c>
      <c r="E195" s="89">
        <v>0.91408482498653576</v>
      </c>
      <c r="F195" s="89">
        <v>0.91772962992765006</v>
      </c>
      <c r="G195" s="89">
        <v>0.8828100466761617</v>
      </c>
      <c r="H195" s="89">
        <v>0.84880318994038384</v>
      </c>
      <c r="I195" s="89">
        <v>0.82341369442870826</v>
      </c>
      <c r="J195" s="89">
        <v>0.77061611996458934</v>
      </c>
      <c r="K195" s="89">
        <v>0.83587101056867186</v>
      </c>
      <c r="L195" s="89">
        <v>0.77559632135213419</v>
      </c>
      <c r="M195" s="90">
        <v>0.85135367708128828</v>
      </c>
    </row>
    <row r="196" spans="1:13" x14ac:dyDescent="0.3">
      <c r="A196" s="29">
        <v>4</v>
      </c>
      <c r="B196" s="88">
        <v>0.74533888916520674</v>
      </c>
      <c r="C196" s="89">
        <v>0.72948956047581426</v>
      </c>
      <c r="D196" s="89">
        <v>0.74397793363227271</v>
      </c>
      <c r="E196" s="89">
        <v>0.85192009790170053</v>
      </c>
      <c r="F196" s="89">
        <v>0.86178931598106912</v>
      </c>
      <c r="G196" s="89">
        <v>0.80729632662314743</v>
      </c>
      <c r="H196" s="89">
        <v>0.76310316134672629</v>
      </c>
      <c r="I196" s="89">
        <v>0.74927982090810752</v>
      </c>
      <c r="J196" s="89">
        <v>0.7007815051325007</v>
      </c>
      <c r="K196" s="89">
        <v>0.78245602293093608</v>
      </c>
      <c r="L196" s="89">
        <v>0.70223829688774164</v>
      </c>
      <c r="M196" s="90">
        <v>0.77739773263991707</v>
      </c>
    </row>
    <row r="197" spans="1:13" x14ac:dyDescent="0.3">
      <c r="A197" s="29">
        <v>3</v>
      </c>
      <c r="B197" s="88">
        <v>0.64103423472298515</v>
      </c>
      <c r="C197" s="89">
        <v>0.62403965331482658</v>
      </c>
      <c r="D197" s="89">
        <v>0.64618267284721731</v>
      </c>
      <c r="E197" s="89">
        <v>0.77659552946161137</v>
      </c>
      <c r="F197" s="89">
        <v>0.79424415236934354</v>
      </c>
      <c r="G197" s="89">
        <v>0.71639785200766337</v>
      </c>
      <c r="H197" s="89">
        <v>0.66069734461667351</v>
      </c>
      <c r="I197" s="89">
        <v>0.66239220702468349</v>
      </c>
      <c r="J197" s="89">
        <v>0.62161773229727957</v>
      </c>
      <c r="K197" s="89">
        <v>0.72145616948094193</v>
      </c>
      <c r="L197" s="89">
        <v>0.61841329556823421</v>
      </c>
      <c r="M197" s="90">
        <v>0.68972773127918163</v>
      </c>
    </row>
    <row r="198" spans="1:13" x14ac:dyDescent="0.3">
      <c r="A198" s="29">
        <v>2</v>
      </c>
      <c r="B198" s="88">
        <v>0.51995732722469823</v>
      </c>
      <c r="C198" s="89">
        <v>0.50228410660339784</v>
      </c>
      <c r="D198" s="89">
        <v>0.53343100177804115</v>
      </c>
      <c r="E198" s="89">
        <v>0.68811111966626837</v>
      </c>
      <c r="F198" s="89">
        <v>0.71509413909247332</v>
      </c>
      <c r="G198" s="89">
        <v>0.61011462282970952</v>
      </c>
      <c r="H198" s="89">
        <v>0.54158573975022573</v>
      </c>
      <c r="I198" s="89">
        <v>0.56275085277843673</v>
      </c>
      <c r="J198" s="89">
        <v>0.53312480145892616</v>
      </c>
      <c r="K198" s="89">
        <v>0.65287145021868942</v>
      </c>
      <c r="L198" s="89">
        <v>0.52412131739361167</v>
      </c>
      <c r="M198" s="90">
        <v>0.58834367299908208</v>
      </c>
    </row>
    <row r="199" spans="1:13" x14ac:dyDescent="0.3">
      <c r="A199" s="29">
        <v>1</v>
      </c>
      <c r="B199" s="91">
        <v>0.38210816667034608</v>
      </c>
      <c r="C199" s="92">
        <v>0.36422292034152814</v>
      </c>
      <c r="D199" s="92">
        <v>0.40572292042474412</v>
      </c>
      <c r="E199" s="92">
        <v>0.58646686851567142</v>
      </c>
      <c r="F199" s="92">
        <v>0.62433927615045859</v>
      </c>
      <c r="G199" s="92">
        <v>0.48844663908928582</v>
      </c>
      <c r="H199" s="92">
        <v>0.40576834674738282</v>
      </c>
      <c r="I199" s="92">
        <v>0.45035575816936679</v>
      </c>
      <c r="J199" s="92">
        <v>0.4353027126174403</v>
      </c>
      <c r="K199" s="92">
        <v>0.57670186514417854</v>
      </c>
      <c r="L199" s="92">
        <v>0.41936236236387403</v>
      </c>
      <c r="M199" s="93">
        <v>0.47324555779961835</v>
      </c>
    </row>
    <row r="201" spans="1:13" x14ac:dyDescent="0.3">
      <c r="A201" s="31" t="s">
        <v>54</v>
      </c>
      <c r="B201" s="32">
        <v>4</v>
      </c>
      <c r="C201" s="32">
        <v>5</v>
      </c>
      <c r="D201" s="32">
        <v>6</v>
      </c>
      <c r="E201" s="32">
        <v>7</v>
      </c>
      <c r="F201" s="32">
        <v>8</v>
      </c>
      <c r="G201" s="32">
        <v>9</v>
      </c>
      <c r="H201" s="32">
        <v>10</v>
      </c>
      <c r="I201" s="32">
        <v>11</v>
      </c>
      <c r="J201" s="32">
        <v>12</v>
      </c>
      <c r="K201" s="32">
        <v>1</v>
      </c>
      <c r="L201" s="32">
        <v>2</v>
      </c>
      <c r="M201" s="32">
        <v>3</v>
      </c>
    </row>
    <row r="202" spans="1:13" x14ac:dyDescent="0.3">
      <c r="A202" s="33">
        <v>20</v>
      </c>
      <c r="B202" s="34" t="b">
        <f>IF(入力!$E$16="北海道",B4,IF(入力!$E$16="東北",B26,IF(入力!$E$16="東京",B48,IF(入力!$E$16="中部",B70,IF(入力!$E$16="北陸",B92,IF(入力!$E$16="関西",B114,IF(入力!$E$16="中国",B136,IF(入力!$E$16="四国",B158,IF(入力!$E$16="九州",B180)))))))))</f>
        <v>0</v>
      </c>
      <c r="C202" s="35" t="b">
        <f>IF(入力!$E$16="北海道",C4,IF(入力!$E$16="東北",C26,IF(入力!$E$16="東京",C48,IF(入力!$E$16="中部",C70,IF(入力!$E$16="北陸",C92,IF(入力!$E$16="関西",C114,IF(入力!$E$16="中国",C136,IF(入力!$E$16="四国",C158,IF(入力!$E$16="九州",C180)))))))))</f>
        <v>0</v>
      </c>
      <c r="D202" s="35" t="b">
        <f>IF(入力!$E$16="北海道",D4,IF(入力!$E$16="東北",D26,IF(入力!$E$16="東京",D48,IF(入力!$E$16="中部",D70,IF(入力!$E$16="北陸",D92,IF(入力!$E$16="関西",D114,IF(入力!$E$16="中国",D136,IF(入力!$E$16="四国",D158,IF(入力!$E$16="九州",D180)))))))))</f>
        <v>0</v>
      </c>
      <c r="E202" s="35" t="b">
        <f>IF(入力!$E$16="北海道",E4,IF(入力!$E$16="東北",E26,IF(入力!$E$16="東京",E48,IF(入力!$E$16="中部",E70,IF(入力!$E$16="北陸",E92,IF(入力!$E$16="関西",E114,IF(入力!$E$16="中国",E136,IF(入力!$E$16="四国",E158,IF(入力!$E$16="九州",E180)))))))))</f>
        <v>0</v>
      </c>
      <c r="F202" s="35" t="b">
        <f>IF(入力!$E$16="北海道",F4,IF(入力!$E$16="東北",F26,IF(入力!$E$16="東京",F48,IF(入力!$E$16="中部",F70,IF(入力!$E$16="北陸",F92,IF(入力!$E$16="関西",F114,IF(入力!$E$16="中国",F136,IF(入力!$E$16="四国",F158,IF(入力!$E$16="九州",F180)))))))))</f>
        <v>0</v>
      </c>
      <c r="G202" s="35" t="b">
        <f>IF(入力!$E$16="北海道",G4,IF(入力!$E$16="東北",G26,IF(入力!$E$16="東京",G48,IF(入力!$E$16="中部",G70,IF(入力!$E$16="北陸",G92,IF(入力!$E$16="関西",G114,IF(入力!$E$16="中国",G136,IF(入力!$E$16="四国",G158,IF(入力!$E$16="九州",G180)))))))))</f>
        <v>0</v>
      </c>
      <c r="H202" s="35" t="b">
        <f>IF(入力!$E$16="北海道",H4,IF(入力!$E$16="東北",H26,IF(入力!$E$16="東京",H48,IF(入力!$E$16="中部",H70,IF(入力!$E$16="北陸",H92,IF(入力!$E$16="関西",H114,IF(入力!$E$16="中国",H136,IF(入力!$E$16="四国",H158,IF(入力!$E$16="九州",H180)))))))))</f>
        <v>0</v>
      </c>
      <c r="I202" s="35" t="b">
        <f>IF(入力!$E$16="北海道",I4,IF(入力!$E$16="東北",I26,IF(入力!$E$16="東京",I48,IF(入力!$E$16="中部",I70,IF(入力!$E$16="北陸",I92,IF(入力!$E$16="関西",I114,IF(入力!$E$16="中国",I136,IF(入力!$E$16="四国",I158,IF(入力!$E$16="九州",I180)))))))))</f>
        <v>0</v>
      </c>
      <c r="J202" s="35" t="b">
        <f>IF(入力!$E$16="北海道",J4,IF(入力!$E$16="東北",J26,IF(入力!$E$16="東京",J48,IF(入力!$E$16="中部",J70,IF(入力!$E$16="北陸",J92,IF(入力!$E$16="関西",J114,IF(入力!$E$16="中国",J136,IF(入力!$E$16="四国",J158,IF(入力!$E$16="九州",J180)))))))))</f>
        <v>0</v>
      </c>
      <c r="K202" s="35" t="b">
        <f>IF(入力!$E$16="北海道",K4,IF(入力!$E$16="東北",K26,IF(入力!$E$16="東京",K48,IF(入力!$E$16="中部",K70,IF(入力!$E$16="北陸",K92,IF(入力!$E$16="関西",K114,IF(入力!$E$16="中国",K136,IF(入力!$E$16="四国",K158,IF(入力!$E$16="九州",K180)))))))))</f>
        <v>0</v>
      </c>
      <c r="L202" s="35" t="b">
        <f>IF(入力!$E$16="北海道",L4,IF(入力!$E$16="東北",L26,IF(入力!$E$16="東京",L48,IF(入力!$E$16="中部",L70,IF(入力!$E$16="北陸",L92,IF(入力!$E$16="関西",L114,IF(入力!$E$16="中国",L136,IF(入力!$E$16="四国",L158,IF(入力!$E$16="九州",L180)))))))))</f>
        <v>0</v>
      </c>
      <c r="M202" s="36" t="b">
        <f>IF(入力!$E$16="北海道",M4,IF(入力!$E$16="東北",M26,IF(入力!$E$16="東京",M48,IF(入力!$E$16="中部",M70,IF(入力!$E$16="北陸",M92,IF(入力!$E$16="関西",M114,IF(入力!$E$16="中国",M136,IF(入力!$E$16="四国",M158,IF(入力!$E$16="九州",M180)))))))))</f>
        <v>0</v>
      </c>
    </row>
    <row r="203" spans="1:13" x14ac:dyDescent="0.3">
      <c r="A203" s="33">
        <v>19</v>
      </c>
      <c r="B203" s="37" t="b">
        <f>IF(入力!$E$16="北海道",B5,IF(入力!$E$16="東北",B27,IF(入力!$E$16="東京",B49,IF(入力!$E$16="中部",B71,IF(入力!$E$16="北陸",B93,IF(入力!$E$16="関西",B115,IF(入力!$E$16="中国",B137,IF(入力!$E$16="四国",B159,IF(入力!$E$16="九州",B181)))))))))</f>
        <v>0</v>
      </c>
      <c r="C203" s="38" t="b">
        <f>IF(入力!$E$16="北海道",C5,IF(入力!$E$16="東北",C27,IF(入力!$E$16="東京",C49,IF(入力!$E$16="中部",C71,IF(入力!$E$16="北陸",C93,IF(入力!$E$16="関西",C115,IF(入力!$E$16="中国",C137,IF(入力!$E$16="四国",C159,IF(入力!$E$16="九州",C181)))))))))</f>
        <v>0</v>
      </c>
      <c r="D203" s="38" t="b">
        <f>IF(入力!$E$16="北海道",D5,IF(入力!$E$16="東北",D27,IF(入力!$E$16="東京",D49,IF(入力!$E$16="中部",D71,IF(入力!$E$16="北陸",D93,IF(入力!$E$16="関西",D115,IF(入力!$E$16="中国",D137,IF(入力!$E$16="四国",D159,IF(入力!$E$16="九州",D181)))))))))</f>
        <v>0</v>
      </c>
      <c r="E203" s="38" t="b">
        <f>IF(入力!$E$16="北海道",E5,IF(入力!$E$16="東北",E27,IF(入力!$E$16="東京",E49,IF(入力!$E$16="中部",E71,IF(入力!$E$16="北陸",E93,IF(入力!$E$16="関西",E115,IF(入力!$E$16="中国",E137,IF(入力!$E$16="四国",E159,IF(入力!$E$16="九州",E181)))))))))</f>
        <v>0</v>
      </c>
      <c r="F203" s="38" t="b">
        <f>IF(入力!$E$16="北海道",F5,IF(入力!$E$16="東北",F27,IF(入力!$E$16="東京",F49,IF(入力!$E$16="中部",F71,IF(入力!$E$16="北陸",F93,IF(入力!$E$16="関西",F115,IF(入力!$E$16="中国",F137,IF(入力!$E$16="四国",F159,IF(入力!$E$16="九州",F181)))))))))</f>
        <v>0</v>
      </c>
      <c r="G203" s="38" t="b">
        <f>IF(入力!$E$16="北海道",G5,IF(入力!$E$16="東北",G27,IF(入力!$E$16="東京",G49,IF(入力!$E$16="中部",G71,IF(入力!$E$16="北陸",G93,IF(入力!$E$16="関西",G115,IF(入力!$E$16="中国",G137,IF(入力!$E$16="四国",G159,IF(入力!$E$16="九州",G181)))))))))</f>
        <v>0</v>
      </c>
      <c r="H203" s="38" t="b">
        <f>IF(入力!$E$16="北海道",H5,IF(入力!$E$16="東北",H27,IF(入力!$E$16="東京",H49,IF(入力!$E$16="中部",H71,IF(入力!$E$16="北陸",H93,IF(入力!$E$16="関西",H115,IF(入力!$E$16="中国",H137,IF(入力!$E$16="四国",H159,IF(入力!$E$16="九州",H181)))))))))</f>
        <v>0</v>
      </c>
      <c r="I203" s="38" t="b">
        <f>IF(入力!$E$16="北海道",I5,IF(入力!$E$16="東北",I27,IF(入力!$E$16="東京",I49,IF(入力!$E$16="中部",I71,IF(入力!$E$16="北陸",I93,IF(入力!$E$16="関西",I115,IF(入力!$E$16="中国",I137,IF(入力!$E$16="四国",I159,IF(入力!$E$16="九州",I181)))))))))</f>
        <v>0</v>
      </c>
      <c r="J203" s="38" t="b">
        <f>IF(入力!$E$16="北海道",J5,IF(入力!$E$16="東北",J27,IF(入力!$E$16="東京",J49,IF(入力!$E$16="中部",J71,IF(入力!$E$16="北陸",J93,IF(入力!$E$16="関西",J115,IF(入力!$E$16="中国",J137,IF(入力!$E$16="四国",J159,IF(入力!$E$16="九州",J181)))))))))</f>
        <v>0</v>
      </c>
      <c r="K203" s="38" t="b">
        <f>IF(入力!$E$16="北海道",K5,IF(入力!$E$16="東北",K27,IF(入力!$E$16="東京",K49,IF(入力!$E$16="中部",K71,IF(入力!$E$16="北陸",K93,IF(入力!$E$16="関西",K115,IF(入力!$E$16="中国",K137,IF(入力!$E$16="四国",K159,IF(入力!$E$16="九州",K181)))))))))</f>
        <v>0</v>
      </c>
      <c r="L203" s="38" t="b">
        <f>IF(入力!$E$16="北海道",L5,IF(入力!$E$16="東北",L27,IF(入力!$E$16="東京",L49,IF(入力!$E$16="中部",L71,IF(入力!$E$16="北陸",L93,IF(入力!$E$16="関西",L115,IF(入力!$E$16="中国",L137,IF(入力!$E$16="四国",L159,IF(入力!$E$16="九州",L181)))))))))</f>
        <v>0</v>
      </c>
      <c r="M203" s="39" t="b">
        <f>IF(入力!$E$16="北海道",M5,IF(入力!$E$16="東北",M27,IF(入力!$E$16="東京",M49,IF(入力!$E$16="中部",M71,IF(入力!$E$16="北陸",M93,IF(入力!$E$16="関西",M115,IF(入力!$E$16="中国",M137,IF(入力!$E$16="四国",M159,IF(入力!$E$16="九州",M181)))))))))</f>
        <v>0</v>
      </c>
    </row>
    <row r="204" spans="1:13" x14ac:dyDescent="0.3">
      <c r="A204" s="33">
        <v>18</v>
      </c>
      <c r="B204" s="37" t="b">
        <f>IF(入力!$E$16="北海道",B6,IF(入力!$E$16="東北",B28,IF(入力!$E$16="東京",B50,IF(入力!$E$16="中部",B72,IF(入力!$E$16="北陸",B94,IF(入力!$E$16="関西",B116,IF(入力!$E$16="中国",B138,IF(入力!$E$16="四国",B160,IF(入力!$E$16="九州",B182)))))))))</f>
        <v>0</v>
      </c>
      <c r="C204" s="38" t="b">
        <f>IF(入力!$E$16="北海道",C6,IF(入力!$E$16="東北",C28,IF(入力!$E$16="東京",C50,IF(入力!$E$16="中部",C72,IF(入力!$E$16="北陸",C94,IF(入力!$E$16="関西",C116,IF(入力!$E$16="中国",C138,IF(入力!$E$16="四国",C160,IF(入力!$E$16="九州",C182)))))))))</f>
        <v>0</v>
      </c>
      <c r="D204" s="38" t="b">
        <f>IF(入力!$E$16="北海道",D6,IF(入力!$E$16="東北",D28,IF(入力!$E$16="東京",D50,IF(入力!$E$16="中部",D72,IF(入力!$E$16="北陸",D94,IF(入力!$E$16="関西",D116,IF(入力!$E$16="中国",D138,IF(入力!$E$16="四国",D160,IF(入力!$E$16="九州",D182)))))))))</f>
        <v>0</v>
      </c>
      <c r="E204" s="38" t="b">
        <f>IF(入力!$E$16="北海道",E6,IF(入力!$E$16="東北",E28,IF(入力!$E$16="東京",E50,IF(入力!$E$16="中部",E72,IF(入力!$E$16="北陸",E94,IF(入力!$E$16="関西",E116,IF(入力!$E$16="中国",E138,IF(入力!$E$16="四国",E160,IF(入力!$E$16="九州",E182)))))))))</f>
        <v>0</v>
      </c>
      <c r="F204" s="38" t="b">
        <f>IF(入力!$E$16="北海道",F6,IF(入力!$E$16="東北",F28,IF(入力!$E$16="東京",F50,IF(入力!$E$16="中部",F72,IF(入力!$E$16="北陸",F94,IF(入力!$E$16="関西",F116,IF(入力!$E$16="中国",F138,IF(入力!$E$16="四国",F160,IF(入力!$E$16="九州",F182)))))))))</f>
        <v>0</v>
      </c>
      <c r="G204" s="38" t="b">
        <f>IF(入力!$E$16="北海道",G6,IF(入力!$E$16="東北",G28,IF(入力!$E$16="東京",G50,IF(入力!$E$16="中部",G72,IF(入力!$E$16="北陸",G94,IF(入力!$E$16="関西",G116,IF(入力!$E$16="中国",G138,IF(入力!$E$16="四国",G160,IF(入力!$E$16="九州",G182)))))))))</f>
        <v>0</v>
      </c>
      <c r="H204" s="38" t="b">
        <f>IF(入力!$E$16="北海道",H6,IF(入力!$E$16="東北",H28,IF(入力!$E$16="東京",H50,IF(入力!$E$16="中部",H72,IF(入力!$E$16="北陸",H94,IF(入力!$E$16="関西",H116,IF(入力!$E$16="中国",H138,IF(入力!$E$16="四国",H160,IF(入力!$E$16="九州",H182)))))))))</f>
        <v>0</v>
      </c>
      <c r="I204" s="38" t="b">
        <f>IF(入力!$E$16="北海道",I6,IF(入力!$E$16="東北",I28,IF(入力!$E$16="東京",I50,IF(入力!$E$16="中部",I72,IF(入力!$E$16="北陸",I94,IF(入力!$E$16="関西",I116,IF(入力!$E$16="中国",I138,IF(入力!$E$16="四国",I160,IF(入力!$E$16="九州",I182)))))))))</f>
        <v>0</v>
      </c>
      <c r="J204" s="38" t="b">
        <f>IF(入力!$E$16="北海道",J6,IF(入力!$E$16="東北",J28,IF(入力!$E$16="東京",J50,IF(入力!$E$16="中部",J72,IF(入力!$E$16="北陸",J94,IF(入力!$E$16="関西",J116,IF(入力!$E$16="中国",J138,IF(入力!$E$16="四国",J160,IF(入力!$E$16="九州",J182)))))))))</f>
        <v>0</v>
      </c>
      <c r="K204" s="38" t="b">
        <f>IF(入力!$E$16="北海道",K6,IF(入力!$E$16="東北",K28,IF(入力!$E$16="東京",K50,IF(入力!$E$16="中部",K72,IF(入力!$E$16="北陸",K94,IF(入力!$E$16="関西",K116,IF(入力!$E$16="中国",K138,IF(入力!$E$16="四国",K160,IF(入力!$E$16="九州",K182)))))))))</f>
        <v>0</v>
      </c>
      <c r="L204" s="38" t="b">
        <f>IF(入力!$E$16="北海道",L6,IF(入力!$E$16="東北",L28,IF(入力!$E$16="東京",L50,IF(入力!$E$16="中部",L72,IF(入力!$E$16="北陸",L94,IF(入力!$E$16="関西",L116,IF(入力!$E$16="中国",L138,IF(入力!$E$16="四国",L160,IF(入力!$E$16="九州",L182)))))))))</f>
        <v>0</v>
      </c>
      <c r="M204" s="39" t="b">
        <f>IF(入力!$E$16="北海道",M6,IF(入力!$E$16="東北",M28,IF(入力!$E$16="東京",M50,IF(入力!$E$16="中部",M72,IF(入力!$E$16="北陸",M94,IF(入力!$E$16="関西",M116,IF(入力!$E$16="中国",M138,IF(入力!$E$16="四国",M160,IF(入力!$E$16="九州",M182)))))))))</f>
        <v>0</v>
      </c>
    </row>
    <row r="205" spans="1:13" x14ac:dyDescent="0.3">
      <c r="A205" s="33">
        <v>17</v>
      </c>
      <c r="B205" s="37" t="b">
        <f>IF(入力!$E$16="北海道",B7,IF(入力!$E$16="東北",B29,IF(入力!$E$16="東京",B51,IF(入力!$E$16="中部",B73,IF(入力!$E$16="北陸",B95,IF(入力!$E$16="関西",B117,IF(入力!$E$16="中国",B139,IF(入力!$E$16="四国",B161,IF(入力!$E$16="九州",B183)))))))))</f>
        <v>0</v>
      </c>
      <c r="C205" s="38" t="b">
        <f>IF(入力!$E$16="北海道",C7,IF(入力!$E$16="東北",C29,IF(入力!$E$16="東京",C51,IF(入力!$E$16="中部",C73,IF(入力!$E$16="北陸",C95,IF(入力!$E$16="関西",C117,IF(入力!$E$16="中国",C139,IF(入力!$E$16="四国",C161,IF(入力!$E$16="九州",C183)))))))))</f>
        <v>0</v>
      </c>
      <c r="D205" s="38" t="b">
        <f>IF(入力!$E$16="北海道",D7,IF(入力!$E$16="東北",D29,IF(入力!$E$16="東京",D51,IF(入力!$E$16="中部",D73,IF(入力!$E$16="北陸",D95,IF(入力!$E$16="関西",D117,IF(入力!$E$16="中国",D139,IF(入力!$E$16="四国",D161,IF(入力!$E$16="九州",D183)))))))))</f>
        <v>0</v>
      </c>
      <c r="E205" s="38" t="b">
        <f>IF(入力!$E$16="北海道",E7,IF(入力!$E$16="東北",E29,IF(入力!$E$16="東京",E51,IF(入力!$E$16="中部",E73,IF(入力!$E$16="北陸",E95,IF(入力!$E$16="関西",E117,IF(入力!$E$16="中国",E139,IF(入力!$E$16="四国",E161,IF(入力!$E$16="九州",E183)))))))))</f>
        <v>0</v>
      </c>
      <c r="F205" s="38" t="b">
        <f>IF(入力!$E$16="北海道",F7,IF(入力!$E$16="東北",F29,IF(入力!$E$16="東京",F51,IF(入力!$E$16="中部",F73,IF(入力!$E$16="北陸",F95,IF(入力!$E$16="関西",F117,IF(入力!$E$16="中国",F139,IF(入力!$E$16="四国",F161,IF(入力!$E$16="九州",F183)))))))))</f>
        <v>0</v>
      </c>
      <c r="G205" s="38" t="b">
        <f>IF(入力!$E$16="北海道",G7,IF(入力!$E$16="東北",G29,IF(入力!$E$16="東京",G51,IF(入力!$E$16="中部",G73,IF(入力!$E$16="北陸",G95,IF(入力!$E$16="関西",G117,IF(入力!$E$16="中国",G139,IF(入力!$E$16="四国",G161,IF(入力!$E$16="九州",G183)))))))))</f>
        <v>0</v>
      </c>
      <c r="H205" s="38" t="b">
        <f>IF(入力!$E$16="北海道",H7,IF(入力!$E$16="東北",H29,IF(入力!$E$16="東京",H51,IF(入力!$E$16="中部",H73,IF(入力!$E$16="北陸",H95,IF(入力!$E$16="関西",H117,IF(入力!$E$16="中国",H139,IF(入力!$E$16="四国",H161,IF(入力!$E$16="九州",H183)))))))))</f>
        <v>0</v>
      </c>
      <c r="I205" s="38" t="b">
        <f>IF(入力!$E$16="北海道",I7,IF(入力!$E$16="東北",I29,IF(入力!$E$16="東京",I51,IF(入力!$E$16="中部",I73,IF(入力!$E$16="北陸",I95,IF(入力!$E$16="関西",I117,IF(入力!$E$16="中国",I139,IF(入力!$E$16="四国",I161,IF(入力!$E$16="九州",I183)))))))))</f>
        <v>0</v>
      </c>
      <c r="J205" s="38" t="b">
        <f>IF(入力!$E$16="北海道",J7,IF(入力!$E$16="東北",J29,IF(入力!$E$16="東京",J51,IF(入力!$E$16="中部",J73,IF(入力!$E$16="北陸",J95,IF(入力!$E$16="関西",J117,IF(入力!$E$16="中国",J139,IF(入力!$E$16="四国",J161,IF(入力!$E$16="九州",J183)))))))))</f>
        <v>0</v>
      </c>
      <c r="K205" s="38" t="b">
        <f>IF(入力!$E$16="北海道",K7,IF(入力!$E$16="東北",K29,IF(入力!$E$16="東京",K51,IF(入力!$E$16="中部",K73,IF(入力!$E$16="北陸",K95,IF(入力!$E$16="関西",K117,IF(入力!$E$16="中国",K139,IF(入力!$E$16="四国",K161,IF(入力!$E$16="九州",K183)))))))))</f>
        <v>0</v>
      </c>
      <c r="L205" s="38" t="b">
        <f>IF(入力!$E$16="北海道",L7,IF(入力!$E$16="東北",L29,IF(入力!$E$16="東京",L51,IF(入力!$E$16="中部",L73,IF(入力!$E$16="北陸",L95,IF(入力!$E$16="関西",L117,IF(入力!$E$16="中国",L139,IF(入力!$E$16="四国",L161,IF(入力!$E$16="九州",L183)))))))))</f>
        <v>0</v>
      </c>
      <c r="M205" s="39" t="b">
        <f>IF(入力!$E$16="北海道",M7,IF(入力!$E$16="東北",M29,IF(入力!$E$16="東京",M51,IF(入力!$E$16="中部",M73,IF(入力!$E$16="北陸",M95,IF(入力!$E$16="関西",M117,IF(入力!$E$16="中国",M139,IF(入力!$E$16="四国",M161,IF(入力!$E$16="九州",M183)))))))))</f>
        <v>0</v>
      </c>
    </row>
    <row r="206" spans="1:13" x14ac:dyDescent="0.3">
      <c r="A206" s="33">
        <v>16</v>
      </c>
      <c r="B206" s="37" t="b">
        <f>IF(入力!$E$16="北海道",B8,IF(入力!$E$16="東北",B30,IF(入力!$E$16="東京",B52,IF(入力!$E$16="中部",B74,IF(入力!$E$16="北陸",B96,IF(入力!$E$16="関西",B118,IF(入力!$E$16="中国",B140,IF(入力!$E$16="四国",B162,IF(入力!$E$16="九州",B184)))))))))</f>
        <v>0</v>
      </c>
      <c r="C206" s="38" t="b">
        <f>IF(入力!$E$16="北海道",C8,IF(入力!$E$16="東北",C30,IF(入力!$E$16="東京",C52,IF(入力!$E$16="中部",C74,IF(入力!$E$16="北陸",C96,IF(入力!$E$16="関西",C118,IF(入力!$E$16="中国",C140,IF(入力!$E$16="四国",C162,IF(入力!$E$16="九州",C184)))))))))</f>
        <v>0</v>
      </c>
      <c r="D206" s="38" t="b">
        <f>IF(入力!$E$16="北海道",D8,IF(入力!$E$16="東北",D30,IF(入力!$E$16="東京",D52,IF(入力!$E$16="中部",D74,IF(入力!$E$16="北陸",D96,IF(入力!$E$16="関西",D118,IF(入力!$E$16="中国",D140,IF(入力!$E$16="四国",D162,IF(入力!$E$16="九州",D184)))))))))</f>
        <v>0</v>
      </c>
      <c r="E206" s="38" t="b">
        <f>IF(入力!$E$16="北海道",E8,IF(入力!$E$16="東北",E30,IF(入力!$E$16="東京",E52,IF(入力!$E$16="中部",E74,IF(入力!$E$16="北陸",E96,IF(入力!$E$16="関西",E118,IF(入力!$E$16="中国",E140,IF(入力!$E$16="四国",E162,IF(入力!$E$16="九州",E184)))))))))</f>
        <v>0</v>
      </c>
      <c r="F206" s="38" t="b">
        <f>IF(入力!$E$16="北海道",F8,IF(入力!$E$16="東北",F30,IF(入力!$E$16="東京",F52,IF(入力!$E$16="中部",F74,IF(入力!$E$16="北陸",F96,IF(入力!$E$16="関西",F118,IF(入力!$E$16="中国",F140,IF(入力!$E$16="四国",F162,IF(入力!$E$16="九州",F184)))))))))</f>
        <v>0</v>
      </c>
      <c r="G206" s="38" t="b">
        <f>IF(入力!$E$16="北海道",G8,IF(入力!$E$16="東北",G30,IF(入力!$E$16="東京",G52,IF(入力!$E$16="中部",G74,IF(入力!$E$16="北陸",G96,IF(入力!$E$16="関西",G118,IF(入力!$E$16="中国",G140,IF(入力!$E$16="四国",G162,IF(入力!$E$16="九州",G184)))))))))</f>
        <v>0</v>
      </c>
      <c r="H206" s="38" t="b">
        <f>IF(入力!$E$16="北海道",H8,IF(入力!$E$16="東北",H30,IF(入力!$E$16="東京",H52,IF(入力!$E$16="中部",H74,IF(入力!$E$16="北陸",H96,IF(入力!$E$16="関西",H118,IF(入力!$E$16="中国",H140,IF(入力!$E$16="四国",H162,IF(入力!$E$16="九州",H184)))))))))</f>
        <v>0</v>
      </c>
      <c r="I206" s="38" t="b">
        <f>IF(入力!$E$16="北海道",I8,IF(入力!$E$16="東北",I30,IF(入力!$E$16="東京",I52,IF(入力!$E$16="中部",I74,IF(入力!$E$16="北陸",I96,IF(入力!$E$16="関西",I118,IF(入力!$E$16="中国",I140,IF(入力!$E$16="四国",I162,IF(入力!$E$16="九州",I184)))))))))</f>
        <v>0</v>
      </c>
      <c r="J206" s="38" t="b">
        <f>IF(入力!$E$16="北海道",J8,IF(入力!$E$16="東北",J30,IF(入力!$E$16="東京",J52,IF(入力!$E$16="中部",J74,IF(入力!$E$16="北陸",J96,IF(入力!$E$16="関西",J118,IF(入力!$E$16="中国",J140,IF(入力!$E$16="四国",J162,IF(入力!$E$16="九州",J184)))))))))</f>
        <v>0</v>
      </c>
      <c r="K206" s="38" t="b">
        <f>IF(入力!$E$16="北海道",K8,IF(入力!$E$16="東北",K30,IF(入力!$E$16="東京",K52,IF(入力!$E$16="中部",K74,IF(入力!$E$16="北陸",K96,IF(入力!$E$16="関西",K118,IF(入力!$E$16="中国",K140,IF(入力!$E$16="四国",K162,IF(入力!$E$16="九州",K184)))))))))</f>
        <v>0</v>
      </c>
      <c r="L206" s="38" t="b">
        <f>IF(入力!$E$16="北海道",L8,IF(入力!$E$16="東北",L30,IF(入力!$E$16="東京",L52,IF(入力!$E$16="中部",L74,IF(入力!$E$16="北陸",L96,IF(入力!$E$16="関西",L118,IF(入力!$E$16="中国",L140,IF(入力!$E$16="四国",L162,IF(入力!$E$16="九州",L184)))))))))</f>
        <v>0</v>
      </c>
      <c r="M206" s="39" t="b">
        <f>IF(入力!$E$16="北海道",M8,IF(入力!$E$16="東北",M30,IF(入力!$E$16="東京",M52,IF(入力!$E$16="中部",M74,IF(入力!$E$16="北陸",M96,IF(入力!$E$16="関西",M118,IF(入力!$E$16="中国",M140,IF(入力!$E$16="四国",M162,IF(入力!$E$16="九州",M184)))))))))</f>
        <v>0</v>
      </c>
    </row>
    <row r="207" spans="1:13" x14ac:dyDescent="0.3">
      <c r="A207" s="33">
        <v>15</v>
      </c>
      <c r="B207" s="37" t="b">
        <f>IF(入力!$E$16="北海道",B9,IF(入力!$E$16="東北",B31,IF(入力!$E$16="東京",B53,IF(入力!$E$16="中部",B75,IF(入力!$E$16="北陸",B97,IF(入力!$E$16="関西",B119,IF(入力!$E$16="中国",B141,IF(入力!$E$16="四国",B163,IF(入力!$E$16="九州",B185)))))))))</f>
        <v>0</v>
      </c>
      <c r="C207" s="38" t="b">
        <f>IF(入力!$E$16="北海道",C9,IF(入力!$E$16="東北",C31,IF(入力!$E$16="東京",C53,IF(入力!$E$16="中部",C75,IF(入力!$E$16="北陸",C97,IF(入力!$E$16="関西",C119,IF(入力!$E$16="中国",C141,IF(入力!$E$16="四国",C163,IF(入力!$E$16="九州",C185)))))))))</f>
        <v>0</v>
      </c>
      <c r="D207" s="38" t="b">
        <f>IF(入力!$E$16="北海道",D9,IF(入力!$E$16="東北",D31,IF(入力!$E$16="東京",D53,IF(入力!$E$16="中部",D75,IF(入力!$E$16="北陸",D97,IF(入力!$E$16="関西",D119,IF(入力!$E$16="中国",D141,IF(入力!$E$16="四国",D163,IF(入力!$E$16="九州",D185)))))))))</f>
        <v>0</v>
      </c>
      <c r="E207" s="38" t="b">
        <f>IF(入力!$E$16="北海道",E9,IF(入力!$E$16="東北",E31,IF(入力!$E$16="東京",E53,IF(入力!$E$16="中部",E75,IF(入力!$E$16="北陸",E97,IF(入力!$E$16="関西",E119,IF(入力!$E$16="中国",E141,IF(入力!$E$16="四国",E163,IF(入力!$E$16="九州",E185)))))))))</f>
        <v>0</v>
      </c>
      <c r="F207" s="38" t="b">
        <f>IF(入力!$E$16="北海道",F9,IF(入力!$E$16="東北",F31,IF(入力!$E$16="東京",F53,IF(入力!$E$16="中部",F75,IF(入力!$E$16="北陸",F97,IF(入力!$E$16="関西",F119,IF(入力!$E$16="中国",F141,IF(入力!$E$16="四国",F163,IF(入力!$E$16="九州",F185)))))))))</f>
        <v>0</v>
      </c>
      <c r="G207" s="38" t="b">
        <f>IF(入力!$E$16="北海道",G9,IF(入力!$E$16="東北",G31,IF(入力!$E$16="東京",G53,IF(入力!$E$16="中部",G75,IF(入力!$E$16="北陸",G97,IF(入力!$E$16="関西",G119,IF(入力!$E$16="中国",G141,IF(入力!$E$16="四国",G163,IF(入力!$E$16="九州",G185)))))))))</f>
        <v>0</v>
      </c>
      <c r="H207" s="38" t="b">
        <f>IF(入力!$E$16="北海道",H9,IF(入力!$E$16="東北",H31,IF(入力!$E$16="東京",H53,IF(入力!$E$16="中部",H75,IF(入力!$E$16="北陸",H97,IF(入力!$E$16="関西",H119,IF(入力!$E$16="中国",H141,IF(入力!$E$16="四国",H163,IF(入力!$E$16="九州",H185)))))))))</f>
        <v>0</v>
      </c>
      <c r="I207" s="38" t="b">
        <f>IF(入力!$E$16="北海道",I9,IF(入力!$E$16="東北",I31,IF(入力!$E$16="東京",I53,IF(入力!$E$16="中部",I75,IF(入力!$E$16="北陸",I97,IF(入力!$E$16="関西",I119,IF(入力!$E$16="中国",I141,IF(入力!$E$16="四国",I163,IF(入力!$E$16="九州",I185)))))))))</f>
        <v>0</v>
      </c>
      <c r="J207" s="38" t="b">
        <f>IF(入力!$E$16="北海道",J9,IF(入力!$E$16="東北",J31,IF(入力!$E$16="東京",J53,IF(入力!$E$16="中部",J75,IF(入力!$E$16="北陸",J97,IF(入力!$E$16="関西",J119,IF(入力!$E$16="中国",J141,IF(入力!$E$16="四国",J163,IF(入力!$E$16="九州",J185)))))))))</f>
        <v>0</v>
      </c>
      <c r="K207" s="38" t="b">
        <f>IF(入力!$E$16="北海道",K9,IF(入力!$E$16="東北",K31,IF(入力!$E$16="東京",K53,IF(入力!$E$16="中部",K75,IF(入力!$E$16="北陸",K97,IF(入力!$E$16="関西",K119,IF(入力!$E$16="中国",K141,IF(入力!$E$16="四国",K163,IF(入力!$E$16="九州",K185)))))))))</f>
        <v>0</v>
      </c>
      <c r="L207" s="38" t="b">
        <f>IF(入力!$E$16="北海道",L9,IF(入力!$E$16="東北",L31,IF(入力!$E$16="東京",L53,IF(入力!$E$16="中部",L75,IF(入力!$E$16="北陸",L97,IF(入力!$E$16="関西",L119,IF(入力!$E$16="中国",L141,IF(入力!$E$16="四国",L163,IF(入力!$E$16="九州",L185)))))))))</f>
        <v>0</v>
      </c>
      <c r="M207" s="39" t="b">
        <f>IF(入力!$E$16="北海道",M9,IF(入力!$E$16="東北",M31,IF(入力!$E$16="東京",M53,IF(入力!$E$16="中部",M75,IF(入力!$E$16="北陸",M97,IF(入力!$E$16="関西",M119,IF(入力!$E$16="中国",M141,IF(入力!$E$16="四国",M163,IF(入力!$E$16="九州",M185)))))))))</f>
        <v>0</v>
      </c>
    </row>
    <row r="208" spans="1:13" x14ac:dyDescent="0.3">
      <c r="A208" s="33">
        <v>14</v>
      </c>
      <c r="B208" s="37" t="b">
        <f>IF(入力!$E$16="北海道",B10,IF(入力!$E$16="東北",B32,IF(入力!$E$16="東京",B54,IF(入力!$E$16="中部",B76,IF(入力!$E$16="北陸",B98,IF(入力!$E$16="関西",B120,IF(入力!$E$16="中国",B142,IF(入力!$E$16="四国",B164,IF(入力!$E$16="九州",B186)))))))))</f>
        <v>0</v>
      </c>
      <c r="C208" s="38" t="b">
        <f>IF(入力!$E$16="北海道",C10,IF(入力!$E$16="東北",C32,IF(入力!$E$16="東京",C54,IF(入力!$E$16="中部",C76,IF(入力!$E$16="北陸",C98,IF(入力!$E$16="関西",C120,IF(入力!$E$16="中国",C142,IF(入力!$E$16="四国",C164,IF(入力!$E$16="九州",C186)))))))))</f>
        <v>0</v>
      </c>
      <c r="D208" s="38" t="b">
        <f>IF(入力!$E$16="北海道",D10,IF(入力!$E$16="東北",D32,IF(入力!$E$16="東京",D54,IF(入力!$E$16="中部",D76,IF(入力!$E$16="北陸",D98,IF(入力!$E$16="関西",D120,IF(入力!$E$16="中国",D142,IF(入力!$E$16="四国",D164,IF(入力!$E$16="九州",D186)))))))))</f>
        <v>0</v>
      </c>
      <c r="E208" s="38" t="b">
        <f>IF(入力!$E$16="北海道",E10,IF(入力!$E$16="東北",E32,IF(入力!$E$16="東京",E54,IF(入力!$E$16="中部",E76,IF(入力!$E$16="北陸",E98,IF(入力!$E$16="関西",E120,IF(入力!$E$16="中国",E142,IF(入力!$E$16="四国",E164,IF(入力!$E$16="九州",E186)))))))))</f>
        <v>0</v>
      </c>
      <c r="F208" s="38" t="b">
        <f>IF(入力!$E$16="北海道",F10,IF(入力!$E$16="東北",F32,IF(入力!$E$16="東京",F54,IF(入力!$E$16="中部",F76,IF(入力!$E$16="北陸",F98,IF(入力!$E$16="関西",F120,IF(入力!$E$16="中国",F142,IF(入力!$E$16="四国",F164,IF(入力!$E$16="九州",F186)))))))))</f>
        <v>0</v>
      </c>
      <c r="G208" s="38" t="b">
        <f>IF(入力!$E$16="北海道",G10,IF(入力!$E$16="東北",G32,IF(入力!$E$16="東京",G54,IF(入力!$E$16="中部",G76,IF(入力!$E$16="北陸",G98,IF(入力!$E$16="関西",G120,IF(入力!$E$16="中国",G142,IF(入力!$E$16="四国",G164,IF(入力!$E$16="九州",G186)))))))))</f>
        <v>0</v>
      </c>
      <c r="H208" s="38" t="b">
        <f>IF(入力!$E$16="北海道",H10,IF(入力!$E$16="東北",H32,IF(入力!$E$16="東京",H54,IF(入力!$E$16="中部",H76,IF(入力!$E$16="北陸",H98,IF(入力!$E$16="関西",H120,IF(入力!$E$16="中国",H142,IF(入力!$E$16="四国",H164,IF(入力!$E$16="九州",H186)))))))))</f>
        <v>0</v>
      </c>
      <c r="I208" s="38" t="b">
        <f>IF(入力!$E$16="北海道",I10,IF(入力!$E$16="東北",I32,IF(入力!$E$16="東京",I54,IF(入力!$E$16="中部",I76,IF(入力!$E$16="北陸",I98,IF(入力!$E$16="関西",I120,IF(入力!$E$16="中国",I142,IF(入力!$E$16="四国",I164,IF(入力!$E$16="九州",I186)))))))))</f>
        <v>0</v>
      </c>
      <c r="J208" s="38" t="b">
        <f>IF(入力!$E$16="北海道",J10,IF(入力!$E$16="東北",J32,IF(入力!$E$16="東京",J54,IF(入力!$E$16="中部",J76,IF(入力!$E$16="北陸",J98,IF(入力!$E$16="関西",J120,IF(入力!$E$16="中国",J142,IF(入力!$E$16="四国",J164,IF(入力!$E$16="九州",J186)))))))))</f>
        <v>0</v>
      </c>
      <c r="K208" s="38" t="b">
        <f>IF(入力!$E$16="北海道",K10,IF(入力!$E$16="東北",K32,IF(入力!$E$16="東京",K54,IF(入力!$E$16="中部",K76,IF(入力!$E$16="北陸",K98,IF(入力!$E$16="関西",K120,IF(入力!$E$16="中国",K142,IF(入力!$E$16="四国",K164,IF(入力!$E$16="九州",K186)))))))))</f>
        <v>0</v>
      </c>
      <c r="L208" s="38" t="b">
        <f>IF(入力!$E$16="北海道",L10,IF(入力!$E$16="東北",L32,IF(入力!$E$16="東京",L54,IF(入力!$E$16="中部",L76,IF(入力!$E$16="北陸",L98,IF(入力!$E$16="関西",L120,IF(入力!$E$16="中国",L142,IF(入力!$E$16="四国",L164,IF(入力!$E$16="九州",L186)))))))))</f>
        <v>0</v>
      </c>
      <c r="M208" s="39" t="b">
        <f>IF(入力!$E$16="北海道",M10,IF(入力!$E$16="東北",M32,IF(入力!$E$16="東京",M54,IF(入力!$E$16="中部",M76,IF(入力!$E$16="北陸",M98,IF(入力!$E$16="関西",M120,IF(入力!$E$16="中国",M142,IF(入力!$E$16="四国",M164,IF(入力!$E$16="九州",M186)))))))))</f>
        <v>0</v>
      </c>
    </row>
    <row r="209" spans="1:13" x14ac:dyDescent="0.3">
      <c r="A209" s="33">
        <v>13</v>
      </c>
      <c r="B209" s="37" t="b">
        <f>IF(入力!$E$16="北海道",B11,IF(入力!$E$16="東北",B33,IF(入力!$E$16="東京",B55,IF(入力!$E$16="中部",B77,IF(入力!$E$16="北陸",B99,IF(入力!$E$16="関西",B121,IF(入力!$E$16="中国",B143,IF(入力!$E$16="四国",B165,IF(入力!$E$16="九州",B187)))))))))</f>
        <v>0</v>
      </c>
      <c r="C209" s="38" t="b">
        <f>IF(入力!$E$16="北海道",C11,IF(入力!$E$16="東北",C33,IF(入力!$E$16="東京",C55,IF(入力!$E$16="中部",C77,IF(入力!$E$16="北陸",C99,IF(入力!$E$16="関西",C121,IF(入力!$E$16="中国",C143,IF(入力!$E$16="四国",C165,IF(入力!$E$16="九州",C187)))))))))</f>
        <v>0</v>
      </c>
      <c r="D209" s="38" t="b">
        <f>IF(入力!$E$16="北海道",D11,IF(入力!$E$16="東北",D33,IF(入力!$E$16="東京",D55,IF(入力!$E$16="中部",D77,IF(入力!$E$16="北陸",D99,IF(入力!$E$16="関西",D121,IF(入力!$E$16="中国",D143,IF(入力!$E$16="四国",D165,IF(入力!$E$16="九州",D187)))))))))</f>
        <v>0</v>
      </c>
      <c r="E209" s="38" t="b">
        <f>IF(入力!$E$16="北海道",E11,IF(入力!$E$16="東北",E33,IF(入力!$E$16="東京",E55,IF(入力!$E$16="中部",E77,IF(入力!$E$16="北陸",E99,IF(入力!$E$16="関西",E121,IF(入力!$E$16="中国",E143,IF(入力!$E$16="四国",E165,IF(入力!$E$16="九州",E187)))))))))</f>
        <v>0</v>
      </c>
      <c r="F209" s="38" t="b">
        <f>IF(入力!$E$16="北海道",F11,IF(入力!$E$16="東北",F33,IF(入力!$E$16="東京",F55,IF(入力!$E$16="中部",F77,IF(入力!$E$16="北陸",F99,IF(入力!$E$16="関西",F121,IF(入力!$E$16="中国",F143,IF(入力!$E$16="四国",F165,IF(入力!$E$16="九州",F187)))))))))</f>
        <v>0</v>
      </c>
      <c r="G209" s="38" t="b">
        <f>IF(入力!$E$16="北海道",G11,IF(入力!$E$16="東北",G33,IF(入力!$E$16="東京",G55,IF(入力!$E$16="中部",G77,IF(入力!$E$16="北陸",G99,IF(入力!$E$16="関西",G121,IF(入力!$E$16="中国",G143,IF(入力!$E$16="四国",G165,IF(入力!$E$16="九州",G187)))))))))</f>
        <v>0</v>
      </c>
      <c r="H209" s="38" t="b">
        <f>IF(入力!$E$16="北海道",H11,IF(入力!$E$16="東北",H33,IF(入力!$E$16="東京",H55,IF(入力!$E$16="中部",H77,IF(入力!$E$16="北陸",H99,IF(入力!$E$16="関西",H121,IF(入力!$E$16="中国",H143,IF(入力!$E$16="四国",H165,IF(入力!$E$16="九州",H187)))))))))</f>
        <v>0</v>
      </c>
      <c r="I209" s="38" t="b">
        <f>IF(入力!$E$16="北海道",I11,IF(入力!$E$16="東北",I33,IF(入力!$E$16="東京",I55,IF(入力!$E$16="中部",I77,IF(入力!$E$16="北陸",I99,IF(入力!$E$16="関西",I121,IF(入力!$E$16="中国",I143,IF(入力!$E$16="四国",I165,IF(入力!$E$16="九州",I187)))))))))</f>
        <v>0</v>
      </c>
      <c r="J209" s="38" t="b">
        <f>IF(入力!$E$16="北海道",J11,IF(入力!$E$16="東北",J33,IF(入力!$E$16="東京",J55,IF(入力!$E$16="中部",J77,IF(入力!$E$16="北陸",J99,IF(入力!$E$16="関西",J121,IF(入力!$E$16="中国",J143,IF(入力!$E$16="四国",J165,IF(入力!$E$16="九州",J187)))))))))</f>
        <v>0</v>
      </c>
      <c r="K209" s="38" t="b">
        <f>IF(入力!$E$16="北海道",K11,IF(入力!$E$16="東北",K33,IF(入力!$E$16="東京",K55,IF(入力!$E$16="中部",K77,IF(入力!$E$16="北陸",K99,IF(入力!$E$16="関西",K121,IF(入力!$E$16="中国",K143,IF(入力!$E$16="四国",K165,IF(入力!$E$16="九州",K187)))))))))</f>
        <v>0</v>
      </c>
      <c r="L209" s="38" t="b">
        <f>IF(入力!$E$16="北海道",L11,IF(入力!$E$16="東北",L33,IF(入力!$E$16="東京",L55,IF(入力!$E$16="中部",L77,IF(入力!$E$16="北陸",L99,IF(入力!$E$16="関西",L121,IF(入力!$E$16="中国",L143,IF(入力!$E$16="四国",L165,IF(入力!$E$16="九州",L187)))))))))</f>
        <v>0</v>
      </c>
      <c r="M209" s="39" t="b">
        <f>IF(入力!$E$16="北海道",M11,IF(入力!$E$16="東北",M33,IF(入力!$E$16="東京",M55,IF(入力!$E$16="中部",M77,IF(入力!$E$16="北陸",M99,IF(入力!$E$16="関西",M121,IF(入力!$E$16="中国",M143,IF(入力!$E$16="四国",M165,IF(入力!$E$16="九州",M187)))))))))</f>
        <v>0</v>
      </c>
    </row>
    <row r="210" spans="1:13" x14ac:dyDescent="0.3">
      <c r="A210" s="33">
        <v>12</v>
      </c>
      <c r="B210" s="37" t="b">
        <f>IF(入力!$E$16="北海道",B12,IF(入力!$E$16="東北",B34,IF(入力!$E$16="東京",B56,IF(入力!$E$16="中部",B78,IF(入力!$E$16="北陸",B100,IF(入力!$E$16="関西",B122,IF(入力!$E$16="中国",B144,IF(入力!$E$16="四国",B166,IF(入力!$E$16="九州",B188)))))))))</f>
        <v>0</v>
      </c>
      <c r="C210" s="38" t="b">
        <f>IF(入力!$E$16="北海道",C12,IF(入力!$E$16="東北",C34,IF(入力!$E$16="東京",C56,IF(入力!$E$16="中部",C78,IF(入力!$E$16="北陸",C100,IF(入力!$E$16="関西",C122,IF(入力!$E$16="中国",C144,IF(入力!$E$16="四国",C166,IF(入力!$E$16="九州",C188)))))))))</f>
        <v>0</v>
      </c>
      <c r="D210" s="38" t="b">
        <f>IF(入力!$E$16="北海道",D12,IF(入力!$E$16="東北",D34,IF(入力!$E$16="東京",D56,IF(入力!$E$16="中部",D78,IF(入力!$E$16="北陸",D100,IF(入力!$E$16="関西",D122,IF(入力!$E$16="中国",D144,IF(入力!$E$16="四国",D166,IF(入力!$E$16="九州",D188)))))))))</f>
        <v>0</v>
      </c>
      <c r="E210" s="38" t="b">
        <f>IF(入力!$E$16="北海道",E12,IF(入力!$E$16="東北",E34,IF(入力!$E$16="東京",E56,IF(入力!$E$16="中部",E78,IF(入力!$E$16="北陸",E100,IF(入力!$E$16="関西",E122,IF(入力!$E$16="中国",E144,IF(入力!$E$16="四国",E166,IF(入力!$E$16="九州",E188)))))))))</f>
        <v>0</v>
      </c>
      <c r="F210" s="38" t="b">
        <f>IF(入力!$E$16="北海道",F12,IF(入力!$E$16="東北",F34,IF(入力!$E$16="東京",F56,IF(入力!$E$16="中部",F78,IF(入力!$E$16="北陸",F100,IF(入力!$E$16="関西",F122,IF(入力!$E$16="中国",F144,IF(入力!$E$16="四国",F166,IF(入力!$E$16="九州",F188)))))))))</f>
        <v>0</v>
      </c>
      <c r="G210" s="38" t="b">
        <f>IF(入力!$E$16="北海道",G12,IF(入力!$E$16="東北",G34,IF(入力!$E$16="東京",G56,IF(入力!$E$16="中部",G78,IF(入力!$E$16="北陸",G100,IF(入力!$E$16="関西",G122,IF(入力!$E$16="中国",G144,IF(入力!$E$16="四国",G166,IF(入力!$E$16="九州",G188)))))))))</f>
        <v>0</v>
      </c>
      <c r="H210" s="38" t="b">
        <f>IF(入力!$E$16="北海道",H12,IF(入力!$E$16="東北",H34,IF(入力!$E$16="東京",H56,IF(入力!$E$16="中部",H78,IF(入力!$E$16="北陸",H100,IF(入力!$E$16="関西",H122,IF(入力!$E$16="中国",H144,IF(入力!$E$16="四国",H166,IF(入力!$E$16="九州",H188)))))))))</f>
        <v>0</v>
      </c>
      <c r="I210" s="38" t="b">
        <f>IF(入力!$E$16="北海道",I12,IF(入力!$E$16="東北",I34,IF(入力!$E$16="東京",I56,IF(入力!$E$16="中部",I78,IF(入力!$E$16="北陸",I100,IF(入力!$E$16="関西",I122,IF(入力!$E$16="中国",I144,IF(入力!$E$16="四国",I166,IF(入力!$E$16="九州",I188)))))))))</f>
        <v>0</v>
      </c>
      <c r="J210" s="38" t="b">
        <f>IF(入力!$E$16="北海道",J12,IF(入力!$E$16="東北",J34,IF(入力!$E$16="東京",J56,IF(入力!$E$16="中部",J78,IF(入力!$E$16="北陸",J100,IF(入力!$E$16="関西",J122,IF(入力!$E$16="中国",J144,IF(入力!$E$16="四国",J166,IF(入力!$E$16="九州",J188)))))))))</f>
        <v>0</v>
      </c>
      <c r="K210" s="38" t="b">
        <f>IF(入力!$E$16="北海道",K12,IF(入力!$E$16="東北",K34,IF(入力!$E$16="東京",K56,IF(入力!$E$16="中部",K78,IF(入力!$E$16="北陸",K100,IF(入力!$E$16="関西",K122,IF(入力!$E$16="中国",K144,IF(入力!$E$16="四国",K166,IF(入力!$E$16="九州",K188)))))))))</f>
        <v>0</v>
      </c>
      <c r="L210" s="38" t="b">
        <f>IF(入力!$E$16="北海道",L12,IF(入力!$E$16="東北",L34,IF(入力!$E$16="東京",L56,IF(入力!$E$16="中部",L78,IF(入力!$E$16="北陸",L100,IF(入力!$E$16="関西",L122,IF(入力!$E$16="中国",L144,IF(入力!$E$16="四国",L166,IF(入力!$E$16="九州",L188)))))))))</f>
        <v>0</v>
      </c>
      <c r="M210" s="39" t="b">
        <f>IF(入力!$E$16="北海道",M12,IF(入力!$E$16="東北",M34,IF(入力!$E$16="東京",M56,IF(入力!$E$16="中部",M78,IF(入力!$E$16="北陸",M100,IF(入力!$E$16="関西",M122,IF(入力!$E$16="中国",M144,IF(入力!$E$16="四国",M166,IF(入力!$E$16="九州",M188)))))))))</f>
        <v>0</v>
      </c>
    </row>
    <row r="211" spans="1:13" x14ac:dyDescent="0.3">
      <c r="A211" s="33">
        <v>11</v>
      </c>
      <c r="B211" s="37" t="b">
        <f>IF(入力!$E$16="北海道",B13,IF(入力!$E$16="東北",B35,IF(入力!$E$16="東京",B57,IF(入力!$E$16="中部",B79,IF(入力!$E$16="北陸",B101,IF(入力!$E$16="関西",B123,IF(入力!$E$16="中国",B145,IF(入力!$E$16="四国",B167,IF(入力!$E$16="九州",B189)))))))))</f>
        <v>0</v>
      </c>
      <c r="C211" s="38" t="b">
        <f>IF(入力!$E$16="北海道",C13,IF(入力!$E$16="東北",C35,IF(入力!$E$16="東京",C57,IF(入力!$E$16="中部",C79,IF(入力!$E$16="北陸",C101,IF(入力!$E$16="関西",C123,IF(入力!$E$16="中国",C145,IF(入力!$E$16="四国",C167,IF(入力!$E$16="九州",C189)))))))))</f>
        <v>0</v>
      </c>
      <c r="D211" s="38" t="b">
        <f>IF(入力!$E$16="北海道",D13,IF(入力!$E$16="東北",D35,IF(入力!$E$16="東京",D57,IF(入力!$E$16="中部",D79,IF(入力!$E$16="北陸",D101,IF(入力!$E$16="関西",D123,IF(入力!$E$16="中国",D145,IF(入力!$E$16="四国",D167,IF(入力!$E$16="九州",D189)))))))))</f>
        <v>0</v>
      </c>
      <c r="E211" s="38" t="b">
        <f>IF(入力!$E$16="北海道",E13,IF(入力!$E$16="東北",E35,IF(入力!$E$16="東京",E57,IF(入力!$E$16="中部",E79,IF(入力!$E$16="北陸",E101,IF(入力!$E$16="関西",E123,IF(入力!$E$16="中国",E145,IF(入力!$E$16="四国",E167,IF(入力!$E$16="九州",E189)))))))))</f>
        <v>0</v>
      </c>
      <c r="F211" s="38" t="b">
        <f>IF(入力!$E$16="北海道",F13,IF(入力!$E$16="東北",F35,IF(入力!$E$16="東京",F57,IF(入力!$E$16="中部",F79,IF(入力!$E$16="北陸",F101,IF(入力!$E$16="関西",F123,IF(入力!$E$16="中国",F145,IF(入力!$E$16="四国",F167,IF(入力!$E$16="九州",F189)))))))))</f>
        <v>0</v>
      </c>
      <c r="G211" s="38" t="b">
        <f>IF(入力!$E$16="北海道",G13,IF(入力!$E$16="東北",G35,IF(入力!$E$16="東京",G57,IF(入力!$E$16="中部",G79,IF(入力!$E$16="北陸",G101,IF(入力!$E$16="関西",G123,IF(入力!$E$16="中国",G145,IF(入力!$E$16="四国",G167,IF(入力!$E$16="九州",G189)))))))))</f>
        <v>0</v>
      </c>
      <c r="H211" s="38" t="b">
        <f>IF(入力!$E$16="北海道",H13,IF(入力!$E$16="東北",H35,IF(入力!$E$16="東京",H57,IF(入力!$E$16="中部",H79,IF(入力!$E$16="北陸",H101,IF(入力!$E$16="関西",H123,IF(入力!$E$16="中国",H145,IF(入力!$E$16="四国",H167,IF(入力!$E$16="九州",H189)))))))))</f>
        <v>0</v>
      </c>
      <c r="I211" s="38" t="b">
        <f>IF(入力!$E$16="北海道",I13,IF(入力!$E$16="東北",I35,IF(入力!$E$16="東京",I57,IF(入力!$E$16="中部",I79,IF(入力!$E$16="北陸",I101,IF(入力!$E$16="関西",I123,IF(入力!$E$16="中国",I145,IF(入力!$E$16="四国",I167,IF(入力!$E$16="九州",I189)))))))))</f>
        <v>0</v>
      </c>
      <c r="J211" s="38" t="b">
        <f>IF(入力!$E$16="北海道",J13,IF(入力!$E$16="東北",J35,IF(入力!$E$16="東京",J57,IF(入力!$E$16="中部",J79,IF(入力!$E$16="北陸",J101,IF(入力!$E$16="関西",J123,IF(入力!$E$16="中国",J145,IF(入力!$E$16="四国",J167,IF(入力!$E$16="九州",J189)))))))))</f>
        <v>0</v>
      </c>
      <c r="K211" s="38" t="b">
        <f>IF(入力!$E$16="北海道",K13,IF(入力!$E$16="東北",K35,IF(入力!$E$16="東京",K57,IF(入力!$E$16="中部",K79,IF(入力!$E$16="北陸",K101,IF(入力!$E$16="関西",K123,IF(入力!$E$16="中国",K145,IF(入力!$E$16="四国",K167,IF(入力!$E$16="九州",K189)))))))))</f>
        <v>0</v>
      </c>
      <c r="L211" s="38" t="b">
        <f>IF(入力!$E$16="北海道",L13,IF(入力!$E$16="東北",L35,IF(入力!$E$16="東京",L57,IF(入力!$E$16="中部",L79,IF(入力!$E$16="北陸",L101,IF(入力!$E$16="関西",L123,IF(入力!$E$16="中国",L145,IF(入力!$E$16="四国",L167,IF(入力!$E$16="九州",L189)))))))))</f>
        <v>0</v>
      </c>
      <c r="M211" s="39" t="b">
        <f>IF(入力!$E$16="北海道",M13,IF(入力!$E$16="東北",M35,IF(入力!$E$16="東京",M57,IF(入力!$E$16="中部",M79,IF(入力!$E$16="北陸",M101,IF(入力!$E$16="関西",M123,IF(入力!$E$16="中国",M145,IF(入力!$E$16="四国",M167,IF(入力!$E$16="九州",M189)))))))))</f>
        <v>0</v>
      </c>
    </row>
    <row r="212" spans="1:13" x14ac:dyDescent="0.3">
      <c r="A212" s="33">
        <v>10</v>
      </c>
      <c r="B212" s="37" t="b">
        <f>IF(入力!$E$16="北海道",B14,IF(入力!$E$16="東北",B36,IF(入力!$E$16="東京",B58,IF(入力!$E$16="中部",B80,IF(入力!$E$16="北陸",B102,IF(入力!$E$16="関西",B124,IF(入力!$E$16="中国",B146,IF(入力!$E$16="四国",B168,IF(入力!$E$16="九州",B190)))))))))</f>
        <v>0</v>
      </c>
      <c r="C212" s="38" t="b">
        <f>IF(入力!$E$16="北海道",C14,IF(入力!$E$16="東北",C36,IF(入力!$E$16="東京",C58,IF(入力!$E$16="中部",C80,IF(入力!$E$16="北陸",C102,IF(入力!$E$16="関西",C124,IF(入力!$E$16="中国",C146,IF(入力!$E$16="四国",C168,IF(入力!$E$16="九州",C190)))))))))</f>
        <v>0</v>
      </c>
      <c r="D212" s="38" t="b">
        <f>IF(入力!$E$16="北海道",D14,IF(入力!$E$16="東北",D36,IF(入力!$E$16="東京",D58,IF(入力!$E$16="中部",D80,IF(入力!$E$16="北陸",D102,IF(入力!$E$16="関西",D124,IF(入力!$E$16="中国",D146,IF(入力!$E$16="四国",D168,IF(入力!$E$16="九州",D190)))))))))</f>
        <v>0</v>
      </c>
      <c r="E212" s="38" t="b">
        <f>IF(入力!$E$16="北海道",E14,IF(入力!$E$16="東北",E36,IF(入力!$E$16="東京",E58,IF(入力!$E$16="中部",E80,IF(入力!$E$16="北陸",E102,IF(入力!$E$16="関西",E124,IF(入力!$E$16="中国",E146,IF(入力!$E$16="四国",E168,IF(入力!$E$16="九州",E190)))))))))</f>
        <v>0</v>
      </c>
      <c r="F212" s="38" t="b">
        <f>IF(入力!$E$16="北海道",F14,IF(入力!$E$16="東北",F36,IF(入力!$E$16="東京",F58,IF(入力!$E$16="中部",F80,IF(入力!$E$16="北陸",F102,IF(入力!$E$16="関西",F124,IF(入力!$E$16="中国",F146,IF(入力!$E$16="四国",F168,IF(入力!$E$16="九州",F190)))))))))</f>
        <v>0</v>
      </c>
      <c r="G212" s="38" t="b">
        <f>IF(入力!$E$16="北海道",G14,IF(入力!$E$16="東北",G36,IF(入力!$E$16="東京",G58,IF(入力!$E$16="中部",G80,IF(入力!$E$16="北陸",G102,IF(入力!$E$16="関西",G124,IF(入力!$E$16="中国",G146,IF(入力!$E$16="四国",G168,IF(入力!$E$16="九州",G190)))))))))</f>
        <v>0</v>
      </c>
      <c r="H212" s="38" t="b">
        <f>IF(入力!$E$16="北海道",H14,IF(入力!$E$16="東北",H36,IF(入力!$E$16="東京",H58,IF(入力!$E$16="中部",H80,IF(入力!$E$16="北陸",H102,IF(入力!$E$16="関西",H124,IF(入力!$E$16="中国",H146,IF(入力!$E$16="四国",H168,IF(入力!$E$16="九州",H190)))))))))</f>
        <v>0</v>
      </c>
      <c r="I212" s="38" t="b">
        <f>IF(入力!$E$16="北海道",I14,IF(入力!$E$16="東北",I36,IF(入力!$E$16="東京",I58,IF(入力!$E$16="中部",I80,IF(入力!$E$16="北陸",I102,IF(入力!$E$16="関西",I124,IF(入力!$E$16="中国",I146,IF(入力!$E$16="四国",I168,IF(入力!$E$16="九州",I190)))))))))</f>
        <v>0</v>
      </c>
      <c r="J212" s="38" t="b">
        <f>IF(入力!$E$16="北海道",J14,IF(入力!$E$16="東北",J36,IF(入力!$E$16="東京",J58,IF(入力!$E$16="中部",J80,IF(入力!$E$16="北陸",J102,IF(入力!$E$16="関西",J124,IF(入力!$E$16="中国",J146,IF(入力!$E$16="四国",J168,IF(入力!$E$16="九州",J190)))))))))</f>
        <v>0</v>
      </c>
      <c r="K212" s="38" t="b">
        <f>IF(入力!$E$16="北海道",K14,IF(入力!$E$16="東北",K36,IF(入力!$E$16="東京",K58,IF(入力!$E$16="中部",K80,IF(入力!$E$16="北陸",K102,IF(入力!$E$16="関西",K124,IF(入力!$E$16="中国",K146,IF(入力!$E$16="四国",K168,IF(入力!$E$16="九州",K190)))))))))</f>
        <v>0</v>
      </c>
      <c r="L212" s="38" t="b">
        <f>IF(入力!$E$16="北海道",L14,IF(入力!$E$16="東北",L36,IF(入力!$E$16="東京",L58,IF(入力!$E$16="中部",L80,IF(入力!$E$16="北陸",L102,IF(入力!$E$16="関西",L124,IF(入力!$E$16="中国",L146,IF(入力!$E$16="四国",L168,IF(入力!$E$16="九州",L190)))))))))</f>
        <v>0</v>
      </c>
      <c r="M212" s="39" t="b">
        <f>IF(入力!$E$16="北海道",M14,IF(入力!$E$16="東北",M36,IF(入力!$E$16="東京",M58,IF(入力!$E$16="中部",M80,IF(入力!$E$16="北陸",M102,IF(入力!$E$16="関西",M124,IF(入力!$E$16="中国",M146,IF(入力!$E$16="四国",M168,IF(入力!$E$16="九州",M190)))))))))</f>
        <v>0</v>
      </c>
    </row>
    <row r="213" spans="1:13" x14ac:dyDescent="0.3">
      <c r="A213" s="33">
        <v>9</v>
      </c>
      <c r="B213" s="37" t="b">
        <f>IF(入力!$E$16="北海道",B15,IF(入力!$E$16="東北",B37,IF(入力!$E$16="東京",B59,IF(入力!$E$16="中部",B81,IF(入力!$E$16="北陸",B103,IF(入力!$E$16="関西",B125,IF(入力!$E$16="中国",B147,IF(入力!$E$16="四国",B169,IF(入力!$E$16="九州",B191)))))))))</f>
        <v>0</v>
      </c>
      <c r="C213" s="38" t="b">
        <f>IF(入力!$E$16="北海道",C15,IF(入力!$E$16="東北",C37,IF(入力!$E$16="東京",C59,IF(入力!$E$16="中部",C81,IF(入力!$E$16="北陸",C103,IF(入力!$E$16="関西",C125,IF(入力!$E$16="中国",C147,IF(入力!$E$16="四国",C169,IF(入力!$E$16="九州",C191)))))))))</f>
        <v>0</v>
      </c>
      <c r="D213" s="38" t="b">
        <f>IF(入力!$E$16="北海道",D15,IF(入力!$E$16="東北",D37,IF(入力!$E$16="東京",D59,IF(入力!$E$16="中部",D81,IF(入力!$E$16="北陸",D103,IF(入力!$E$16="関西",D125,IF(入力!$E$16="中国",D147,IF(入力!$E$16="四国",D169,IF(入力!$E$16="九州",D191)))))))))</f>
        <v>0</v>
      </c>
      <c r="E213" s="38" t="b">
        <f>IF(入力!$E$16="北海道",E15,IF(入力!$E$16="東北",E37,IF(入力!$E$16="東京",E59,IF(入力!$E$16="中部",E81,IF(入力!$E$16="北陸",E103,IF(入力!$E$16="関西",E125,IF(入力!$E$16="中国",E147,IF(入力!$E$16="四国",E169,IF(入力!$E$16="九州",E191)))))))))</f>
        <v>0</v>
      </c>
      <c r="F213" s="38" t="b">
        <f>IF(入力!$E$16="北海道",F15,IF(入力!$E$16="東北",F37,IF(入力!$E$16="東京",F59,IF(入力!$E$16="中部",F81,IF(入力!$E$16="北陸",F103,IF(入力!$E$16="関西",F125,IF(入力!$E$16="中国",F147,IF(入力!$E$16="四国",F169,IF(入力!$E$16="九州",F191)))))))))</f>
        <v>0</v>
      </c>
      <c r="G213" s="38" t="b">
        <f>IF(入力!$E$16="北海道",G15,IF(入力!$E$16="東北",G37,IF(入力!$E$16="東京",G59,IF(入力!$E$16="中部",G81,IF(入力!$E$16="北陸",G103,IF(入力!$E$16="関西",G125,IF(入力!$E$16="中国",G147,IF(入力!$E$16="四国",G169,IF(入力!$E$16="九州",G191)))))))))</f>
        <v>0</v>
      </c>
      <c r="H213" s="38" t="b">
        <f>IF(入力!$E$16="北海道",H15,IF(入力!$E$16="東北",H37,IF(入力!$E$16="東京",H59,IF(入力!$E$16="中部",H81,IF(入力!$E$16="北陸",H103,IF(入力!$E$16="関西",H125,IF(入力!$E$16="中国",H147,IF(入力!$E$16="四国",H169,IF(入力!$E$16="九州",H191)))))))))</f>
        <v>0</v>
      </c>
      <c r="I213" s="38" t="b">
        <f>IF(入力!$E$16="北海道",I15,IF(入力!$E$16="東北",I37,IF(入力!$E$16="東京",I59,IF(入力!$E$16="中部",I81,IF(入力!$E$16="北陸",I103,IF(入力!$E$16="関西",I125,IF(入力!$E$16="中国",I147,IF(入力!$E$16="四国",I169,IF(入力!$E$16="九州",I191)))))))))</f>
        <v>0</v>
      </c>
      <c r="J213" s="38" t="b">
        <f>IF(入力!$E$16="北海道",J15,IF(入力!$E$16="東北",J37,IF(入力!$E$16="東京",J59,IF(入力!$E$16="中部",J81,IF(入力!$E$16="北陸",J103,IF(入力!$E$16="関西",J125,IF(入力!$E$16="中国",J147,IF(入力!$E$16="四国",J169,IF(入力!$E$16="九州",J191)))))))))</f>
        <v>0</v>
      </c>
      <c r="K213" s="38" t="b">
        <f>IF(入力!$E$16="北海道",K15,IF(入力!$E$16="東北",K37,IF(入力!$E$16="東京",K59,IF(入力!$E$16="中部",K81,IF(入力!$E$16="北陸",K103,IF(入力!$E$16="関西",K125,IF(入力!$E$16="中国",K147,IF(入力!$E$16="四国",K169,IF(入力!$E$16="九州",K191)))))))))</f>
        <v>0</v>
      </c>
      <c r="L213" s="38" t="b">
        <f>IF(入力!$E$16="北海道",L15,IF(入力!$E$16="東北",L37,IF(入力!$E$16="東京",L59,IF(入力!$E$16="中部",L81,IF(入力!$E$16="北陸",L103,IF(入力!$E$16="関西",L125,IF(入力!$E$16="中国",L147,IF(入力!$E$16="四国",L169,IF(入力!$E$16="九州",L191)))))))))</f>
        <v>0</v>
      </c>
      <c r="M213" s="39" t="b">
        <f>IF(入力!$E$16="北海道",M15,IF(入力!$E$16="東北",M37,IF(入力!$E$16="東京",M59,IF(入力!$E$16="中部",M81,IF(入力!$E$16="北陸",M103,IF(入力!$E$16="関西",M125,IF(入力!$E$16="中国",M147,IF(入力!$E$16="四国",M169,IF(入力!$E$16="九州",M191)))))))))</f>
        <v>0</v>
      </c>
    </row>
    <row r="214" spans="1:13" x14ac:dyDescent="0.3">
      <c r="A214" s="33">
        <v>8</v>
      </c>
      <c r="B214" s="37" t="b">
        <f>IF(入力!$E$16="北海道",B16,IF(入力!$E$16="東北",B38,IF(入力!$E$16="東京",B60,IF(入力!$E$16="中部",B82,IF(入力!$E$16="北陸",B104,IF(入力!$E$16="関西",B126,IF(入力!$E$16="中国",B148,IF(入力!$E$16="四国",B170,IF(入力!$E$16="九州",B192)))))))))</f>
        <v>0</v>
      </c>
      <c r="C214" s="38" t="b">
        <f>IF(入力!$E$16="北海道",C16,IF(入力!$E$16="東北",C38,IF(入力!$E$16="東京",C60,IF(入力!$E$16="中部",C82,IF(入力!$E$16="北陸",C104,IF(入力!$E$16="関西",C126,IF(入力!$E$16="中国",C148,IF(入力!$E$16="四国",C170,IF(入力!$E$16="九州",C192)))))))))</f>
        <v>0</v>
      </c>
      <c r="D214" s="38" t="b">
        <f>IF(入力!$E$16="北海道",D16,IF(入力!$E$16="東北",D38,IF(入力!$E$16="東京",D60,IF(入力!$E$16="中部",D82,IF(入力!$E$16="北陸",D104,IF(入力!$E$16="関西",D126,IF(入力!$E$16="中国",D148,IF(入力!$E$16="四国",D170,IF(入力!$E$16="九州",D192)))))))))</f>
        <v>0</v>
      </c>
      <c r="E214" s="38" t="b">
        <f>IF(入力!$E$16="北海道",E16,IF(入力!$E$16="東北",E38,IF(入力!$E$16="東京",E60,IF(入力!$E$16="中部",E82,IF(入力!$E$16="北陸",E104,IF(入力!$E$16="関西",E126,IF(入力!$E$16="中国",E148,IF(入力!$E$16="四国",E170,IF(入力!$E$16="九州",E192)))))))))</f>
        <v>0</v>
      </c>
      <c r="F214" s="38" t="b">
        <f>IF(入力!$E$16="北海道",F16,IF(入力!$E$16="東北",F38,IF(入力!$E$16="東京",F60,IF(入力!$E$16="中部",F82,IF(入力!$E$16="北陸",F104,IF(入力!$E$16="関西",F126,IF(入力!$E$16="中国",F148,IF(入力!$E$16="四国",F170,IF(入力!$E$16="九州",F192)))))))))</f>
        <v>0</v>
      </c>
      <c r="G214" s="38" t="b">
        <f>IF(入力!$E$16="北海道",G16,IF(入力!$E$16="東北",G38,IF(入力!$E$16="東京",G60,IF(入力!$E$16="中部",G82,IF(入力!$E$16="北陸",G104,IF(入力!$E$16="関西",G126,IF(入力!$E$16="中国",G148,IF(入力!$E$16="四国",G170,IF(入力!$E$16="九州",G192)))))))))</f>
        <v>0</v>
      </c>
      <c r="H214" s="38" t="b">
        <f>IF(入力!$E$16="北海道",H16,IF(入力!$E$16="東北",H38,IF(入力!$E$16="東京",H60,IF(入力!$E$16="中部",H82,IF(入力!$E$16="北陸",H104,IF(入力!$E$16="関西",H126,IF(入力!$E$16="中国",H148,IF(入力!$E$16="四国",H170,IF(入力!$E$16="九州",H192)))))))))</f>
        <v>0</v>
      </c>
      <c r="I214" s="38" t="b">
        <f>IF(入力!$E$16="北海道",I16,IF(入力!$E$16="東北",I38,IF(入力!$E$16="東京",I60,IF(入力!$E$16="中部",I82,IF(入力!$E$16="北陸",I104,IF(入力!$E$16="関西",I126,IF(入力!$E$16="中国",I148,IF(入力!$E$16="四国",I170,IF(入力!$E$16="九州",I192)))))))))</f>
        <v>0</v>
      </c>
      <c r="J214" s="38" t="b">
        <f>IF(入力!$E$16="北海道",J16,IF(入力!$E$16="東北",J38,IF(入力!$E$16="東京",J60,IF(入力!$E$16="中部",J82,IF(入力!$E$16="北陸",J104,IF(入力!$E$16="関西",J126,IF(入力!$E$16="中国",J148,IF(入力!$E$16="四国",J170,IF(入力!$E$16="九州",J192)))))))))</f>
        <v>0</v>
      </c>
      <c r="K214" s="38" t="b">
        <f>IF(入力!$E$16="北海道",K16,IF(入力!$E$16="東北",K38,IF(入力!$E$16="東京",K60,IF(入力!$E$16="中部",K82,IF(入力!$E$16="北陸",K104,IF(入力!$E$16="関西",K126,IF(入力!$E$16="中国",K148,IF(入力!$E$16="四国",K170,IF(入力!$E$16="九州",K192)))))))))</f>
        <v>0</v>
      </c>
      <c r="L214" s="38" t="b">
        <f>IF(入力!$E$16="北海道",L16,IF(入力!$E$16="東北",L38,IF(入力!$E$16="東京",L60,IF(入力!$E$16="中部",L82,IF(入力!$E$16="北陸",L104,IF(入力!$E$16="関西",L126,IF(入力!$E$16="中国",L148,IF(入力!$E$16="四国",L170,IF(入力!$E$16="九州",L192)))))))))</f>
        <v>0</v>
      </c>
      <c r="M214" s="39" t="b">
        <f>IF(入力!$E$16="北海道",M16,IF(入力!$E$16="東北",M38,IF(入力!$E$16="東京",M60,IF(入力!$E$16="中部",M82,IF(入力!$E$16="北陸",M104,IF(入力!$E$16="関西",M126,IF(入力!$E$16="中国",M148,IF(入力!$E$16="四国",M170,IF(入力!$E$16="九州",M192)))))))))</f>
        <v>0</v>
      </c>
    </row>
    <row r="215" spans="1:13" x14ac:dyDescent="0.3">
      <c r="A215" s="33">
        <v>7</v>
      </c>
      <c r="B215" s="37" t="b">
        <f>IF(入力!$E$16="北海道",B17,IF(入力!$E$16="東北",B39,IF(入力!$E$16="東京",B61,IF(入力!$E$16="中部",B83,IF(入力!$E$16="北陸",B105,IF(入力!$E$16="関西",B127,IF(入力!$E$16="中国",B149,IF(入力!$E$16="四国",B171,IF(入力!$E$16="九州",B193)))))))))</f>
        <v>0</v>
      </c>
      <c r="C215" s="38" t="b">
        <f>IF(入力!$E$16="北海道",C17,IF(入力!$E$16="東北",C39,IF(入力!$E$16="東京",C61,IF(入力!$E$16="中部",C83,IF(入力!$E$16="北陸",C105,IF(入力!$E$16="関西",C127,IF(入力!$E$16="中国",C149,IF(入力!$E$16="四国",C171,IF(入力!$E$16="九州",C193)))))))))</f>
        <v>0</v>
      </c>
      <c r="D215" s="38" t="b">
        <f>IF(入力!$E$16="北海道",D17,IF(入力!$E$16="東北",D39,IF(入力!$E$16="東京",D61,IF(入力!$E$16="中部",D83,IF(入力!$E$16="北陸",D105,IF(入力!$E$16="関西",D127,IF(入力!$E$16="中国",D149,IF(入力!$E$16="四国",D171,IF(入力!$E$16="九州",D193)))))))))</f>
        <v>0</v>
      </c>
      <c r="E215" s="38" t="b">
        <f>IF(入力!$E$16="北海道",E17,IF(入力!$E$16="東北",E39,IF(入力!$E$16="東京",E61,IF(入力!$E$16="中部",E83,IF(入力!$E$16="北陸",E105,IF(入力!$E$16="関西",E127,IF(入力!$E$16="中国",E149,IF(入力!$E$16="四国",E171,IF(入力!$E$16="九州",E193)))))))))</f>
        <v>0</v>
      </c>
      <c r="F215" s="38" t="b">
        <f>IF(入力!$E$16="北海道",F17,IF(入力!$E$16="東北",F39,IF(入力!$E$16="東京",F61,IF(入力!$E$16="中部",F83,IF(入力!$E$16="北陸",F105,IF(入力!$E$16="関西",F127,IF(入力!$E$16="中国",F149,IF(入力!$E$16="四国",F171,IF(入力!$E$16="九州",F193)))))))))</f>
        <v>0</v>
      </c>
      <c r="G215" s="38" t="b">
        <f>IF(入力!$E$16="北海道",G17,IF(入力!$E$16="東北",G39,IF(入力!$E$16="東京",G61,IF(入力!$E$16="中部",G83,IF(入力!$E$16="北陸",G105,IF(入力!$E$16="関西",G127,IF(入力!$E$16="中国",G149,IF(入力!$E$16="四国",G171,IF(入力!$E$16="九州",G193)))))))))</f>
        <v>0</v>
      </c>
      <c r="H215" s="38" t="b">
        <f>IF(入力!$E$16="北海道",H17,IF(入力!$E$16="東北",H39,IF(入力!$E$16="東京",H61,IF(入力!$E$16="中部",H83,IF(入力!$E$16="北陸",H105,IF(入力!$E$16="関西",H127,IF(入力!$E$16="中国",H149,IF(入力!$E$16="四国",H171,IF(入力!$E$16="九州",H193)))))))))</f>
        <v>0</v>
      </c>
      <c r="I215" s="38" t="b">
        <f>IF(入力!$E$16="北海道",I17,IF(入力!$E$16="東北",I39,IF(入力!$E$16="東京",I61,IF(入力!$E$16="中部",I83,IF(入力!$E$16="北陸",I105,IF(入力!$E$16="関西",I127,IF(入力!$E$16="中国",I149,IF(入力!$E$16="四国",I171,IF(入力!$E$16="九州",I193)))))))))</f>
        <v>0</v>
      </c>
      <c r="J215" s="38" t="b">
        <f>IF(入力!$E$16="北海道",J17,IF(入力!$E$16="東北",J39,IF(入力!$E$16="東京",J61,IF(入力!$E$16="中部",J83,IF(入力!$E$16="北陸",J105,IF(入力!$E$16="関西",J127,IF(入力!$E$16="中国",J149,IF(入力!$E$16="四国",J171,IF(入力!$E$16="九州",J193)))))))))</f>
        <v>0</v>
      </c>
      <c r="K215" s="38" t="b">
        <f>IF(入力!$E$16="北海道",K17,IF(入力!$E$16="東北",K39,IF(入力!$E$16="東京",K61,IF(入力!$E$16="中部",K83,IF(入力!$E$16="北陸",K105,IF(入力!$E$16="関西",K127,IF(入力!$E$16="中国",K149,IF(入力!$E$16="四国",K171,IF(入力!$E$16="九州",K193)))))))))</f>
        <v>0</v>
      </c>
      <c r="L215" s="38" t="b">
        <f>IF(入力!$E$16="北海道",L17,IF(入力!$E$16="東北",L39,IF(入力!$E$16="東京",L61,IF(入力!$E$16="中部",L83,IF(入力!$E$16="北陸",L105,IF(入力!$E$16="関西",L127,IF(入力!$E$16="中国",L149,IF(入力!$E$16="四国",L171,IF(入力!$E$16="九州",L193)))))))))</f>
        <v>0</v>
      </c>
      <c r="M215" s="39" t="b">
        <f>IF(入力!$E$16="北海道",M17,IF(入力!$E$16="東北",M39,IF(入力!$E$16="東京",M61,IF(入力!$E$16="中部",M83,IF(入力!$E$16="北陸",M105,IF(入力!$E$16="関西",M127,IF(入力!$E$16="中国",M149,IF(入力!$E$16="四国",M171,IF(入力!$E$16="九州",M193)))))))))</f>
        <v>0</v>
      </c>
    </row>
    <row r="216" spans="1:13" x14ac:dyDescent="0.3">
      <c r="A216" s="33">
        <v>6</v>
      </c>
      <c r="B216" s="37" t="b">
        <f>IF(入力!$E$16="北海道",B18,IF(入力!$E$16="東北",B40,IF(入力!$E$16="東京",B62,IF(入力!$E$16="中部",B84,IF(入力!$E$16="北陸",B106,IF(入力!$E$16="関西",B128,IF(入力!$E$16="中国",B150,IF(入力!$E$16="四国",B172,IF(入力!$E$16="九州",B194)))))))))</f>
        <v>0</v>
      </c>
      <c r="C216" s="38" t="b">
        <f>IF(入力!$E$16="北海道",C18,IF(入力!$E$16="東北",C40,IF(入力!$E$16="東京",C62,IF(入力!$E$16="中部",C84,IF(入力!$E$16="北陸",C106,IF(入力!$E$16="関西",C128,IF(入力!$E$16="中国",C150,IF(入力!$E$16="四国",C172,IF(入力!$E$16="九州",C194)))))))))</f>
        <v>0</v>
      </c>
      <c r="D216" s="38" t="b">
        <f>IF(入力!$E$16="北海道",D18,IF(入力!$E$16="東北",D40,IF(入力!$E$16="東京",D62,IF(入力!$E$16="中部",D84,IF(入力!$E$16="北陸",D106,IF(入力!$E$16="関西",D128,IF(入力!$E$16="中国",D150,IF(入力!$E$16="四国",D172,IF(入力!$E$16="九州",D194)))))))))</f>
        <v>0</v>
      </c>
      <c r="E216" s="38" t="b">
        <f>IF(入力!$E$16="北海道",E18,IF(入力!$E$16="東北",E40,IF(入力!$E$16="東京",E62,IF(入力!$E$16="中部",E84,IF(入力!$E$16="北陸",E106,IF(入力!$E$16="関西",E128,IF(入力!$E$16="中国",E150,IF(入力!$E$16="四国",E172,IF(入力!$E$16="九州",E194)))))))))</f>
        <v>0</v>
      </c>
      <c r="F216" s="38" t="b">
        <f>IF(入力!$E$16="北海道",F18,IF(入力!$E$16="東北",F40,IF(入力!$E$16="東京",F62,IF(入力!$E$16="中部",F84,IF(入力!$E$16="北陸",F106,IF(入力!$E$16="関西",F128,IF(入力!$E$16="中国",F150,IF(入力!$E$16="四国",F172,IF(入力!$E$16="九州",F194)))))))))</f>
        <v>0</v>
      </c>
      <c r="G216" s="38" t="b">
        <f>IF(入力!$E$16="北海道",G18,IF(入力!$E$16="東北",G40,IF(入力!$E$16="東京",G62,IF(入力!$E$16="中部",G84,IF(入力!$E$16="北陸",G106,IF(入力!$E$16="関西",G128,IF(入力!$E$16="中国",G150,IF(入力!$E$16="四国",G172,IF(入力!$E$16="九州",G194)))))))))</f>
        <v>0</v>
      </c>
      <c r="H216" s="38" t="b">
        <f>IF(入力!$E$16="北海道",H18,IF(入力!$E$16="東北",H40,IF(入力!$E$16="東京",H62,IF(入力!$E$16="中部",H84,IF(入力!$E$16="北陸",H106,IF(入力!$E$16="関西",H128,IF(入力!$E$16="中国",H150,IF(入力!$E$16="四国",H172,IF(入力!$E$16="九州",H194)))))))))</f>
        <v>0</v>
      </c>
      <c r="I216" s="38" t="b">
        <f>IF(入力!$E$16="北海道",I18,IF(入力!$E$16="東北",I40,IF(入力!$E$16="東京",I62,IF(入力!$E$16="中部",I84,IF(入力!$E$16="北陸",I106,IF(入力!$E$16="関西",I128,IF(入力!$E$16="中国",I150,IF(入力!$E$16="四国",I172,IF(入力!$E$16="九州",I194)))))))))</f>
        <v>0</v>
      </c>
      <c r="J216" s="38" t="b">
        <f>IF(入力!$E$16="北海道",J18,IF(入力!$E$16="東北",J40,IF(入力!$E$16="東京",J62,IF(入力!$E$16="中部",J84,IF(入力!$E$16="北陸",J106,IF(入力!$E$16="関西",J128,IF(入力!$E$16="中国",J150,IF(入力!$E$16="四国",J172,IF(入力!$E$16="九州",J194)))))))))</f>
        <v>0</v>
      </c>
      <c r="K216" s="38" t="b">
        <f>IF(入力!$E$16="北海道",K18,IF(入力!$E$16="東北",K40,IF(入力!$E$16="東京",K62,IF(入力!$E$16="中部",K84,IF(入力!$E$16="北陸",K106,IF(入力!$E$16="関西",K128,IF(入力!$E$16="中国",K150,IF(入力!$E$16="四国",K172,IF(入力!$E$16="九州",K194)))))))))</f>
        <v>0</v>
      </c>
      <c r="L216" s="38" t="b">
        <f>IF(入力!$E$16="北海道",L18,IF(入力!$E$16="東北",L40,IF(入力!$E$16="東京",L62,IF(入力!$E$16="中部",L84,IF(入力!$E$16="北陸",L106,IF(入力!$E$16="関西",L128,IF(入力!$E$16="中国",L150,IF(入力!$E$16="四国",L172,IF(入力!$E$16="九州",L194)))))))))</f>
        <v>0</v>
      </c>
      <c r="M216" s="39" t="b">
        <f>IF(入力!$E$16="北海道",M18,IF(入力!$E$16="東北",M40,IF(入力!$E$16="東京",M62,IF(入力!$E$16="中部",M84,IF(入力!$E$16="北陸",M106,IF(入力!$E$16="関西",M128,IF(入力!$E$16="中国",M150,IF(入力!$E$16="四国",M172,IF(入力!$E$16="九州",M194)))))))))</f>
        <v>0</v>
      </c>
    </row>
    <row r="217" spans="1:13" x14ac:dyDescent="0.3">
      <c r="A217" s="33">
        <v>5</v>
      </c>
      <c r="B217" s="37" t="b">
        <f>IF(入力!$E$16="北海道",B19,IF(入力!$E$16="東北",B41,IF(入力!$E$16="東京",B63,IF(入力!$E$16="中部",B85,IF(入力!$E$16="北陸",B107,IF(入力!$E$16="関西",B129,IF(入力!$E$16="中国",B151,IF(入力!$E$16="四国",B173,IF(入力!$E$16="九州",B195)))))))))</f>
        <v>0</v>
      </c>
      <c r="C217" s="38" t="b">
        <f>IF(入力!$E$16="北海道",C19,IF(入力!$E$16="東北",C41,IF(入力!$E$16="東京",C63,IF(入力!$E$16="中部",C85,IF(入力!$E$16="北陸",C107,IF(入力!$E$16="関西",C129,IF(入力!$E$16="中国",C151,IF(入力!$E$16="四国",C173,IF(入力!$E$16="九州",C195)))))))))</f>
        <v>0</v>
      </c>
      <c r="D217" s="38" t="b">
        <f>IF(入力!$E$16="北海道",D19,IF(入力!$E$16="東北",D41,IF(入力!$E$16="東京",D63,IF(入力!$E$16="中部",D85,IF(入力!$E$16="北陸",D107,IF(入力!$E$16="関西",D129,IF(入力!$E$16="中国",D151,IF(入力!$E$16="四国",D173,IF(入力!$E$16="九州",D195)))))))))</f>
        <v>0</v>
      </c>
      <c r="E217" s="38" t="b">
        <f>IF(入力!$E$16="北海道",E19,IF(入力!$E$16="東北",E41,IF(入力!$E$16="東京",E63,IF(入力!$E$16="中部",E85,IF(入力!$E$16="北陸",E107,IF(入力!$E$16="関西",E129,IF(入力!$E$16="中国",E151,IF(入力!$E$16="四国",E173,IF(入力!$E$16="九州",E195)))))))))</f>
        <v>0</v>
      </c>
      <c r="F217" s="38" t="b">
        <f>IF(入力!$E$16="北海道",F19,IF(入力!$E$16="東北",F41,IF(入力!$E$16="東京",F63,IF(入力!$E$16="中部",F85,IF(入力!$E$16="北陸",F107,IF(入力!$E$16="関西",F129,IF(入力!$E$16="中国",F151,IF(入力!$E$16="四国",F173,IF(入力!$E$16="九州",F195)))))))))</f>
        <v>0</v>
      </c>
      <c r="G217" s="38" t="b">
        <f>IF(入力!$E$16="北海道",G19,IF(入力!$E$16="東北",G41,IF(入力!$E$16="東京",G63,IF(入力!$E$16="中部",G85,IF(入力!$E$16="北陸",G107,IF(入力!$E$16="関西",G129,IF(入力!$E$16="中国",G151,IF(入力!$E$16="四国",G173,IF(入力!$E$16="九州",G195)))))))))</f>
        <v>0</v>
      </c>
      <c r="H217" s="38" t="b">
        <f>IF(入力!$E$16="北海道",H19,IF(入力!$E$16="東北",H41,IF(入力!$E$16="東京",H63,IF(入力!$E$16="中部",H85,IF(入力!$E$16="北陸",H107,IF(入力!$E$16="関西",H129,IF(入力!$E$16="中国",H151,IF(入力!$E$16="四国",H173,IF(入力!$E$16="九州",H195)))))))))</f>
        <v>0</v>
      </c>
      <c r="I217" s="38" t="b">
        <f>IF(入力!$E$16="北海道",I19,IF(入力!$E$16="東北",I41,IF(入力!$E$16="東京",I63,IF(入力!$E$16="中部",I85,IF(入力!$E$16="北陸",I107,IF(入力!$E$16="関西",I129,IF(入力!$E$16="中国",I151,IF(入力!$E$16="四国",I173,IF(入力!$E$16="九州",I195)))))))))</f>
        <v>0</v>
      </c>
      <c r="J217" s="38" t="b">
        <f>IF(入力!$E$16="北海道",J19,IF(入力!$E$16="東北",J41,IF(入力!$E$16="東京",J63,IF(入力!$E$16="中部",J85,IF(入力!$E$16="北陸",J107,IF(入力!$E$16="関西",J129,IF(入力!$E$16="中国",J151,IF(入力!$E$16="四国",J173,IF(入力!$E$16="九州",J195)))))))))</f>
        <v>0</v>
      </c>
      <c r="K217" s="38" t="b">
        <f>IF(入力!$E$16="北海道",K19,IF(入力!$E$16="東北",K41,IF(入力!$E$16="東京",K63,IF(入力!$E$16="中部",K85,IF(入力!$E$16="北陸",K107,IF(入力!$E$16="関西",K129,IF(入力!$E$16="中国",K151,IF(入力!$E$16="四国",K173,IF(入力!$E$16="九州",K195)))))))))</f>
        <v>0</v>
      </c>
      <c r="L217" s="38" t="b">
        <f>IF(入力!$E$16="北海道",L19,IF(入力!$E$16="東北",L41,IF(入力!$E$16="東京",L63,IF(入力!$E$16="中部",L85,IF(入力!$E$16="北陸",L107,IF(入力!$E$16="関西",L129,IF(入力!$E$16="中国",L151,IF(入力!$E$16="四国",L173,IF(入力!$E$16="九州",L195)))))))))</f>
        <v>0</v>
      </c>
      <c r="M217" s="39" t="b">
        <f>IF(入力!$E$16="北海道",M19,IF(入力!$E$16="東北",M41,IF(入力!$E$16="東京",M63,IF(入力!$E$16="中部",M85,IF(入力!$E$16="北陸",M107,IF(入力!$E$16="関西",M129,IF(入力!$E$16="中国",M151,IF(入力!$E$16="四国",M173,IF(入力!$E$16="九州",M195)))))))))</f>
        <v>0</v>
      </c>
    </row>
    <row r="218" spans="1:13" x14ac:dyDescent="0.3">
      <c r="A218" s="33">
        <v>4</v>
      </c>
      <c r="B218" s="37" t="b">
        <f>IF(入力!$E$16="北海道",B20,IF(入力!$E$16="東北",B42,IF(入力!$E$16="東京",B64,IF(入力!$E$16="中部",B86,IF(入力!$E$16="北陸",B108,IF(入力!$E$16="関西",B130,IF(入力!$E$16="中国",B152,IF(入力!$E$16="四国",B174,IF(入力!$E$16="九州",B196)))))))))</f>
        <v>0</v>
      </c>
      <c r="C218" s="38" t="b">
        <f>IF(入力!$E$16="北海道",C20,IF(入力!$E$16="東北",C42,IF(入力!$E$16="東京",C64,IF(入力!$E$16="中部",C86,IF(入力!$E$16="北陸",C108,IF(入力!$E$16="関西",C130,IF(入力!$E$16="中国",C152,IF(入力!$E$16="四国",C174,IF(入力!$E$16="九州",C196)))))))))</f>
        <v>0</v>
      </c>
      <c r="D218" s="38" t="b">
        <f>IF(入力!$E$16="北海道",D20,IF(入力!$E$16="東北",D42,IF(入力!$E$16="東京",D64,IF(入力!$E$16="中部",D86,IF(入力!$E$16="北陸",D108,IF(入力!$E$16="関西",D130,IF(入力!$E$16="中国",D152,IF(入力!$E$16="四国",D174,IF(入力!$E$16="九州",D196)))))))))</f>
        <v>0</v>
      </c>
      <c r="E218" s="38" t="b">
        <f>IF(入力!$E$16="北海道",E20,IF(入力!$E$16="東北",E42,IF(入力!$E$16="東京",E64,IF(入力!$E$16="中部",E86,IF(入力!$E$16="北陸",E108,IF(入力!$E$16="関西",E130,IF(入力!$E$16="中国",E152,IF(入力!$E$16="四国",E174,IF(入力!$E$16="九州",E196)))))))))</f>
        <v>0</v>
      </c>
      <c r="F218" s="38" t="b">
        <f>IF(入力!$E$16="北海道",F20,IF(入力!$E$16="東北",F42,IF(入力!$E$16="東京",F64,IF(入力!$E$16="中部",F86,IF(入力!$E$16="北陸",F108,IF(入力!$E$16="関西",F130,IF(入力!$E$16="中国",F152,IF(入力!$E$16="四国",F174,IF(入力!$E$16="九州",F196)))))))))</f>
        <v>0</v>
      </c>
      <c r="G218" s="38" t="b">
        <f>IF(入力!$E$16="北海道",G20,IF(入力!$E$16="東北",G42,IF(入力!$E$16="東京",G64,IF(入力!$E$16="中部",G86,IF(入力!$E$16="北陸",G108,IF(入力!$E$16="関西",G130,IF(入力!$E$16="中国",G152,IF(入力!$E$16="四国",G174,IF(入力!$E$16="九州",G196)))))))))</f>
        <v>0</v>
      </c>
      <c r="H218" s="38" t="b">
        <f>IF(入力!$E$16="北海道",H20,IF(入力!$E$16="東北",H42,IF(入力!$E$16="東京",H64,IF(入力!$E$16="中部",H86,IF(入力!$E$16="北陸",H108,IF(入力!$E$16="関西",H130,IF(入力!$E$16="中国",H152,IF(入力!$E$16="四国",H174,IF(入力!$E$16="九州",H196)))))))))</f>
        <v>0</v>
      </c>
      <c r="I218" s="38" t="b">
        <f>IF(入力!$E$16="北海道",I20,IF(入力!$E$16="東北",I42,IF(入力!$E$16="東京",I64,IF(入力!$E$16="中部",I86,IF(入力!$E$16="北陸",I108,IF(入力!$E$16="関西",I130,IF(入力!$E$16="中国",I152,IF(入力!$E$16="四国",I174,IF(入力!$E$16="九州",I196)))))))))</f>
        <v>0</v>
      </c>
      <c r="J218" s="38" t="b">
        <f>IF(入力!$E$16="北海道",J20,IF(入力!$E$16="東北",J42,IF(入力!$E$16="東京",J64,IF(入力!$E$16="中部",J86,IF(入力!$E$16="北陸",J108,IF(入力!$E$16="関西",J130,IF(入力!$E$16="中国",J152,IF(入力!$E$16="四国",J174,IF(入力!$E$16="九州",J196)))))))))</f>
        <v>0</v>
      </c>
      <c r="K218" s="38" t="b">
        <f>IF(入力!$E$16="北海道",K20,IF(入力!$E$16="東北",K42,IF(入力!$E$16="東京",K64,IF(入力!$E$16="中部",K86,IF(入力!$E$16="北陸",K108,IF(入力!$E$16="関西",K130,IF(入力!$E$16="中国",K152,IF(入力!$E$16="四国",K174,IF(入力!$E$16="九州",K196)))))))))</f>
        <v>0</v>
      </c>
      <c r="L218" s="38" t="b">
        <f>IF(入力!$E$16="北海道",L20,IF(入力!$E$16="東北",L42,IF(入力!$E$16="東京",L64,IF(入力!$E$16="中部",L86,IF(入力!$E$16="北陸",L108,IF(入力!$E$16="関西",L130,IF(入力!$E$16="中国",L152,IF(入力!$E$16="四国",L174,IF(入力!$E$16="九州",L196)))))))))</f>
        <v>0</v>
      </c>
      <c r="M218" s="39" t="b">
        <f>IF(入力!$E$16="北海道",M20,IF(入力!$E$16="東北",M42,IF(入力!$E$16="東京",M64,IF(入力!$E$16="中部",M86,IF(入力!$E$16="北陸",M108,IF(入力!$E$16="関西",M130,IF(入力!$E$16="中国",M152,IF(入力!$E$16="四国",M174,IF(入力!$E$16="九州",M196)))))))))</f>
        <v>0</v>
      </c>
    </row>
    <row r="219" spans="1:13" x14ac:dyDescent="0.3">
      <c r="A219" s="33">
        <v>3</v>
      </c>
      <c r="B219" s="37" t="b">
        <f>IF(入力!$E$16="北海道",B21,IF(入力!$E$16="東北",B43,IF(入力!$E$16="東京",B65,IF(入力!$E$16="中部",B87,IF(入力!$E$16="北陸",B109,IF(入力!$E$16="関西",B131,IF(入力!$E$16="中国",B153,IF(入力!$E$16="四国",B175,IF(入力!$E$16="九州",B197)))))))))</f>
        <v>0</v>
      </c>
      <c r="C219" s="38" t="b">
        <f>IF(入力!$E$16="北海道",C21,IF(入力!$E$16="東北",C43,IF(入力!$E$16="東京",C65,IF(入力!$E$16="中部",C87,IF(入力!$E$16="北陸",C109,IF(入力!$E$16="関西",C131,IF(入力!$E$16="中国",C153,IF(入力!$E$16="四国",C175,IF(入力!$E$16="九州",C197)))))))))</f>
        <v>0</v>
      </c>
      <c r="D219" s="38" t="b">
        <f>IF(入力!$E$16="北海道",D21,IF(入力!$E$16="東北",D43,IF(入力!$E$16="東京",D65,IF(入力!$E$16="中部",D87,IF(入力!$E$16="北陸",D109,IF(入力!$E$16="関西",D131,IF(入力!$E$16="中国",D153,IF(入力!$E$16="四国",D175,IF(入力!$E$16="九州",D197)))))))))</f>
        <v>0</v>
      </c>
      <c r="E219" s="38" t="b">
        <f>IF(入力!$E$16="北海道",E21,IF(入力!$E$16="東北",E43,IF(入力!$E$16="東京",E65,IF(入力!$E$16="中部",E87,IF(入力!$E$16="北陸",E109,IF(入力!$E$16="関西",E131,IF(入力!$E$16="中国",E153,IF(入力!$E$16="四国",E175,IF(入力!$E$16="九州",E197)))))))))</f>
        <v>0</v>
      </c>
      <c r="F219" s="38" t="b">
        <f>IF(入力!$E$16="北海道",F21,IF(入力!$E$16="東北",F43,IF(入力!$E$16="東京",F65,IF(入力!$E$16="中部",F87,IF(入力!$E$16="北陸",F109,IF(入力!$E$16="関西",F131,IF(入力!$E$16="中国",F153,IF(入力!$E$16="四国",F175,IF(入力!$E$16="九州",F197)))))))))</f>
        <v>0</v>
      </c>
      <c r="G219" s="38" t="b">
        <f>IF(入力!$E$16="北海道",G21,IF(入力!$E$16="東北",G43,IF(入力!$E$16="東京",G65,IF(入力!$E$16="中部",G87,IF(入力!$E$16="北陸",G109,IF(入力!$E$16="関西",G131,IF(入力!$E$16="中国",G153,IF(入力!$E$16="四国",G175,IF(入力!$E$16="九州",G197)))))))))</f>
        <v>0</v>
      </c>
      <c r="H219" s="38" t="b">
        <f>IF(入力!$E$16="北海道",H21,IF(入力!$E$16="東北",H43,IF(入力!$E$16="東京",H65,IF(入力!$E$16="中部",H87,IF(入力!$E$16="北陸",H109,IF(入力!$E$16="関西",H131,IF(入力!$E$16="中国",H153,IF(入力!$E$16="四国",H175,IF(入力!$E$16="九州",H197)))))))))</f>
        <v>0</v>
      </c>
      <c r="I219" s="38" t="b">
        <f>IF(入力!$E$16="北海道",I21,IF(入力!$E$16="東北",I43,IF(入力!$E$16="東京",I65,IF(入力!$E$16="中部",I87,IF(入力!$E$16="北陸",I109,IF(入力!$E$16="関西",I131,IF(入力!$E$16="中国",I153,IF(入力!$E$16="四国",I175,IF(入力!$E$16="九州",I197)))))))))</f>
        <v>0</v>
      </c>
      <c r="J219" s="38" t="b">
        <f>IF(入力!$E$16="北海道",J21,IF(入力!$E$16="東北",J43,IF(入力!$E$16="東京",J65,IF(入力!$E$16="中部",J87,IF(入力!$E$16="北陸",J109,IF(入力!$E$16="関西",J131,IF(入力!$E$16="中国",J153,IF(入力!$E$16="四国",J175,IF(入力!$E$16="九州",J197)))))))))</f>
        <v>0</v>
      </c>
      <c r="K219" s="38" t="b">
        <f>IF(入力!$E$16="北海道",K21,IF(入力!$E$16="東北",K43,IF(入力!$E$16="東京",K65,IF(入力!$E$16="中部",K87,IF(入力!$E$16="北陸",K109,IF(入力!$E$16="関西",K131,IF(入力!$E$16="中国",K153,IF(入力!$E$16="四国",K175,IF(入力!$E$16="九州",K197)))))))))</f>
        <v>0</v>
      </c>
      <c r="L219" s="38" t="b">
        <f>IF(入力!$E$16="北海道",L21,IF(入力!$E$16="東北",L43,IF(入力!$E$16="東京",L65,IF(入力!$E$16="中部",L87,IF(入力!$E$16="北陸",L109,IF(入力!$E$16="関西",L131,IF(入力!$E$16="中国",L153,IF(入力!$E$16="四国",L175,IF(入力!$E$16="九州",L197)))))))))</f>
        <v>0</v>
      </c>
      <c r="M219" s="39" t="b">
        <f>IF(入力!$E$16="北海道",M21,IF(入力!$E$16="東北",M43,IF(入力!$E$16="東京",M65,IF(入力!$E$16="中部",M87,IF(入力!$E$16="北陸",M109,IF(入力!$E$16="関西",M131,IF(入力!$E$16="中国",M153,IF(入力!$E$16="四国",M175,IF(入力!$E$16="九州",M197)))))))))</f>
        <v>0</v>
      </c>
    </row>
    <row r="220" spans="1:13" x14ac:dyDescent="0.3">
      <c r="A220" s="33">
        <v>2</v>
      </c>
      <c r="B220" s="37" t="b">
        <f>IF(入力!$E$16="北海道",B22,IF(入力!$E$16="東北",B44,IF(入力!$E$16="東京",B66,IF(入力!$E$16="中部",B88,IF(入力!$E$16="北陸",B110,IF(入力!$E$16="関西",B132,IF(入力!$E$16="中国",B154,IF(入力!$E$16="四国",B176,IF(入力!$E$16="九州",B198)))))))))</f>
        <v>0</v>
      </c>
      <c r="C220" s="38" t="b">
        <f>IF(入力!$E$16="北海道",C22,IF(入力!$E$16="東北",C44,IF(入力!$E$16="東京",C66,IF(入力!$E$16="中部",C88,IF(入力!$E$16="北陸",C110,IF(入力!$E$16="関西",C132,IF(入力!$E$16="中国",C154,IF(入力!$E$16="四国",C176,IF(入力!$E$16="九州",C198)))))))))</f>
        <v>0</v>
      </c>
      <c r="D220" s="38" t="b">
        <f>IF(入力!$E$16="北海道",D22,IF(入力!$E$16="東北",D44,IF(入力!$E$16="東京",D66,IF(入力!$E$16="中部",D88,IF(入力!$E$16="北陸",D110,IF(入力!$E$16="関西",D132,IF(入力!$E$16="中国",D154,IF(入力!$E$16="四国",D176,IF(入力!$E$16="九州",D198)))))))))</f>
        <v>0</v>
      </c>
      <c r="E220" s="38" t="b">
        <f>IF(入力!$E$16="北海道",E22,IF(入力!$E$16="東北",E44,IF(入力!$E$16="東京",E66,IF(入力!$E$16="中部",E88,IF(入力!$E$16="北陸",E110,IF(入力!$E$16="関西",E132,IF(入力!$E$16="中国",E154,IF(入力!$E$16="四国",E176,IF(入力!$E$16="九州",E198)))))))))</f>
        <v>0</v>
      </c>
      <c r="F220" s="38" t="b">
        <f>IF(入力!$E$16="北海道",F22,IF(入力!$E$16="東北",F44,IF(入力!$E$16="東京",F66,IF(入力!$E$16="中部",F88,IF(入力!$E$16="北陸",F110,IF(入力!$E$16="関西",F132,IF(入力!$E$16="中国",F154,IF(入力!$E$16="四国",F176,IF(入力!$E$16="九州",F198)))))))))</f>
        <v>0</v>
      </c>
      <c r="G220" s="38" t="b">
        <f>IF(入力!$E$16="北海道",G22,IF(入力!$E$16="東北",G44,IF(入力!$E$16="東京",G66,IF(入力!$E$16="中部",G88,IF(入力!$E$16="北陸",G110,IF(入力!$E$16="関西",G132,IF(入力!$E$16="中国",G154,IF(入力!$E$16="四国",G176,IF(入力!$E$16="九州",G198)))))))))</f>
        <v>0</v>
      </c>
      <c r="H220" s="38" t="b">
        <f>IF(入力!$E$16="北海道",H22,IF(入力!$E$16="東北",H44,IF(入力!$E$16="東京",H66,IF(入力!$E$16="中部",H88,IF(入力!$E$16="北陸",H110,IF(入力!$E$16="関西",H132,IF(入力!$E$16="中国",H154,IF(入力!$E$16="四国",H176,IF(入力!$E$16="九州",H198)))))))))</f>
        <v>0</v>
      </c>
      <c r="I220" s="38" t="b">
        <f>IF(入力!$E$16="北海道",I22,IF(入力!$E$16="東北",I44,IF(入力!$E$16="東京",I66,IF(入力!$E$16="中部",I88,IF(入力!$E$16="北陸",I110,IF(入力!$E$16="関西",I132,IF(入力!$E$16="中国",I154,IF(入力!$E$16="四国",I176,IF(入力!$E$16="九州",I198)))))))))</f>
        <v>0</v>
      </c>
      <c r="J220" s="38" t="b">
        <f>IF(入力!$E$16="北海道",J22,IF(入力!$E$16="東北",J44,IF(入力!$E$16="東京",J66,IF(入力!$E$16="中部",J88,IF(入力!$E$16="北陸",J110,IF(入力!$E$16="関西",J132,IF(入力!$E$16="中国",J154,IF(入力!$E$16="四国",J176,IF(入力!$E$16="九州",J198)))))))))</f>
        <v>0</v>
      </c>
      <c r="K220" s="38" t="b">
        <f>IF(入力!$E$16="北海道",K22,IF(入力!$E$16="東北",K44,IF(入力!$E$16="東京",K66,IF(入力!$E$16="中部",K88,IF(入力!$E$16="北陸",K110,IF(入力!$E$16="関西",K132,IF(入力!$E$16="中国",K154,IF(入力!$E$16="四国",K176,IF(入力!$E$16="九州",K198)))))))))</f>
        <v>0</v>
      </c>
      <c r="L220" s="38" t="b">
        <f>IF(入力!$E$16="北海道",L22,IF(入力!$E$16="東北",L44,IF(入力!$E$16="東京",L66,IF(入力!$E$16="中部",L88,IF(入力!$E$16="北陸",L110,IF(入力!$E$16="関西",L132,IF(入力!$E$16="中国",L154,IF(入力!$E$16="四国",L176,IF(入力!$E$16="九州",L198)))))))))</f>
        <v>0</v>
      </c>
      <c r="M220" s="39" t="b">
        <f>IF(入力!$E$16="北海道",M22,IF(入力!$E$16="東北",M44,IF(入力!$E$16="東京",M66,IF(入力!$E$16="中部",M88,IF(入力!$E$16="北陸",M110,IF(入力!$E$16="関西",M132,IF(入力!$E$16="中国",M154,IF(入力!$E$16="四国",M176,IF(入力!$E$16="九州",M198)))))))))</f>
        <v>0</v>
      </c>
    </row>
    <row r="221" spans="1:13" x14ac:dyDescent="0.3">
      <c r="A221" s="33">
        <v>1</v>
      </c>
      <c r="B221" s="40" t="b">
        <f>IF(入力!$E$16="北海道",B23,IF(入力!$E$16="東北",B45,IF(入力!$E$16="東京",B67,IF(入力!$E$16="中部",B89,IF(入力!$E$16="北陸",B111,IF(入力!$E$16="関西",B133,IF(入力!$E$16="中国",B155,IF(入力!$E$16="四国",B177,IF(入力!$E$16="九州",B199)))))))))</f>
        <v>0</v>
      </c>
      <c r="C221" s="41" t="b">
        <f>IF(入力!$E$16="北海道",C23,IF(入力!$E$16="東北",C45,IF(入力!$E$16="東京",C67,IF(入力!$E$16="中部",C89,IF(入力!$E$16="北陸",C111,IF(入力!$E$16="関西",C133,IF(入力!$E$16="中国",C155,IF(入力!$E$16="四国",C177,IF(入力!$E$16="九州",C199)))))))))</f>
        <v>0</v>
      </c>
      <c r="D221" s="41" t="b">
        <f>IF(入力!$E$16="北海道",D23,IF(入力!$E$16="東北",D45,IF(入力!$E$16="東京",D67,IF(入力!$E$16="中部",D89,IF(入力!$E$16="北陸",D111,IF(入力!$E$16="関西",D133,IF(入力!$E$16="中国",D155,IF(入力!$E$16="四国",D177,IF(入力!$E$16="九州",D199)))))))))</f>
        <v>0</v>
      </c>
      <c r="E221" s="41" t="b">
        <f>IF(入力!$E$16="北海道",E23,IF(入力!$E$16="東北",E45,IF(入力!$E$16="東京",E67,IF(入力!$E$16="中部",E89,IF(入力!$E$16="北陸",E111,IF(入力!$E$16="関西",E133,IF(入力!$E$16="中国",E155,IF(入力!$E$16="四国",E177,IF(入力!$E$16="九州",E199)))))))))</f>
        <v>0</v>
      </c>
      <c r="F221" s="41" t="b">
        <f>IF(入力!$E$16="北海道",F23,IF(入力!$E$16="東北",F45,IF(入力!$E$16="東京",F67,IF(入力!$E$16="中部",F89,IF(入力!$E$16="北陸",F111,IF(入力!$E$16="関西",F133,IF(入力!$E$16="中国",F155,IF(入力!$E$16="四国",F177,IF(入力!$E$16="九州",F199)))))))))</f>
        <v>0</v>
      </c>
      <c r="G221" s="41" t="b">
        <f>IF(入力!$E$16="北海道",G23,IF(入力!$E$16="東北",G45,IF(入力!$E$16="東京",G67,IF(入力!$E$16="中部",G89,IF(入力!$E$16="北陸",G111,IF(入力!$E$16="関西",G133,IF(入力!$E$16="中国",G155,IF(入力!$E$16="四国",G177,IF(入力!$E$16="九州",G199)))))))))</f>
        <v>0</v>
      </c>
      <c r="H221" s="41" t="b">
        <f>IF(入力!$E$16="北海道",H23,IF(入力!$E$16="東北",H45,IF(入力!$E$16="東京",H67,IF(入力!$E$16="中部",H89,IF(入力!$E$16="北陸",H111,IF(入力!$E$16="関西",H133,IF(入力!$E$16="中国",H155,IF(入力!$E$16="四国",H177,IF(入力!$E$16="九州",H199)))))))))</f>
        <v>0</v>
      </c>
      <c r="I221" s="41" t="b">
        <f>IF(入力!$E$16="北海道",I23,IF(入力!$E$16="東北",I45,IF(入力!$E$16="東京",I67,IF(入力!$E$16="中部",I89,IF(入力!$E$16="北陸",I111,IF(入力!$E$16="関西",I133,IF(入力!$E$16="中国",I155,IF(入力!$E$16="四国",I177,IF(入力!$E$16="九州",I199)))))))))</f>
        <v>0</v>
      </c>
      <c r="J221" s="41" t="b">
        <f>IF(入力!$E$16="北海道",J23,IF(入力!$E$16="東北",J45,IF(入力!$E$16="東京",J67,IF(入力!$E$16="中部",J89,IF(入力!$E$16="北陸",J111,IF(入力!$E$16="関西",J133,IF(入力!$E$16="中国",J155,IF(入力!$E$16="四国",J177,IF(入力!$E$16="九州",J199)))))))))</f>
        <v>0</v>
      </c>
      <c r="K221" s="41" t="b">
        <f>IF(入力!$E$16="北海道",K23,IF(入力!$E$16="東北",K45,IF(入力!$E$16="東京",K67,IF(入力!$E$16="中部",K89,IF(入力!$E$16="北陸",K111,IF(入力!$E$16="関西",K133,IF(入力!$E$16="中国",K155,IF(入力!$E$16="四国",K177,IF(入力!$E$16="九州",K199)))))))))</f>
        <v>0</v>
      </c>
      <c r="L221" s="41" t="b">
        <f>IF(入力!$E$16="北海道",L23,IF(入力!$E$16="東北",L45,IF(入力!$E$16="東京",L67,IF(入力!$E$16="中部",L89,IF(入力!$E$16="北陸",L111,IF(入力!$E$16="関西",L133,IF(入力!$E$16="中国",L155,IF(入力!$E$16="四国",L177,IF(入力!$E$16="九州",L199)))))))))</f>
        <v>0</v>
      </c>
      <c r="M221" s="42" t="b">
        <f>IF(入力!$E$16="北海道",M23,IF(入力!$E$16="東北",M45,IF(入力!$E$16="東京",M67,IF(入力!$E$16="中部",M89,IF(入力!$E$16="北陸",M111,IF(入力!$E$16="関西",M133,IF(入力!$E$16="中国",M155,IF(入力!$E$16="四国",M177,IF(入力!$E$16="九州",M199)))))))))</f>
        <v>0</v>
      </c>
    </row>
  </sheetData>
  <phoneticPr fontId="2"/>
  <hyperlinks>
    <hyperlink ref="A1" r:id="rId1" xr:uid="{CB67AF06-8BC7-4CEF-8CFA-1A8CC8FD5FA0}"/>
  </hyperlinks>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記載例</vt:lpstr>
      <vt:lpstr>入力シート </vt:lpstr>
      <vt:lpstr>webにUP時は非表示にする⇒</vt:lpstr>
      <vt:lpstr>入力</vt:lpstr>
      <vt:lpstr>計算用(期待容量)</vt:lpstr>
      <vt:lpstr>計算用(応札容量)</vt:lpstr>
      <vt:lpstr>計算用(記載例期待容量)</vt:lpstr>
      <vt:lpstr>計算用(記載例応札容量)</vt:lpstr>
      <vt:lpstr>調整係数一覧</vt:lpstr>
      <vt:lpstr>調整係数一覧(記載例用)</vt:lpstr>
      <vt:lpstr>記載例!Print_Area</vt:lpstr>
      <vt:lpstr>入力!Print_Area</vt:lpstr>
      <vt:lpstr>'入力シート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2024-10-07T13:23:36Z</dcterms:modified>
</cp:coreProperties>
</file>