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defaultThemeVersion="124226"/>
  <xr:revisionPtr revIDLastSave="0" documentId="13_ncr:1_{D82934AA-BA8A-4FDF-89FB-65871CFBD9CA}" xr6:coauthVersionLast="36" xr6:coauthVersionMax="36" xr10:uidLastSave="{00000000-0000-0000-0000-000000000000}"/>
  <workbookProtection workbookAlgorithmName="SHA-512" workbookHashValue="Qwmp1qmE/f9dBxCl2ho3QD286LeSF3OoAVfR/ltXRMtVaYqP+w6LY/+vqsCGYOPz0tBLWAdIcNmgnRA0qH4srg==" workbookSaltValue="L01QAw8ZJHAKrLijRDb5cw==" workbookSpinCount="100000" lockStructure="1"/>
  <bookViews>
    <workbookView xWindow="0" yWindow="0" windowWidth="11130" windowHeight="9555" tabRatio="890" activeTab="1" xr2:uid="{00000000-000D-0000-FFFF-FFFF00000000}"/>
  </bookViews>
  <sheets>
    <sheet name="記載例" sheetId="8" r:id="rId1"/>
    <sheet name="入力シート " sheetId="14" r:id="rId2"/>
    <sheet name="webにUP時は非表示にする⇒" sheetId="13" state="hidden" r:id="rId3"/>
    <sheet name="入力" sheetId="4" state="hidden" r:id="rId4"/>
    <sheet name="計算用(期待容量)" sheetId="2" state="hidden" r:id="rId5"/>
    <sheet name="計算用(応札容量)" sheetId="6" state="hidden" r:id="rId6"/>
    <sheet name="計算用(記載例期待容量)" sheetId="10" state="hidden" r:id="rId7"/>
    <sheet name="計算用(記載例応札容量)" sheetId="11" state="hidden" r:id="rId8"/>
    <sheet name="調整係数一覧" sheetId="7" state="hidden" r:id="rId9"/>
    <sheet name="調整係数一覧(記載例用)" sheetId="12" state="hidden" r:id="rId10"/>
  </sheets>
  <definedNames>
    <definedName name="_xlnm.Print_Area" localSheetId="0">記載例!$A$1:$X$55</definedName>
    <definedName name="_xlnm.Print_Area" localSheetId="3">入力!$A$1:$Q$55</definedName>
    <definedName name="_xlnm.Print_Area" localSheetId="1">'入力シート '!$A$1:$Q$56</definedName>
  </definedNames>
  <calcPr calcId="191029"/>
</workbook>
</file>

<file path=xl/calcChain.xml><?xml version="1.0" encoding="utf-8"?>
<calcChain xmlns="http://schemas.openxmlformats.org/spreadsheetml/2006/main">
  <c r="E15" i="4" l="1"/>
  <c r="B90" i="10"/>
  <c r="B76" i="10"/>
  <c r="D62" i="10"/>
  <c r="E17" i="4" l="1"/>
  <c r="E16" i="4"/>
  <c r="E13" i="4"/>
  <c r="P30" i="4" l="1"/>
  <c r="O30" i="4"/>
  <c r="N30" i="4"/>
  <c r="M30" i="4"/>
  <c r="L30" i="4"/>
  <c r="K30" i="4"/>
  <c r="J30" i="4"/>
  <c r="I30" i="4"/>
  <c r="H30" i="4"/>
  <c r="G30" i="4"/>
  <c r="F30" i="4"/>
  <c r="E30" i="4"/>
  <c r="P28" i="4"/>
  <c r="O28" i="4"/>
  <c r="N28" i="4"/>
  <c r="M28" i="4"/>
  <c r="L28" i="4"/>
  <c r="K28" i="4"/>
  <c r="J28" i="4"/>
  <c r="I28" i="4"/>
  <c r="H28" i="4"/>
  <c r="G28" i="4"/>
  <c r="F28" i="4"/>
  <c r="E28" i="4"/>
  <c r="P21" i="4"/>
  <c r="O21" i="4"/>
  <c r="N21" i="4"/>
  <c r="M21" i="4"/>
  <c r="L21" i="4"/>
  <c r="K21" i="4"/>
  <c r="J21" i="4"/>
  <c r="I21" i="4"/>
  <c r="H21" i="4"/>
  <c r="G21" i="4"/>
  <c r="F21" i="4"/>
  <c r="E21" i="4"/>
  <c r="P19" i="4"/>
  <c r="O19" i="4"/>
  <c r="N19" i="4"/>
  <c r="M19" i="4"/>
  <c r="L19" i="4"/>
  <c r="K19" i="4"/>
  <c r="J19" i="4"/>
  <c r="I19" i="4"/>
  <c r="H19" i="4"/>
  <c r="G19" i="4"/>
  <c r="F19" i="4"/>
  <c r="E19" i="4"/>
  <c r="E23" i="14"/>
  <c r="E32" i="4" l="1"/>
  <c r="K23" i="14"/>
  <c r="M23" i="14"/>
  <c r="L23" i="14"/>
  <c r="F23" i="14"/>
  <c r="E32" i="14" l="1"/>
  <c r="M32" i="14"/>
  <c r="L32" i="14"/>
  <c r="J32" i="14"/>
  <c r="N23" i="14"/>
  <c r="K32" i="14"/>
  <c r="G23" i="14"/>
  <c r="O23" i="14"/>
  <c r="F32" i="14"/>
  <c r="N32" i="14"/>
  <c r="H23" i="14"/>
  <c r="P23" i="14"/>
  <c r="G32" i="14"/>
  <c r="O32" i="14"/>
  <c r="I23" i="14"/>
  <c r="H32" i="14"/>
  <c r="P32" i="14"/>
  <c r="J23" i="14"/>
  <c r="I32" i="14"/>
  <c r="G32" i="4" l="1"/>
  <c r="K32" i="4"/>
  <c r="J32" i="4"/>
  <c r="N32" i="4" l="1"/>
  <c r="F32" i="4"/>
  <c r="H32" i="4"/>
  <c r="P32" i="4"/>
  <c r="O32" i="4"/>
  <c r="M32" i="4"/>
  <c r="E23" i="4"/>
  <c r="L32" i="4"/>
  <c r="I32" i="4"/>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M199" i="12" l="1"/>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M221" i="12" l="1"/>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H218" i="12"/>
  <c r="G218" i="12"/>
  <c r="F218" i="12"/>
  <c r="E218" i="12"/>
  <c r="D218" i="12"/>
  <c r="C218" i="12"/>
  <c r="B218" i="12"/>
  <c r="M217" i="12"/>
  <c r="L217" i="12"/>
  <c r="K217" i="12"/>
  <c r="J217" i="12"/>
  <c r="I217" i="12"/>
  <c r="H217" i="12"/>
  <c r="G217" i="12"/>
  <c r="F217" i="12"/>
  <c r="E217" i="12"/>
  <c r="D217" i="12"/>
  <c r="C217" i="12"/>
  <c r="B217" i="12"/>
  <c r="M216" i="12"/>
  <c r="L216" i="12"/>
  <c r="K216" i="12"/>
  <c r="J216" i="12"/>
  <c r="I216" i="12"/>
  <c r="H216" i="12"/>
  <c r="G216" i="12"/>
  <c r="F216" i="12"/>
  <c r="E216" i="12"/>
  <c r="D216" i="12"/>
  <c r="C216" i="12"/>
  <c r="B216" i="12"/>
  <c r="M215" i="12"/>
  <c r="L215" i="12"/>
  <c r="K215" i="12"/>
  <c r="J215" i="12"/>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51" i="10"/>
  <c r="I51" i="10"/>
  <c r="H51" i="10"/>
  <c r="G51" i="10"/>
  <c r="F51" i="10"/>
  <c r="E51" i="10"/>
  <c r="C51" i="10"/>
  <c r="B51" i="10"/>
  <c r="J50" i="10"/>
  <c r="I50" i="10"/>
  <c r="H50" i="10"/>
  <c r="G50" i="10"/>
  <c r="F50" i="10"/>
  <c r="E50" i="10"/>
  <c r="C50" i="10"/>
  <c r="B50" i="10"/>
  <c r="J49" i="10"/>
  <c r="I49" i="10"/>
  <c r="H49" i="10"/>
  <c r="G49" i="10"/>
  <c r="F49" i="10"/>
  <c r="E49" i="10"/>
  <c r="C49" i="10"/>
  <c r="B49" i="10"/>
  <c r="J48" i="10"/>
  <c r="I48" i="10"/>
  <c r="H48" i="10"/>
  <c r="G48" i="10"/>
  <c r="F48" i="10"/>
  <c r="E48" i="10"/>
  <c r="C48" i="10"/>
  <c r="B48" i="10"/>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J51" i="11"/>
  <c r="I51" i="11"/>
  <c r="H51" i="11"/>
  <c r="G51" i="11"/>
  <c r="F51" i="11"/>
  <c r="E51" i="11"/>
  <c r="C51" i="11"/>
  <c r="B51" i="11"/>
  <c r="J50" i="11"/>
  <c r="I50" i="11"/>
  <c r="H50" i="11"/>
  <c r="G50" i="11"/>
  <c r="F50" i="11"/>
  <c r="E50" i="11"/>
  <c r="C50" i="11"/>
  <c r="B50" i="11"/>
  <c r="J49" i="11"/>
  <c r="I49" i="11"/>
  <c r="H49" i="11"/>
  <c r="G49" i="11"/>
  <c r="F49" i="11"/>
  <c r="E49" i="11"/>
  <c r="C49" i="11"/>
  <c r="B49" i="11"/>
  <c r="J48" i="11"/>
  <c r="I48" i="11"/>
  <c r="H48" i="11"/>
  <c r="G48" i="11"/>
  <c r="F48" i="11"/>
  <c r="E48" i="11"/>
  <c r="C48" i="11"/>
  <c r="B48" i="11"/>
  <c r="D91"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J23" i="11"/>
  <c r="I23" i="11"/>
  <c r="H23" i="11"/>
  <c r="G23" i="11"/>
  <c r="F23" i="11"/>
  <c r="E23" i="11"/>
  <c r="D23" i="11"/>
  <c r="C23" i="11"/>
  <c r="B23" i="11"/>
  <c r="J22" i="11"/>
  <c r="I22" i="11"/>
  <c r="H22" i="11"/>
  <c r="G22" i="11"/>
  <c r="F22" i="11"/>
  <c r="E22" i="11"/>
  <c r="D22" i="11"/>
  <c r="C22" i="11"/>
  <c r="B22" i="11"/>
  <c r="J21" i="11"/>
  <c r="I21" i="11"/>
  <c r="H21" i="11"/>
  <c r="G21" i="11"/>
  <c r="F21" i="11"/>
  <c r="E21" i="11"/>
  <c r="D21" i="11"/>
  <c r="C21" i="11"/>
  <c r="B21" i="11"/>
  <c r="J20" i="11"/>
  <c r="I20" i="11"/>
  <c r="H20" i="11"/>
  <c r="G20" i="11"/>
  <c r="F20" i="11"/>
  <c r="E20" i="11"/>
  <c r="D20" i="11"/>
  <c r="C20" i="11"/>
  <c r="B20" i="11"/>
  <c r="B17" i="11"/>
  <c r="J15" i="11"/>
  <c r="J45" i="11" s="1"/>
  <c r="I15" i="11"/>
  <c r="I45" i="11" s="1"/>
  <c r="H15" i="11"/>
  <c r="G15" i="11"/>
  <c r="G45" i="11" s="1"/>
  <c r="F15" i="11"/>
  <c r="E15" i="11"/>
  <c r="D15" i="11"/>
  <c r="C15" i="11"/>
  <c r="C45" i="11" s="1"/>
  <c r="B15" i="11"/>
  <c r="B45" i="11" s="1"/>
  <c r="J14" i="11"/>
  <c r="J44" i="11" s="1"/>
  <c r="I14" i="11"/>
  <c r="H14" i="11"/>
  <c r="H44" i="11" s="1"/>
  <c r="G14" i="11"/>
  <c r="F14" i="11"/>
  <c r="E14" i="11"/>
  <c r="D14" i="11"/>
  <c r="D44" i="11" s="1"/>
  <c r="C14" i="11"/>
  <c r="C44" i="11" s="1"/>
  <c r="B14" i="11"/>
  <c r="B44" i="11" s="1"/>
  <c r="J13" i="11"/>
  <c r="I13" i="11"/>
  <c r="I43" i="11" s="1"/>
  <c r="H13" i="11"/>
  <c r="G13" i="11"/>
  <c r="F13" i="11"/>
  <c r="E13" i="11"/>
  <c r="E43" i="11" s="1"/>
  <c r="D13" i="11"/>
  <c r="D43" i="11" s="1"/>
  <c r="C13" i="11"/>
  <c r="C43" i="11" s="1"/>
  <c r="B13" i="11"/>
  <c r="J12" i="11"/>
  <c r="J42" i="11" s="1"/>
  <c r="I12" i="11"/>
  <c r="I42" i="11" s="1"/>
  <c r="H12" i="11"/>
  <c r="H42" i="11" s="1"/>
  <c r="G12" i="11"/>
  <c r="F12" i="11"/>
  <c r="F42" i="11" s="1"/>
  <c r="E12" i="11"/>
  <c r="E42" i="11" s="1"/>
  <c r="D12" i="11"/>
  <c r="D42" i="11" s="1"/>
  <c r="C12" i="11"/>
  <c r="C42" i="11" s="1"/>
  <c r="B12" i="11"/>
  <c r="B42" i="11" s="1"/>
  <c r="J11" i="11"/>
  <c r="J41" i="11" s="1"/>
  <c r="I11" i="11"/>
  <c r="I41" i="11" s="1"/>
  <c r="H11" i="11"/>
  <c r="G11" i="11"/>
  <c r="G41" i="11" s="1"/>
  <c r="F11" i="11"/>
  <c r="F41" i="11" s="1"/>
  <c r="E11" i="11"/>
  <c r="E41" i="11" s="1"/>
  <c r="D11" i="11"/>
  <c r="D41" i="11" s="1"/>
  <c r="C11" i="11"/>
  <c r="C41" i="11" s="1"/>
  <c r="B11" i="11"/>
  <c r="B41" i="11" s="1"/>
  <c r="J10" i="11"/>
  <c r="J40" i="11" s="1"/>
  <c r="I10" i="11"/>
  <c r="H10" i="11"/>
  <c r="H40" i="11" s="1"/>
  <c r="G10" i="11"/>
  <c r="G40" i="11" s="1"/>
  <c r="F10" i="11"/>
  <c r="F40" i="11" s="1"/>
  <c r="E10" i="11"/>
  <c r="E40" i="11" s="1"/>
  <c r="D10" i="11"/>
  <c r="D40" i="11" s="1"/>
  <c r="C10" i="11"/>
  <c r="C40" i="11" s="1"/>
  <c r="B10" i="11"/>
  <c r="B40" i="11" s="1"/>
  <c r="J9" i="11"/>
  <c r="I9" i="11"/>
  <c r="I39" i="11" s="1"/>
  <c r="H9" i="11"/>
  <c r="H39" i="11" s="1"/>
  <c r="G9" i="11"/>
  <c r="G39" i="11" s="1"/>
  <c r="F9" i="11"/>
  <c r="F39" i="11" s="1"/>
  <c r="E9" i="11"/>
  <c r="E39" i="11" s="1"/>
  <c r="D9" i="11"/>
  <c r="D39" i="11" s="1"/>
  <c r="C9" i="11"/>
  <c r="C39" i="11" s="1"/>
  <c r="B9" i="11"/>
  <c r="J8" i="11"/>
  <c r="J38" i="11" s="1"/>
  <c r="I8" i="11"/>
  <c r="I38" i="11" s="1"/>
  <c r="H8" i="11"/>
  <c r="H38" i="11" s="1"/>
  <c r="G8" i="11"/>
  <c r="G38" i="11" s="1"/>
  <c r="F8" i="11"/>
  <c r="F38" i="11" s="1"/>
  <c r="E8" i="11"/>
  <c r="E38" i="11" s="1"/>
  <c r="D8" i="11"/>
  <c r="D38" i="11" s="1"/>
  <c r="C8" i="11"/>
  <c r="B8" i="11"/>
  <c r="B38" i="11" s="1"/>
  <c r="J7" i="11"/>
  <c r="J37" i="11" s="1"/>
  <c r="I7" i="11"/>
  <c r="I37" i="11" s="1"/>
  <c r="H7" i="11"/>
  <c r="H37" i="11" s="1"/>
  <c r="G7" i="11"/>
  <c r="G37" i="11" s="1"/>
  <c r="F7" i="11"/>
  <c r="F37" i="11" s="1"/>
  <c r="E7" i="11"/>
  <c r="E37" i="11" s="1"/>
  <c r="D7" i="11"/>
  <c r="C7" i="11"/>
  <c r="C37" i="11" s="1"/>
  <c r="B7" i="11"/>
  <c r="B37" i="11" s="1"/>
  <c r="J6" i="11"/>
  <c r="J36" i="11" s="1"/>
  <c r="I6" i="11"/>
  <c r="I36" i="11" s="1"/>
  <c r="H6" i="11"/>
  <c r="H36" i="11" s="1"/>
  <c r="G6" i="11"/>
  <c r="G36" i="11" s="1"/>
  <c r="F6" i="11"/>
  <c r="F36" i="11" s="1"/>
  <c r="E6" i="11"/>
  <c r="D6" i="11"/>
  <c r="D36" i="11" s="1"/>
  <c r="C6" i="11"/>
  <c r="C36" i="11" s="1"/>
  <c r="B6" i="11"/>
  <c r="B36" i="11" s="1"/>
  <c r="J5" i="11"/>
  <c r="J35" i="11" s="1"/>
  <c r="I5" i="11"/>
  <c r="I35" i="11" s="1"/>
  <c r="H5" i="11"/>
  <c r="H35" i="11" s="1"/>
  <c r="G5" i="11"/>
  <c r="G35" i="11" s="1"/>
  <c r="F5" i="11"/>
  <c r="E5" i="11"/>
  <c r="E35" i="11" s="1"/>
  <c r="D5" i="11"/>
  <c r="D35" i="11" s="1"/>
  <c r="C5" i="11"/>
  <c r="C35" i="11" s="1"/>
  <c r="B5" i="11"/>
  <c r="B35" i="11" s="1"/>
  <c r="J4" i="11"/>
  <c r="J34" i="11" s="1"/>
  <c r="I4" i="11"/>
  <c r="I34" i="11" s="1"/>
  <c r="H4" i="11"/>
  <c r="H34" i="11" s="1"/>
  <c r="G4" i="11"/>
  <c r="F4" i="11"/>
  <c r="F34" i="11" s="1"/>
  <c r="E4" i="11"/>
  <c r="E34" i="11" s="1"/>
  <c r="D4" i="11"/>
  <c r="D34" i="11" s="1"/>
  <c r="C4" i="11"/>
  <c r="C34" i="11" s="1"/>
  <c r="B4" i="11"/>
  <c r="B34" i="11" s="1"/>
  <c r="D91"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J23" i="10"/>
  <c r="I23" i="10"/>
  <c r="H23" i="10"/>
  <c r="G23" i="10"/>
  <c r="F23" i="10"/>
  <c r="E23" i="10"/>
  <c r="D23" i="10"/>
  <c r="C23" i="10"/>
  <c r="B23" i="10"/>
  <c r="J22" i="10"/>
  <c r="I22" i="10"/>
  <c r="H22" i="10"/>
  <c r="G22" i="10"/>
  <c r="F22" i="10"/>
  <c r="E22" i="10"/>
  <c r="D22" i="10"/>
  <c r="C22" i="10"/>
  <c r="B22" i="10"/>
  <c r="J21" i="10"/>
  <c r="I21" i="10"/>
  <c r="H21" i="10"/>
  <c r="G21" i="10"/>
  <c r="F21" i="10"/>
  <c r="E21" i="10"/>
  <c r="D21" i="10"/>
  <c r="C21" i="10"/>
  <c r="B21" i="10"/>
  <c r="J20" i="10"/>
  <c r="I20" i="10"/>
  <c r="H20" i="10"/>
  <c r="G20" i="10"/>
  <c r="F20" i="10"/>
  <c r="E20" i="10"/>
  <c r="D20" i="10"/>
  <c r="C20" i="10"/>
  <c r="B20" i="10"/>
  <c r="B17" i="10"/>
  <c r="J15" i="10"/>
  <c r="J45" i="10" s="1"/>
  <c r="I15" i="10"/>
  <c r="I45" i="10" s="1"/>
  <c r="H15" i="10"/>
  <c r="G15" i="10"/>
  <c r="F15" i="10"/>
  <c r="E15" i="10"/>
  <c r="E45" i="10" s="1"/>
  <c r="D15" i="10"/>
  <c r="D45" i="10" s="1"/>
  <c r="C15" i="10"/>
  <c r="C45" i="10" s="1"/>
  <c r="B15" i="10"/>
  <c r="B45" i="10" s="1"/>
  <c r="J14" i="10"/>
  <c r="J44" i="10" s="1"/>
  <c r="I14" i="10"/>
  <c r="H14" i="10"/>
  <c r="G14" i="10"/>
  <c r="F14" i="10"/>
  <c r="F44" i="10" s="1"/>
  <c r="E14" i="10"/>
  <c r="E44" i="10" s="1"/>
  <c r="D14" i="10"/>
  <c r="D44" i="10" s="1"/>
  <c r="C14" i="10"/>
  <c r="C44" i="10" s="1"/>
  <c r="B14" i="10"/>
  <c r="B44" i="10" s="1"/>
  <c r="J13" i="10"/>
  <c r="I13" i="10"/>
  <c r="H13" i="10"/>
  <c r="G13" i="10"/>
  <c r="G43" i="10" s="1"/>
  <c r="F13" i="10"/>
  <c r="F43" i="10" s="1"/>
  <c r="E13" i="10"/>
  <c r="E43" i="10" s="1"/>
  <c r="D13" i="10"/>
  <c r="D43" i="10" s="1"/>
  <c r="C13" i="10"/>
  <c r="C43" i="10" s="1"/>
  <c r="B13" i="10"/>
  <c r="J12" i="10"/>
  <c r="J42" i="10" s="1"/>
  <c r="I12" i="10"/>
  <c r="H12" i="10"/>
  <c r="H42" i="10" s="1"/>
  <c r="G12" i="10"/>
  <c r="G42" i="10" s="1"/>
  <c r="F12" i="10"/>
  <c r="F42" i="10" s="1"/>
  <c r="E12" i="10"/>
  <c r="E42" i="10" s="1"/>
  <c r="D12" i="10"/>
  <c r="D42" i="10" s="1"/>
  <c r="C12" i="10"/>
  <c r="C42" i="10" s="1"/>
  <c r="B12" i="10"/>
  <c r="B42" i="10" s="1"/>
  <c r="J11" i="10"/>
  <c r="I11" i="10"/>
  <c r="I41" i="10" s="1"/>
  <c r="H11" i="10"/>
  <c r="H41" i="10" s="1"/>
  <c r="G11" i="10"/>
  <c r="G41" i="10" s="1"/>
  <c r="F11" i="10"/>
  <c r="F41" i="10" s="1"/>
  <c r="E11" i="10"/>
  <c r="E41" i="10" s="1"/>
  <c r="D11" i="10"/>
  <c r="D41" i="10" s="1"/>
  <c r="C11" i="10"/>
  <c r="C41" i="10" s="1"/>
  <c r="B11" i="10"/>
  <c r="J10" i="10"/>
  <c r="J40" i="10" s="1"/>
  <c r="I10" i="10"/>
  <c r="I40" i="10" s="1"/>
  <c r="H10" i="10"/>
  <c r="H40" i="10" s="1"/>
  <c r="G10" i="10"/>
  <c r="G40" i="10" s="1"/>
  <c r="F10" i="10"/>
  <c r="F40" i="10" s="1"/>
  <c r="E10" i="10"/>
  <c r="E40" i="10" s="1"/>
  <c r="D10" i="10"/>
  <c r="D40" i="10" s="1"/>
  <c r="C10" i="10"/>
  <c r="B10" i="10"/>
  <c r="B40" i="10" s="1"/>
  <c r="J9" i="10"/>
  <c r="J39" i="10" s="1"/>
  <c r="I9" i="10"/>
  <c r="I39" i="10" s="1"/>
  <c r="H9" i="10"/>
  <c r="H39" i="10" s="1"/>
  <c r="G9" i="10"/>
  <c r="G39" i="10" s="1"/>
  <c r="F9" i="10"/>
  <c r="F39" i="10" s="1"/>
  <c r="E9" i="10"/>
  <c r="E39" i="10" s="1"/>
  <c r="D9" i="10"/>
  <c r="C9" i="10"/>
  <c r="C39" i="10" s="1"/>
  <c r="B9" i="10"/>
  <c r="B39" i="10" s="1"/>
  <c r="J8" i="10"/>
  <c r="J38" i="10" s="1"/>
  <c r="I8" i="10"/>
  <c r="I38" i="10" s="1"/>
  <c r="H8" i="10"/>
  <c r="H38" i="10" s="1"/>
  <c r="G8" i="10"/>
  <c r="G38" i="10" s="1"/>
  <c r="F8" i="10"/>
  <c r="F38" i="10" s="1"/>
  <c r="E8" i="10"/>
  <c r="D8" i="10"/>
  <c r="D38" i="10" s="1"/>
  <c r="C8" i="10"/>
  <c r="C38" i="10" s="1"/>
  <c r="B8" i="10"/>
  <c r="B38" i="10" s="1"/>
  <c r="J7" i="10"/>
  <c r="J37" i="10" s="1"/>
  <c r="I7" i="10"/>
  <c r="I37" i="10" s="1"/>
  <c r="H7" i="10"/>
  <c r="H37" i="10" s="1"/>
  <c r="G7" i="10"/>
  <c r="G37" i="10" s="1"/>
  <c r="F7" i="10"/>
  <c r="E7" i="10"/>
  <c r="E37" i="10" s="1"/>
  <c r="D7" i="10"/>
  <c r="D37" i="10" s="1"/>
  <c r="C7" i="10"/>
  <c r="C37" i="10" s="1"/>
  <c r="B7" i="10"/>
  <c r="B37" i="10" s="1"/>
  <c r="J6" i="10"/>
  <c r="J36" i="10" s="1"/>
  <c r="I6" i="10"/>
  <c r="I36" i="10" s="1"/>
  <c r="H6" i="10"/>
  <c r="H36" i="10" s="1"/>
  <c r="G6" i="10"/>
  <c r="F6" i="10"/>
  <c r="F36" i="10" s="1"/>
  <c r="E6" i="10"/>
  <c r="E36" i="10" s="1"/>
  <c r="D6" i="10"/>
  <c r="D36" i="10" s="1"/>
  <c r="C6" i="10"/>
  <c r="C36" i="10" s="1"/>
  <c r="B6" i="10"/>
  <c r="B36" i="10" s="1"/>
  <c r="J5" i="10"/>
  <c r="J35" i="10" s="1"/>
  <c r="I5" i="10"/>
  <c r="I35" i="10" s="1"/>
  <c r="H5" i="10"/>
  <c r="G5" i="10"/>
  <c r="G35" i="10" s="1"/>
  <c r="F5" i="10"/>
  <c r="F35" i="10" s="1"/>
  <c r="E5" i="10"/>
  <c r="E35" i="10" s="1"/>
  <c r="D5" i="10"/>
  <c r="D35" i="10" s="1"/>
  <c r="C5" i="10"/>
  <c r="C35" i="10" s="1"/>
  <c r="B5" i="10"/>
  <c r="B35" i="10" s="1"/>
  <c r="J4" i="10"/>
  <c r="J34" i="10" s="1"/>
  <c r="I4" i="10"/>
  <c r="H4" i="10"/>
  <c r="H34" i="10" s="1"/>
  <c r="G4" i="10"/>
  <c r="G34" i="10" s="1"/>
  <c r="F4" i="10"/>
  <c r="F34" i="10" s="1"/>
  <c r="E4" i="10"/>
  <c r="E34" i="10" s="1"/>
  <c r="D4" i="10"/>
  <c r="D34" i="10" s="1"/>
  <c r="C4" i="10"/>
  <c r="C34" i="10" s="1"/>
  <c r="B4" i="10"/>
  <c r="B34" i="10" s="1"/>
  <c r="H43" i="10" l="1"/>
  <c r="G44" i="10"/>
  <c r="F45" i="10"/>
  <c r="F43" i="11"/>
  <c r="E44" i="11"/>
  <c r="D45" i="11"/>
  <c r="I43" i="10"/>
  <c r="G45" i="10"/>
  <c r="G43" i="11"/>
  <c r="E45" i="11"/>
  <c r="B43" i="10"/>
  <c r="J43" i="10"/>
  <c r="I44" i="10"/>
  <c r="H45" i="10"/>
  <c r="H43" i="11"/>
  <c r="G44" i="11"/>
  <c r="F45" i="11"/>
  <c r="H44" i="10"/>
  <c r="F44" i="11"/>
  <c r="B43" i="11"/>
  <c r="J43" i="11"/>
  <c r="I44" i="11"/>
  <c r="H45" i="11"/>
  <c r="I34" i="10"/>
  <c r="H35" i="10"/>
  <c r="G36" i="10"/>
  <c r="F37" i="10"/>
  <c r="E38" i="10"/>
  <c r="D39" i="10"/>
  <c r="C40" i="10"/>
  <c r="C68" i="10" s="1"/>
  <c r="B41" i="10"/>
  <c r="B69" i="10" s="1"/>
  <c r="J41" i="10"/>
  <c r="I42" i="10"/>
  <c r="G34" i="11"/>
  <c r="F35" i="11"/>
  <c r="E36" i="11"/>
  <c r="D37" i="11"/>
  <c r="C38" i="11"/>
  <c r="B39" i="11"/>
  <c r="B67" i="11" s="1"/>
  <c r="J39" i="11"/>
  <c r="I40" i="11"/>
  <c r="H41" i="11"/>
  <c r="G42" i="11"/>
  <c r="N34" i="8"/>
  <c r="H34" i="8"/>
  <c r="P25" i="8"/>
  <c r="J25" i="8"/>
  <c r="I25" i="8"/>
  <c r="F34" i="8"/>
  <c r="O34" i="8"/>
  <c r="G34" i="8"/>
  <c r="H25" i="8"/>
  <c r="M34" i="8"/>
  <c r="K25" i="8"/>
  <c r="L34" i="8"/>
  <c r="E34" i="8"/>
  <c r="E25" i="8"/>
  <c r="D48" i="10" s="1"/>
  <c r="B66" i="10"/>
  <c r="B72" i="10"/>
  <c r="B68" i="10"/>
  <c r="L25" i="8"/>
  <c r="P34" i="8"/>
  <c r="C73" i="10"/>
  <c r="C67" i="11"/>
  <c r="B68" i="11"/>
  <c r="C66" i="11"/>
  <c r="M25" i="8"/>
  <c r="I34" i="8"/>
  <c r="B67" i="10"/>
  <c r="C68" i="11"/>
  <c r="B69" i="11"/>
  <c r="F25" i="8"/>
  <c r="N25" i="8"/>
  <c r="J34" i="8"/>
  <c r="C69" i="11"/>
  <c r="B70" i="11"/>
  <c r="G25" i="8"/>
  <c r="O25" i="8"/>
  <c r="K34" i="8"/>
  <c r="B62" i="11"/>
  <c r="B62" i="10"/>
  <c r="C69" i="10"/>
  <c r="C63" i="11"/>
  <c r="B64" i="11"/>
  <c r="C71" i="11"/>
  <c r="B72" i="11"/>
  <c r="C62" i="11"/>
  <c r="B63" i="11"/>
  <c r="B71" i="11"/>
  <c r="C63" i="10"/>
  <c r="C71" i="10"/>
  <c r="B63" i="10"/>
  <c r="C70" i="10"/>
  <c r="C64" i="11"/>
  <c r="B65" i="11"/>
  <c r="C72" i="11"/>
  <c r="B73" i="11"/>
  <c r="C65" i="10"/>
  <c r="C64" i="10"/>
  <c r="B65" i="10"/>
  <c r="C72" i="10"/>
  <c r="B73" i="10"/>
  <c r="C65" i="11"/>
  <c r="B66" i="11"/>
  <c r="C73" i="11"/>
  <c r="C62" i="10"/>
  <c r="B64" i="10"/>
  <c r="C67" i="10"/>
  <c r="C66" i="10"/>
  <c r="B71" i="10"/>
  <c r="B70" i="10"/>
  <c r="C70" i="11"/>
  <c r="F65" i="11"/>
  <c r="F64" i="10"/>
  <c r="F68" i="11" l="1"/>
  <c r="F73" i="11"/>
  <c r="E70" i="11"/>
  <c r="F72" i="11"/>
  <c r="E73" i="11"/>
  <c r="E69" i="11"/>
  <c r="F66" i="11"/>
  <c r="F69" i="11"/>
  <c r="F64" i="11"/>
  <c r="E63" i="11"/>
  <c r="E73" i="10"/>
  <c r="E62" i="11"/>
  <c r="E64" i="11"/>
  <c r="E66" i="11"/>
  <c r="E65" i="11"/>
  <c r="E71" i="11"/>
  <c r="F70" i="10"/>
  <c r="F69" i="10"/>
  <c r="F72" i="10"/>
  <c r="E67" i="10"/>
  <c r="F66" i="10"/>
  <c r="E63" i="10"/>
  <c r="E65" i="10"/>
  <c r="E68" i="11"/>
  <c r="F71" i="11"/>
  <c r="F67" i="11"/>
  <c r="F63" i="11"/>
  <c r="E72" i="11"/>
  <c r="F70" i="11"/>
  <c r="E67" i="11"/>
  <c r="F62" i="11"/>
  <c r="E68" i="10"/>
  <c r="E66" i="10"/>
  <c r="E69" i="10"/>
  <c r="F71" i="10"/>
  <c r="F63" i="10"/>
  <c r="F67" i="10"/>
  <c r="E72" i="10"/>
  <c r="E71" i="10"/>
  <c r="F65" i="10"/>
  <c r="F68" i="10"/>
  <c r="F73" i="10"/>
  <c r="E70" i="10"/>
  <c r="F62" i="10"/>
  <c r="E62" i="10"/>
  <c r="E64" i="10"/>
  <c r="G70" i="11" l="1"/>
  <c r="G66" i="11"/>
  <c r="G62" i="11"/>
  <c r="G69" i="11"/>
  <c r="G71" i="11"/>
  <c r="G64" i="11"/>
  <c r="G72" i="11"/>
  <c r="G63" i="11"/>
  <c r="G67" i="11"/>
  <c r="G65" i="11"/>
  <c r="G73" i="11"/>
  <c r="G68" i="11"/>
  <c r="G70" i="10"/>
  <c r="G66" i="10"/>
  <c r="G62" i="10"/>
  <c r="G72" i="10"/>
  <c r="G67" i="10"/>
  <c r="G64" i="10"/>
  <c r="G71" i="10"/>
  <c r="G69" i="10"/>
  <c r="G73" i="10"/>
  <c r="G68" i="10"/>
  <c r="G63" i="10"/>
  <c r="G65" i="10"/>
  <c r="H65" i="11" l="1"/>
  <c r="H73" i="11"/>
  <c r="H69" i="11"/>
  <c r="H66" i="11"/>
  <c r="H68" i="11"/>
  <c r="H70" i="11"/>
  <c r="H63" i="11"/>
  <c r="H64" i="11"/>
  <c r="H72" i="11"/>
  <c r="H67" i="11"/>
  <c r="H62" i="11"/>
  <c r="H71" i="11"/>
  <c r="H73" i="10"/>
  <c r="H69" i="10"/>
  <c r="H65" i="10"/>
  <c r="H63" i="10"/>
  <c r="H68" i="10"/>
  <c r="H70" i="10"/>
  <c r="H64" i="10"/>
  <c r="H72" i="10"/>
  <c r="H71" i="10"/>
  <c r="H67" i="10"/>
  <c r="H62" i="10"/>
  <c r="H66" i="10"/>
  <c r="I71" i="11" l="1"/>
  <c r="I64" i="11"/>
  <c r="I73" i="11"/>
  <c r="I66" i="11"/>
  <c r="I65" i="11"/>
  <c r="I72" i="11"/>
  <c r="I63" i="11"/>
  <c r="I69" i="11"/>
  <c r="I67" i="11"/>
  <c r="I68" i="11"/>
  <c r="I62" i="11"/>
  <c r="I70" i="11"/>
  <c r="I65" i="10"/>
  <c r="I73" i="10"/>
  <c r="I64" i="10"/>
  <c r="I68" i="10"/>
  <c r="I62" i="10"/>
  <c r="I70" i="10"/>
  <c r="I71" i="10"/>
  <c r="I69" i="10"/>
  <c r="I63" i="10"/>
  <c r="I66" i="10"/>
  <c r="I67" i="10"/>
  <c r="I72" i="10"/>
  <c r="J67" i="11" l="1"/>
  <c r="J71" i="11"/>
  <c r="J63" i="11"/>
  <c r="J66" i="11"/>
  <c r="J69" i="11"/>
  <c r="J62" i="11"/>
  <c r="J68" i="11"/>
  <c r="J64" i="11"/>
  <c r="J70" i="11"/>
  <c r="J72" i="11"/>
  <c r="J65" i="11"/>
  <c r="J73" i="11"/>
  <c r="J71" i="10"/>
  <c r="J67" i="10"/>
  <c r="J63" i="10"/>
  <c r="J69" i="10"/>
  <c r="J70" i="10"/>
  <c r="J64" i="10"/>
  <c r="J62" i="10"/>
  <c r="J68" i="10"/>
  <c r="J66" i="10"/>
  <c r="J72" i="10"/>
  <c r="J73" i="10"/>
  <c r="J65" i="10"/>
  <c r="P32" i="8" l="1"/>
  <c r="O32" i="8"/>
  <c r="N32" i="8"/>
  <c r="M32" i="8"/>
  <c r="L32" i="8"/>
  <c r="K32" i="8"/>
  <c r="J32" i="8"/>
  <c r="I32" i="8"/>
  <c r="H32" i="8"/>
  <c r="G32" i="8"/>
  <c r="F32" i="8"/>
  <c r="E32" i="8"/>
  <c r="P23" i="8"/>
  <c r="O23" i="8"/>
  <c r="N23" i="8"/>
  <c r="M23" i="8"/>
  <c r="L23" i="8"/>
  <c r="K23" i="8"/>
  <c r="J23" i="8"/>
  <c r="I23" i="8"/>
  <c r="H23" i="8"/>
  <c r="G23" i="8"/>
  <c r="F23" i="8"/>
  <c r="E23" i="8"/>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G25" i="14" l="1"/>
  <c r="G34" i="14"/>
  <c r="G34" i="4"/>
  <c r="O34" i="14"/>
  <c r="O25" i="14"/>
  <c r="O34" i="4"/>
  <c r="H25" i="14"/>
  <c r="H34" i="14"/>
  <c r="H34" i="4"/>
  <c r="P34" i="14"/>
  <c r="P25" i="14"/>
  <c r="P34" i="4"/>
  <c r="N34" i="14"/>
  <c r="N25" i="14"/>
  <c r="N34" i="4"/>
  <c r="F34" i="14"/>
  <c r="F25" i="14"/>
  <c r="F34" i="4"/>
  <c r="J25" i="14"/>
  <c r="J34" i="14"/>
  <c r="J34" i="4"/>
  <c r="I25" i="14"/>
  <c r="I34" i="14"/>
  <c r="I34" i="4"/>
  <c r="K25" i="14"/>
  <c r="K34" i="14"/>
  <c r="K34" i="4"/>
  <c r="L25" i="14"/>
  <c r="L34" i="14"/>
  <c r="L34" i="4"/>
  <c r="E25" i="14"/>
  <c r="E34" i="14"/>
  <c r="E25" i="4"/>
  <c r="E34" i="4"/>
  <c r="J48" i="6" s="1"/>
  <c r="M34" i="14"/>
  <c r="M25" i="14"/>
  <c r="M34" i="4"/>
  <c r="D58" i="11"/>
  <c r="K58" i="11" s="1"/>
  <c r="D50" i="11"/>
  <c r="K50" i="11" s="1"/>
  <c r="D53" i="11"/>
  <c r="K53" i="11" s="1"/>
  <c r="D54" i="11"/>
  <c r="K54" i="11" s="1"/>
  <c r="D51" i="11"/>
  <c r="K51" i="11" s="1"/>
  <c r="D59" i="11"/>
  <c r="K59" i="11" s="1"/>
  <c r="D55" i="11"/>
  <c r="K55" i="11" s="1"/>
  <c r="D52" i="11"/>
  <c r="K52" i="11" s="1"/>
  <c r="D49" i="11"/>
  <c r="K49" i="11" s="1"/>
  <c r="C57" i="6"/>
  <c r="D57" i="11"/>
  <c r="D48" i="11"/>
  <c r="D56" i="11"/>
  <c r="D56" i="10"/>
  <c r="K56" i="10" s="1"/>
  <c r="M25" i="4"/>
  <c r="D49" i="10"/>
  <c r="F25" i="4"/>
  <c r="D53" i="10"/>
  <c r="K53" i="10" s="1"/>
  <c r="J25" i="4"/>
  <c r="D57" i="10"/>
  <c r="K57" i="10" s="1"/>
  <c r="N25" i="4"/>
  <c r="D52" i="10"/>
  <c r="K52" i="10" s="1"/>
  <c r="I25" i="4"/>
  <c r="D50" i="10"/>
  <c r="G25" i="4"/>
  <c r="D54" i="10"/>
  <c r="K54" i="10" s="1"/>
  <c r="K25" i="4"/>
  <c r="D58" i="10"/>
  <c r="K58" i="10" s="1"/>
  <c r="O25" i="4"/>
  <c r="K48" i="10"/>
  <c r="D51" i="10"/>
  <c r="K51" i="10" s="1"/>
  <c r="H25" i="4"/>
  <c r="D55" i="10"/>
  <c r="L25" i="4"/>
  <c r="D59" i="10"/>
  <c r="K59" i="10" s="1"/>
  <c r="P25" i="4"/>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B35" i="6" s="1"/>
  <c r="C5" i="6"/>
  <c r="C35" i="6" s="1"/>
  <c r="D5" i="6"/>
  <c r="D35" i="6" s="1"/>
  <c r="E5" i="6"/>
  <c r="F5" i="6"/>
  <c r="F35" i="6" s="1"/>
  <c r="G5" i="6"/>
  <c r="H5" i="6"/>
  <c r="H35" i="6" s="1"/>
  <c r="I5" i="6"/>
  <c r="I35" i="6" s="1"/>
  <c r="J5" i="6"/>
  <c r="J35" i="6" s="1"/>
  <c r="B6" i="6"/>
  <c r="B36" i="6" s="1"/>
  <c r="C6" i="6"/>
  <c r="C36" i="6" s="1"/>
  <c r="D6" i="6"/>
  <c r="E6" i="6"/>
  <c r="E36" i="6" s="1"/>
  <c r="F6" i="6"/>
  <c r="G6" i="6"/>
  <c r="G36" i="6" s="1"/>
  <c r="H6" i="6"/>
  <c r="H36" i="6" s="1"/>
  <c r="I6" i="6"/>
  <c r="I36" i="6" s="1"/>
  <c r="J6" i="6"/>
  <c r="J36" i="6" s="1"/>
  <c r="B7" i="6"/>
  <c r="B37" i="6" s="1"/>
  <c r="C7" i="6"/>
  <c r="D7" i="6"/>
  <c r="D37" i="6" s="1"/>
  <c r="E7" i="6"/>
  <c r="F7" i="6"/>
  <c r="F37" i="6" s="1"/>
  <c r="G7" i="6"/>
  <c r="G37" i="6" s="1"/>
  <c r="H7" i="6"/>
  <c r="H37" i="6" s="1"/>
  <c r="I7" i="6"/>
  <c r="I37" i="6" s="1"/>
  <c r="J7" i="6"/>
  <c r="J37" i="6" s="1"/>
  <c r="B8" i="6"/>
  <c r="C8" i="6"/>
  <c r="C38" i="6" s="1"/>
  <c r="D8" i="6"/>
  <c r="E8" i="6"/>
  <c r="E38" i="6" s="1"/>
  <c r="F8" i="6"/>
  <c r="F38" i="6" s="1"/>
  <c r="G8" i="6"/>
  <c r="G38" i="6" s="1"/>
  <c r="H8" i="6"/>
  <c r="H38" i="6" s="1"/>
  <c r="I8" i="6"/>
  <c r="I38" i="6" s="1"/>
  <c r="J8" i="6"/>
  <c r="B9" i="6"/>
  <c r="B39" i="6" s="1"/>
  <c r="C9" i="6"/>
  <c r="D9" i="6"/>
  <c r="D39" i="6" s="1"/>
  <c r="E9" i="6"/>
  <c r="E39" i="6" s="1"/>
  <c r="F9" i="6"/>
  <c r="F39" i="6" s="1"/>
  <c r="G9" i="6"/>
  <c r="G39" i="6" s="1"/>
  <c r="H9" i="6"/>
  <c r="H39" i="6" s="1"/>
  <c r="I9" i="6"/>
  <c r="J9" i="6"/>
  <c r="J39" i="6" s="1"/>
  <c r="B10" i="6"/>
  <c r="C10" i="6"/>
  <c r="C40" i="6" s="1"/>
  <c r="D10" i="6"/>
  <c r="D40" i="6" s="1"/>
  <c r="E10" i="6"/>
  <c r="E40" i="6" s="1"/>
  <c r="F10" i="6"/>
  <c r="F40" i="6" s="1"/>
  <c r="G10" i="6"/>
  <c r="G40" i="6" s="1"/>
  <c r="H10" i="6"/>
  <c r="I10" i="6"/>
  <c r="I40" i="6" s="1"/>
  <c r="J10" i="6"/>
  <c r="B11" i="6"/>
  <c r="B41" i="6" s="1"/>
  <c r="C11" i="6"/>
  <c r="C41" i="6" s="1"/>
  <c r="D11" i="6"/>
  <c r="D41" i="6" s="1"/>
  <c r="E11" i="6"/>
  <c r="E41" i="6" s="1"/>
  <c r="F11" i="6"/>
  <c r="F41" i="6" s="1"/>
  <c r="G11" i="6"/>
  <c r="H11" i="6"/>
  <c r="H41" i="6" s="1"/>
  <c r="I11" i="6"/>
  <c r="J11" i="6"/>
  <c r="J41" i="6" s="1"/>
  <c r="B12" i="6"/>
  <c r="B42" i="6" s="1"/>
  <c r="C12" i="6"/>
  <c r="C42" i="6" s="1"/>
  <c r="D12" i="6"/>
  <c r="D42" i="6" s="1"/>
  <c r="E12" i="6"/>
  <c r="E42" i="6" s="1"/>
  <c r="F12" i="6"/>
  <c r="G12" i="6"/>
  <c r="G42" i="6" s="1"/>
  <c r="H12" i="6"/>
  <c r="I12" i="6"/>
  <c r="I42" i="6" s="1"/>
  <c r="J12" i="6"/>
  <c r="J42" i="6" s="1"/>
  <c r="B13" i="6"/>
  <c r="B43" i="6" s="1"/>
  <c r="C13" i="6"/>
  <c r="C43" i="6" s="1"/>
  <c r="D13" i="6"/>
  <c r="D43" i="6" s="1"/>
  <c r="E13" i="6"/>
  <c r="E43" i="6" s="1"/>
  <c r="F13" i="6"/>
  <c r="F43" i="6" s="1"/>
  <c r="G13" i="6"/>
  <c r="H13" i="6"/>
  <c r="I13" i="6"/>
  <c r="I43" i="6" s="1"/>
  <c r="J13" i="6"/>
  <c r="J43" i="6" s="1"/>
  <c r="B14" i="6"/>
  <c r="B44" i="6" s="1"/>
  <c r="C14" i="6"/>
  <c r="C44" i="6" s="1"/>
  <c r="D14" i="6"/>
  <c r="D44" i="6" s="1"/>
  <c r="E14" i="6"/>
  <c r="E44" i="6" s="1"/>
  <c r="F14" i="6"/>
  <c r="G14" i="6"/>
  <c r="H14" i="6"/>
  <c r="H44" i="6" s="1"/>
  <c r="I14" i="6"/>
  <c r="I44" i="6" s="1"/>
  <c r="J14" i="6"/>
  <c r="J44" i="6" s="1"/>
  <c r="B15" i="6"/>
  <c r="B45" i="6" s="1"/>
  <c r="C15" i="6"/>
  <c r="C45" i="6" s="1"/>
  <c r="D15" i="6"/>
  <c r="D45" i="6" s="1"/>
  <c r="E15" i="6"/>
  <c r="F15" i="6"/>
  <c r="G15" i="6"/>
  <c r="G45" i="6" s="1"/>
  <c r="H15" i="6"/>
  <c r="I15" i="6"/>
  <c r="I45" i="6" s="1"/>
  <c r="J15" i="6"/>
  <c r="J45" i="6" s="1"/>
  <c r="C4" i="6"/>
  <c r="D4" i="6"/>
  <c r="D34" i="6" s="1"/>
  <c r="E4" i="6"/>
  <c r="F4" i="6"/>
  <c r="F34" i="6" s="1"/>
  <c r="G4" i="6"/>
  <c r="G34" i="6" s="1"/>
  <c r="H4" i="6"/>
  <c r="H34" i="6" s="1"/>
  <c r="I4" i="6"/>
  <c r="I34" i="6" s="1"/>
  <c r="J4" i="6"/>
  <c r="J34" i="6" s="1"/>
  <c r="B4" i="6"/>
  <c r="F23" i="4"/>
  <c r="G23" i="4"/>
  <c r="H23" i="4"/>
  <c r="I23" i="4"/>
  <c r="J23" i="4"/>
  <c r="K23" i="4"/>
  <c r="L23" i="4"/>
  <c r="M23" i="4"/>
  <c r="N23" i="4"/>
  <c r="O23" i="4"/>
  <c r="P23" i="4"/>
  <c r="H45" i="6" l="1"/>
  <c r="F45" i="6"/>
  <c r="G44" i="6"/>
  <c r="E45" i="6"/>
  <c r="F44" i="6"/>
  <c r="G43" i="6"/>
  <c r="H43" i="6"/>
  <c r="I41" i="6"/>
  <c r="D38" i="6"/>
  <c r="E37" i="6"/>
  <c r="F36" i="6"/>
  <c r="G35" i="6"/>
  <c r="J40" i="6"/>
  <c r="E34" i="6"/>
  <c r="B40" i="6"/>
  <c r="B34" i="6"/>
  <c r="C34" i="6"/>
  <c r="F42" i="6"/>
  <c r="G41" i="6"/>
  <c r="H40" i="6"/>
  <c r="I39" i="6"/>
  <c r="J38" i="6"/>
  <c r="B38" i="6"/>
  <c r="C37" i="6"/>
  <c r="D36" i="6"/>
  <c r="E35" i="6"/>
  <c r="H42" i="6"/>
  <c r="C39" i="6"/>
  <c r="E54" i="2"/>
  <c r="J54" i="2"/>
  <c r="E53" i="2"/>
  <c r="J53" i="2"/>
  <c r="E52" i="6"/>
  <c r="J52" i="6"/>
  <c r="E55" i="2"/>
  <c r="J55" i="2"/>
  <c r="E57" i="6"/>
  <c r="J57" i="6"/>
  <c r="E50" i="2"/>
  <c r="J50" i="2"/>
  <c r="E49" i="2"/>
  <c r="J49" i="2"/>
  <c r="E55" i="6"/>
  <c r="J55" i="6"/>
  <c r="E58" i="6"/>
  <c r="J58" i="6"/>
  <c r="E58" i="2"/>
  <c r="J58" i="2"/>
  <c r="E51" i="2"/>
  <c r="J51" i="2"/>
  <c r="E56" i="6"/>
  <c r="J56" i="6"/>
  <c r="E53" i="6"/>
  <c r="J53" i="6"/>
  <c r="E52" i="2"/>
  <c r="J52" i="2"/>
  <c r="E56" i="2"/>
  <c r="J56" i="2"/>
  <c r="E59" i="6"/>
  <c r="J59" i="6"/>
  <c r="E57" i="2"/>
  <c r="J57" i="2"/>
  <c r="E54" i="6"/>
  <c r="J54" i="6"/>
  <c r="E50" i="6"/>
  <c r="J50" i="6"/>
  <c r="E49" i="6"/>
  <c r="J49" i="6"/>
  <c r="E59" i="2"/>
  <c r="J59" i="2"/>
  <c r="E48" i="2"/>
  <c r="J48" i="2"/>
  <c r="E51" i="6"/>
  <c r="J51" i="6"/>
  <c r="G48" i="6"/>
  <c r="E48" i="6"/>
  <c r="C48" i="6"/>
  <c r="H54" i="2"/>
  <c r="G54" i="2"/>
  <c r="H55" i="2"/>
  <c r="G55" i="2"/>
  <c r="H52" i="6"/>
  <c r="G52" i="6"/>
  <c r="H50" i="2"/>
  <c r="G50" i="2"/>
  <c r="H49" i="2"/>
  <c r="G49" i="2"/>
  <c r="H57" i="6"/>
  <c r="G57" i="6"/>
  <c r="H51" i="2"/>
  <c r="G51" i="2"/>
  <c r="H55" i="6"/>
  <c r="G55" i="6"/>
  <c r="H58" i="6"/>
  <c r="G58" i="6"/>
  <c r="H56" i="2"/>
  <c r="G56" i="2"/>
  <c r="H56" i="6"/>
  <c r="G56" i="6"/>
  <c r="H53" i="6"/>
  <c r="G53" i="6"/>
  <c r="H52" i="2"/>
  <c r="G52" i="2"/>
  <c r="H59" i="6"/>
  <c r="G59" i="6"/>
  <c r="H58" i="2"/>
  <c r="G58" i="2"/>
  <c r="H57" i="2"/>
  <c r="G57" i="2"/>
  <c r="H54" i="6"/>
  <c r="G54" i="6"/>
  <c r="H50" i="6"/>
  <c r="G50" i="6"/>
  <c r="H59" i="2"/>
  <c r="G59" i="2"/>
  <c r="H49" i="6"/>
  <c r="G49" i="6"/>
  <c r="H53" i="2"/>
  <c r="G53" i="2"/>
  <c r="H48" i="2"/>
  <c r="G48" i="2"/>
  <c r="H51" i="6"/>
  <c r="G51" i="6"/>
  <c r="F48" i="6"/>
  <c r="H48" i="6"/>
  <c r="I54" i="2"/>
  <c r="F54" i="2"/>
  <c r="I55" i="2"/>
  <c r="F55" i="2"/>
  <c r="I52" i="6"/>
  <c r="F52" i="6"/>
  <c r="I55" i="6"/>
  <c r="F55" i="6"/>
  <c r="I50" i="2"/>
  <c r="F50" i="2"/>
  <c r="I49" i="2"/>
  <c r="F49" i="2"/>
  <c r="I57" i="6"/>
  <c r="F57" i="6"/>
  <c r="I52" i="2"/>
  <c r="F52" i="2"/>
  <c r="I56" i="2"/>
  <c r="F56" i="2"/>
  <c r="I56" i="6"/>
  <c r="F56" i="6"/>
  <c r="I53" i="6"/>
  <c r="F53" i="6"/>
  <c r="I51" i="2"/>
  <c r="F51" i="2"/>
  <c r="I58" i="6"/>
  <c r="F58" i="6"/>
  <c r="I59" i="6"/>
  <c r="F59" i="6"/>
  <c r="I58" i="2"/>
  <c r="F58" i="2"/>
  <c r="I57" i="2"/>
  <c r="F57" i="2"/>
  <c r="I54" i="6"/>
  <c r="F54" i="6"/>
  <c r="I50" i="6"/>
  <c r="F50" i="6"/>
  <c r="I59" i="2"/>
  <c r="F59" i="2"/>
  <c r="I49" i="6"/>
  <c r="F49" i="6"/>
  <c r="I53" i="2"/>
  <c r="F53" i="2"/>
  <c r="I48" i="2"/>
  <c r="F48" i="2"/>
  <c r="I51" i="6"/>
  <c r="F51" i="6"/>
  <c r="C56" i="6"/>
  <c r="C51" i="6"/>
  <c r="C58" i="6"/>
  <c r="C56" i="2"/>
  <c r="C55" i="2"/>
  <c r="C52" i="2"/>
  <c r="C49" i="2"/>
  <c r="C59" i="2"/>
  <c r="C58" i="2"/>
  <c r="C50" i="6"/>
  <c r="C49" i="6"/>
  <c r="C55" i="6"/>
  <c r="C54" i="6"/>
  <c r="C48" i="2"/>
  <c r="C54" i="2"/>
  <c r="C53" i="2"/>
  <c r="C57" i="2"/>
  <c r="C51" i="2"/>
  <c r="C50" i="2"/>
  <c r="C53" i="6"/>
  <c r="C59" i="6"/>
  <c r="C52" i="6"/>
  <c r="B48" i="6"/>
  <c r="I48" i="6"/>
  <c r="D58" i="2"/>
  <c r="B58" i="2"/>
  <c r="D57" i="2"/>
  <c r="B57" i="2"/>
  <c r="D55" i="6"/>
  <c r="B55" i="6"/>
  <c r="D52" i="6"/>
  <c r="B52" i="6"/>
  <c r="D49" i="6"/>
  <c r="B49" i="6"/>
  <c r="D59" i="6"/>
  <c r="B59" i="6"/>
  <c r="D58" i="6"/>
  <c r="B58" i="6"/>
  <c r="D59" i="2"/>
  <c r="B59" i="2"/>
  <c r="D54" i="2"/>
  <c r="B54" i="2"/>
  <c r="D53" i="2"/>
  <c r="B53" i="2"/>
  <c r="D55" i="2"/>
  <c r="B55" i="2"/>
  <c r="D50" i="2"/>
  <c r="B50" i="2"/>
  <c r="D49" i="2"/>
  <c r="B49" i="2"/>
  <c r="D48" i="2"/>
  <c r="B48" i="2"/>
  <c r="D54" i="6"/>
  <c r="B54" i="6"/>
  <c r="D53" i="6"/>
  <c r="B53" i="6"/>
  <c r="D57" i="6"/>
  <c r="B57" i="6"/>
  <c r="D51" i="6"/>
  <c r="B51" i="6"/>
  <c r="D50" i="6"/>
  <c r="B50" i="6"/>
  <c r="D51" i="2"/>
  <c r="B51" i="2"/>
  <c r="D52" i="2"/>
  <c r="B52" i="2"/>
  <c r="D56" i="2"/>
  <c r="B56" i="2"/>
  <c r="D56" i="6"/>
  <c r="B56" i="6"/>
  <c r="D68" i="11"/>
  <c r="B82" i="11" s="1"/>
  <c r="D72" i="11"/>
  <c r="B86" i="11" s="1"/>
  <c r="D73" i="11"/>
  <c r="B87" i="11" s="1"/>
  <c r="K55" i="10"/>
  <c r="D69" i="10"/>
  <c r="B83" i="10" s="1"/>
  <c r="K49" i="10"/>
  <c r="D63" i="11"/>
  <c r="B77" i="11" s="1"/>
  <c r="D69" i="11"/>
  <c r="B83" i="11" s="1"/>
  <c r="D65" i="11"/>
  <c r="B79" i="11" s="1"/>
  <c r="D64" i="11"/>
  <c r="B78" i="11" s="1"/>
  <c r="K48" i="11"/>
  <c r="D62" i="11"/>
  <c r="B76" i="11" s="1"/>
  <c r="K56" i="11"/>
  <c r="D70" i="11"/>
  <c r="B84" i="11" s="1"/>
  <c r="D67" i="11"/>
  <c r="B81" i="11" s="1"/>
  <c r="K57" i="11"/>
  <c r="D71" i="11"/>
  <c r="B85" i="11" s="1"/>
  <c r="D66" i="11"/>
  <c r="B80" i="11" s="1"/>
  <c r="D72" i="10"/>
  <c r="B86" i="10" s="1"/>
  <c r="D67" i="10"/>
  <c r="B81" i="10" s="1"/>
  <c r="D64" i="10"/>
  <c r="B78" i="10" s="1"/>
  <c r="D70" i="10"/>
  <c r="B84" i="10" s="1"/>
  <c r="D71" i="10"/>
  <c r="B85" i="10" s="1"/>
  <c r="K50" i="10"/>
  <c r="D68" i="10"/>
  <c r="B82" i="10" s="1"/>
  <c r="D66" i="10"/>
  <c r="B80" i="10" s="1"/>
  <c r="D63" i="10"/>
  <c r="B77" i="10" s="1"/>
  <c r="D73" i="10"/>
  <c r="B87" i="10" s="1"/>
  <c r="D65" i="10"/>
  <c r="B79" i="10" s="1"/>
  <c r="E65" i="2" l="1"/>
  <c r="E67" i="6"/>
  <c r="K53" i="6"/>
  <c r="K52" i="6"/>
  <c r="K59" i="6"/>
  <c r="K57" i="2"/>
  <c r="K51" i="2"/>
  <c r="K58" i="2"/>
  <c r="K59" i="2"/>
  <c r="B70" i="6"/>
  <c r="K56" i="2"/>
  <c r="K57" i="6"/>
  <c r="D62" i="2"/>
  <c r="K49" i="6"/>
  <c r="K49" i="2"/>
  <c r="D73" i="2"/>
  <c r="B64" i="6"/>
  <c r="B68" i="6"/>
  <c r="K55" i="2"/>
  <c r="B72" i="6"/>
  <c r="K55" i="6"/>
  <c r="B66" i="2"/>
  <c r="B73" i="6"/>
  <c r="B67" i="6"/>
  <c r="K54" i="6"/>
  <c r="K56" i="6"/>
  <c r="K58" i="6"/>
  <c r="B66" i="6"/>
  <c r="B69" i="6"/>
  <c r="B65" i="6"/>
  <c r="B62" i="2"/>
  <c r="B62" i="6"/>
  <c r="B63" i="6"/>
  <c r="K50" i="6"/>
  <c r="B71" i="6"/>
  <c r="B63" i="2"/>
  <c r="B70" i="2"/>
  <c r="B68" i="2"/>
  <c r="B67" i="2"/>
  <c r="B69" i="2"/>
  <c r="B71" i="2"/>
  <c r="B72" i="2"/>
  <c r="B73" i="2"/>
  <c r="B64" i="2"/>
  <c r="B65" i="2"/>
  <c r="B90" i="11"/>
  <c r="B93" i="11" s="1"/>
  <c r="B93" i="10"/>
  <c r="E68" i="2"/>
  <c r="E73" i="2"/>
  <c r="E70" i="2"/>
  <c r="E72" i="2"/>
  <c r="D69" i="2"/>
  <c r="E69" i="2"/>
  <c r="E71" i="2"/>
  <c r="E64" i="2"/>
  <c r="E66" i="2"/>
  <c r="E63" i="2"/>
  <c r="D70" i="2"/>
  <c r="E62" i="2"/>
  <c r="D64" i="2"/>
  <c r="D65" i="2"/>
  <c r="E67" i="2"/>
  <c r="D71" i="2"/>
  <c r="B88" i="11"/>
  <c r="B88" i="10"/>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E35" i="8" l="1"/>
  <c r="E26" i="8"/>
  <c r="G63" i="2"/>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E26" i="14" s="1"/>
  <c r="B88" i="2"/>
  <c r="J67" i="6"/>
  <c r="J64" i="6"/>
  <c r="J62" i="6"/>
  <c r="J69" i="6"/>
  <c r="J72" i="6"/>
  <c r="J66" i="6"/>
  <c r="J70" i="6"/>
  <c r="J63" i="6"/>
  <c r="J68" i="6"/>
  <c r="J65" i="6"/>
  <c r="J71" i="6"/>
  <c r="J73" i="6"/>
  <c r="E26" i="4" l="1"/>
  <c r="D48" i="6"/>
  <c r="D64" i="6" s="1"/>
  <c r="B78" i="6" s="1"/>
  <c r="D62" i="6" l="1"/>
  <c r="B76" i="6" s="1"/>
  <c r="D69" i="6"/>
  <c r="B83" i="6" s="1"/>
  <c r="D68" i="6"/>
  <c r="B82" i="6" s="1"/>
  <c r="D65" i="6"/>
  <c r="B79" i="6" s="1"/>
  <c r="D71" i="6"/>
  <c r="B85" i="6" s="1"/>
  <c r="D70" i="6"/>
  <c r="B84" i="6" s="1"/>
  <c r="D66" i="6"/>
  <c r="B80" i="6" s="1"/>
  <c r="K48" i="6"/>
  <c r="D67" i="6"/>
  <c r="B81" i="6" s="1"/>
  <c r="D72" i="6"/>
  <c r="B86" i="6" s="1"/>
  <c r="D73" i="6"/>
  <c r="B87" i="6" s="1"/>
  <c r="D63" i="6"/>
  <c r="B77" i="6" s="1"/>
  <c r="B88" i="6" l="1"/>
  <c r="B90" i="6"/>
  <c r="B93" i="6" s="1"/>
  <c r="E35" i="14" s="1"/>
  <c r="E3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E6E6461-297B-4BAD-A167-75C25CE6E1CB}">
      <text>
        <r>
          <rPr>
            <sz val="11"/>
            <color indexed="81"/>
            <rFont val="Meiryo UI"/>
            <family val="3"/>
            <charset val="128"/>
          </rPr>
          <t>※変動電源と同じ値になる
ファイル名：
【2027メイン】3hケース揚水各月年間調整係数算定.ver3【春秋厳気象反映】.xlsm
※「●h」が異なっていても値は同じ。
データ引用箇所：
　「年間」ワークシート
　「必要供給力」に記載の値（V24～AD35）
ファイル保管場所：
\\hn2nasf01a\容量市場\19_ツール\需要曲線作成要領\01_需要曲線作成要領\2027\EUE見直しあり\調整係数\03 揚水kW価値\03 調整係数算出</t>
        </r>
      </text>
    </comment>
    <comment ref="A17" authorId="0" shapeId="0" xr:uid="{568A15C0-DE2A-4979-8D97-4F70F1306FC3}">
      <text>
        <r>
          <rPr>
            <sz val="11"/>
            <color indexed="81"/>
            <rFont val="Meiryo UI"/>
            <family val="3"/>
            <charset val="128"/>
          </rPr>
          <t>ファイル名：
【2027メイン】3hケース揚水各月年間調整係数算定.ver3【春秋厳気象反映】.xlsm
※「●h」が異なっていても値は同じ。
データ引用箇所：
　「年間」ワークシート
　「Cace_No 1」の年間設備量の値（T4）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\\hn2nasf01a\容量市場\19_ツール\需要曲線作成要領\01_需要曲線作成要領\2027\EUE見直しあり\調整係数\03 揚水kW価値\03 調整係数算出</t>
        </r>
      </text>
    </comment>
    <comment ref="A19" authorId="0" shapeId="0" xr:uid="{6E3CE2A2-4E59-444A-81CC-15406D0AE9DA}">
      <text>
        <r>
          <rPr>
            <sz val="11"/>
            <color indexed="81"/>
            <rFont val="Meiryo UI"/>
            <family val="3"/>
            <charset val="128"/>
          </rPr>
          <t>※変動電源と同じ値になる
ファイル名：
【2027メイン】3hケース揚水各月年間調整係数算定.ver3【春秋厳気象反映】.xlsm
※「●h」が異なっていても値は同じ。
データ引用箇所：
　「年間」ワークシート
　「再エネ供給力」に記載の値（V38～AD49）
ファイル保管場所：
\\hn2nasf01a\容量市場\19_ツール\需要曲線作成要領\01_需要曲線作成要領\2027\EUE見直しあり\調整係数\03 揚水kW価値\03 調整係数算出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FEE47F4-F15B-4002-9C8B-AF11F63DDF49}">
      <text>
        <r>
          <rPr>
            <sz val="9"/>
            <color indexed="81"/>
            <rFont val="Meiryo UI"/>
            <family val="3"/>
            <charset val="128"/>
          </rPr>
          <t>ファイル名：
【2027メイン】揚水調整係数まとめ.xlsm
データ引用箇所：
　「北海道」～「九州」ワークシート
　「③年間調整係数の算出」に記載の値（C20～N39）
ファイル保管場所：
\\hn2nasf01a\容量市場\19_ツール\需要曲線作成要領\01_需要曲線作成要領\2027\EUE見直しあり\調整係数\03 揚水kW価値\03 調整係数算出</t>
        </r>
      </text>
    </comment>
  </commentList>
</comments>
</file>

<file path=xl/sharedStrings.xml><?xml version="1.0" encoding="utf-8"?>
<sst xmlns="http://schemas.openxmlformats.org/spreadsheetml/2006/main" count="875" uniqueCount="124">
  <si>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</si>
  <si>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</si>
  <si>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</si>
  <si>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</si>
  <si>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</si>
  <si>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</si>
  <si>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</si>
  <si>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</si>
  <si>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</si>
  <si>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</si>
  <si>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</si>
  <si>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</si>
  <si>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</si>
  <si>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</si>
  <si>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</si>
  <si>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</si>
  <si>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</si>
  <si>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</si>
  <si>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</si>
  <si>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</si>
  <si>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</si>
  <si>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</si>
  <si>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</si>
  <si>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</si>
  <si>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</si>
  <si>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</si>
  <si>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</si>
  <si>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</si>
  <si>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</si>
  <si>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</si>
  <si>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</si>
  <si>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</si>
  <si>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</si>
  <si>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</si>
  <si>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</si>
  <si>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</si>
  <si>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</si>
  <si>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</si>
  <si>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</si>
  <si>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</si>
  <si>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</si>
  <si>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</si>
  <si>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</si>
  <si>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</si>
  <si>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</si>
  <si>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</si>
  <si>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</si>
  <si>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</si>
  <si>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</si>
  <si>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</si>
  <si>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</si>
  <si>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</si>
  <si>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</si>
  <si>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</si>
  <si>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</si>
  <si>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</si>
  <si>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</si>
  <si>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</si>
  <si>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</si>
  <si>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</si>
  <si>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</si>
  <si>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</si>
  <si>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・各月の調整係数(期待容量算出用)については、自動計算されます。</t>
    <phoneticPr fontId="2"/>
  </si>
  <si>
    <t>・各月の調整係数(応札容量算出用)については、自動計算されます。</t>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</si>
  <si>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</si>
  <si>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</si>
  <si>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</si>
  <si>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</si>
  <si>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</si>
  <si>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</si>
  <si>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</si>
  <si>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</si>
  <si>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</si>
  <si>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</si>
  <si>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</si>
  <si>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</si>
  <si>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</si>
  <si>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</si>
  <si>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</si>
  <si>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</si>
  <si>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</si>
  <si>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</si>
  <si>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</si>
  <si>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</si>
  <si>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</si>
  <si>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</si>
  <si>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</si>
  <si>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</si>
  <si>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</si>
  <si>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</si>
  <si>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</si>
  <si>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</si>
  <si>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</si>
  <si>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</si>
  <si>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</si>
  <si>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t>kW</t>
  </si>
  <si>
    <t>h</t>
    <phoneticPr fontId="2"/>
  </si>
  <si>
    <t>kW</t>
    <phoneticPr fontId="2"/>
  </si>
  <si>
    <r>
      <t>・期待容量については、自動計算されます。　※</t>
    </r>
    <r>
      <rPr>
        <u/>
        <sz val="11"/>
        <rFont val="Meiryo UI"/>
        <family val="3"/>
        <charset val="128"/>
      </rPr>
      <t>この値が容量オークションに応札する際の応札容量の上限値になります。</t>
    </r>
    <phoneticPr fontId="2"/>
  </si>
  <si>
    <r>
      <t>・応札容量については、自動計算されます。　※</t>
    </r>
    <r>
      <rPr>
        <u/>
        <sz val="11"/>
        <rFont val="Meiryo UI"/>
        <family val="3"/>
        <charset val="128"/>
      </rPr>
      <t>応札時、この値を容量市場システムで応札容量に入力してください。</t>
    </r>
    <phoneticPr fontId="2"/>
  </si>
  <si>
    <t>・電源等識別番号については、電源等情報(基本情報)に登録した後に、容量市場システムで付番された番号を記載して下さい。</t>
    <rPh sb="20" eb="22">
      <t>キホン</t>
    </rPh>
    <rPh sb="22" eb="24">
      <t>ジョウホウ</t>
    </rPh>
    <phoneticPr fontId="2"/>
  </si>
  <si>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</si>
  <si>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＜対象：水力（純揚水のみ）、蓄電池＞</t>
    <rPh sb="1" eb="3">
      <t>タイショウ</t>
    </rPh>
    <rPh sb="4" eb="6">
      <t>スイリョク</t>
    </rPh>
    <rPh sb="7" eb="8">
      <t>ジュン</t>
    </rPh>
    <rPh sb="8" eb="9">
      <t>ヨウ</t>
    </rPh>
    <rPh sb="9" eb="10">
      <t>スイ</t>
    </rPh>
    <rPh sb="14" eb="17">
      <t>チクデンチ</t>
    </rPh>
    <phoneticPr fontId="2"/>
  </si>
  <si>
    <t>各月の送電または
放電可能電力</t>
    <rPh sb="0" eb="2">
      <t>カクツキ</t>
    </rPh>
    <rPh sb="3" eb="5">
      <t>ソウデン</t>
    </rPh>
    <rPh sb="9" eb="11">
      <t>ホウデン</t>
    </rPh>
    <rPh sb="11" eb="13">
      <t>カノウ</t>
    </rPh>
    <rPh sb="13" eb="15">
      <t>デンリョク</t>
    </rPh>
    <phoneticPr fontId="2"/>
  </si>
  <si>
    <t>各月の運転または
放電継続時間
(期待容量算出用)</t>
    <rPh sb="0" eb="2">
      <t>カクツキ</t>
    </rPh>
    <rPh sb="3" eb="5">
      <t>ウンテン</t>
    </rPh>
    <rPh sb="9" eb="11">
      <t>ホウデン</t>
    </rPh>
    <rPh sb="11" eb="13">
      <t>ケイゾク</t>
    </rPh>
    <rPh sb="13" eb="15">
      <t>ジカン</t>
    </rPh>
    <rPh sb="17" eb="19">
      <t>キタイ</t>
    </rPh>
    <rPh sb="19" eb="21">
      <t>ヨウリョウ</t>
    </rPh>
    <rPh sb="21" eb="23">
      <t>サンシュツ</t>
    </rPh>
    <rPh sb="23" eb="24">
      <t>ヨウ</t>
    </rPh>
    <phoneticPr fontId="2"/>
  </si>
  <si>
    <t>各月の上池容量または
各月の蓄電池容量
(期待容量算出用)</t>
    <rPh sb="0" eb="2">
      <t>カクツキ</t>
    </rPh>
    <rPh sb="3" eb="4">
      <t>ウワ</t>
    </rPh>
    <rPh sb="4" eb="5">
      <t>イケ</t>
    </rPh>
    <rPh sb="5" eb="7">
      <t>ヨウリョウ</t>
    </rPh>
    <rPh sb="11" eb="13">
      <t>カクツキ</t>
    </rPh>
    <rPh sb="14" eb="17">
      <t>チクデンチ</t>
    </rPh>
    <rPh sb="17" eb="19">
      <t>ヨウリョウ</t>
    </rPh>
    <rPh sb="21" eb="23">
      <t>キタイ</t>
    </rPh>
    <rPh sb="23" eb="25">
      <t>ヨウリョウ</t>
    </rPh>
    <rPh sb="25" eb="27">
      <t>サンシュツ</t>
    </rPh>
    <rPh sb="27" eb="28">
      <t>ヨウ</t>
    </rPh>
    <phoneticPr fontId="2"/>
  </si>
  <si>
    <t>各月の運転または
放電継続時間
(応札容量算出用)</t>
    <rPh sb="0" eb="2">
      <t>カクツキ</t>
    </rPh>
    <rPh sb="3" eb="5">
      <t>ウンテン</t>
    </rPh>
    <rPh sb="9" eb="11">
      <t>ホウデン</t>
    </rPh>
    <rPh sb="11" eb="13">
      <t>ケイゾク</t>
    </rPh>
    <rPh sb="13" eb="15">
      <t>ジカン</t>
    </rPh>
    <rPh sb="17" eb="19">
      <t>オウサツ</t>
    </rPh>
    <rPh sb="19" eb="21">
      <t>ヨウリョウ</t>
    </rPh>
    <rPh sb="21" eb="23">
      <t>サンシュツ</t>
    </rPh>
    <rPh sb="23" eb="24">
      <t>ヨウ</t>
    </rPh>
    <phoneticPr fontId="2"/>
  </si>
  <si>
    <t>各月の上池容量または
各月の蓄電池容量
(応札容量算出用)</t>
    <rPh sb="0" eb="2">
      <t>カクツキ</t>
    </rPh>
    <rPh sb="3" eb="4">
      <t>ウワ</t>
    </rPh>
    <rPh sb="4" eb="5">
      <t>イケ</t>
    </rPh>
    <rPh sb="5" eb="7">
      <t>ヨウリョウ</t>
    </rPh>
    <rPh sb="11" eb="13">
      <t>カクツキ</t>
    </rPh>
    <rPh sb="14" eb="17">
      <t>チクデンチ</t>
    </rPh>
    <rPh sb="17" eb="19">
      <t>ヨウリョウ</t>
    </rPh>
    <rPh sb="21" eb="23">
      <t>オウサツ</t>
    </rPh>
    <rPh sb="23" eb="25">
      <t>ヨウリョウ</t>
    </rPh>
    <rPh sb="25" eb="27">
      <t>サンシュツ</t>
    </rPh>
    <rPh sb="27" eb="28">
      <t>ヨウ</t>
    </rPh>
    <phoneticPr fontId="2"/>
  </si>
  <si>
    <t>②容量市場調達量</t>
    <rPh sb="1" eb="3">
      <t>ヨウリョウ</t>
    </rPh>
    <rPh sb="3" eb="5">
      <t>シジョウ</t>
    </rPh>
    <rPh sb="5" eb="7">
      <t>チョウタツ</t>
    </rPh>
    <rPh sb="7" eb="8">
      <t>リョウ</t>
    </rPh>
    <phoneticPr fontId="2"/>
  </si>
  <si>
    <t>エリア別調整係数</t>
    <rPh sb="3" eb="4">
      <t>ベツ</t>
    </rPh>
    <rPh sb="4" eb="8">
      <t>チョウセイケイスウ</t>
    </rPh>
    <phoneticPr fontId="2"/>
  </si>
  <si>
    <t>各月の上池容量または
蓄電池容量
(期待容量算出用)</t>
    <rPh sb="0" eb="2">
      <t>カクツキ</t>
    </rPh>
    <rPh sb="3" eb="4">
      <t>ウワ</t>
    </rPh>
    <rPh sb="4" eb="5">
      <t>イケ</t>
    </rPh>
    <rPh sb="5" eb="7">
      <t>ヨウリョウ</t>
    </rPh>
    <rPh sb="11" eb="14">
      <t>チクデンチ</t>
    </rPh>
    <rPh sb="14" eb="16">
      <t>ヨウリョウ</t>
    </rPh>
    <rPh sb="18" eb="20">
      <t>キタイ</t>
    </rPh>
    <rPh sb="20" eb="22">
      <t>ヨウリョウ</t>
    </rPh>
    <rPh sb="22" eb="24">
      <t>サンシュツ</t>
    </rPh>
    <rPh sb="24" eb="25">
      <t>ヨウ</t>
    </rPh>
    <phoneticPr fontId="2"/>
  </si>
  <si>
    <t>・発電方式の区分については、「揚水(純揚水)」もしくは「蓄電池」を選択して下さい。</t>
    <rPh sb="15" eb="17">
      <t>ヨウスイ</t>
    </rPh>
    <rPh sb="18" eb="19">
      <t>ジュン</t>
    </rPh>
    <rPh sb="19" eb="21">
      <t>ヨウスイ</t>
    </rPh>
    <rPh sb="28" eb="31">
      <t>チクデンチ</t>
    </rPh>
    <rPh sb="33" eb="35">
      <t>センタク</t>
    </rPh>
    <rPh sb="37" eb="38">
      <t>クダ</t>
    </rPh>
    <phoneticPr fontId="2"/>
  </si>
  <si>
    <t>揚水（純揚水）</t>
  </si>
  <si>
    <t>・各月の送電または放電可能電力については、設備容量から各月の所内消費電力、大気温及びダム水位低下等の影響による能力減分を差し引いた値を記載して下さい。</t>
    <rPh sb="9" eb="11">
      <t>ホウデン</t>
    </rPh>
    <phoneticPr fontId="2"/>
  </si>
  <si>
    <t>各月の上池容量または
蓄電池容量
(応札容量算出用)</t>
    <rPh sb="0" eb="2">
      <t>カクツキ</t>
    </rPh>
    <rPh sb="3" eb="4">
      <t>ウワ</t>
    </rPh>
    <rPh sb="4" eb="5">
      <t>イケ</t>
    </rPh>
    <rPh sb="5" eb="7">
      <t>ヨウリョウ</t>
    </rPh>
    <rPh sb="11" eb="14">
      <t>チクデンチ</t>
    </rPh>
    <rPh sb="14" eb="16">
      <t>ヨウリョウ</t>
    </rPh>
    <rPh sb="18" eb="20">
      <t>オウサツ</t>
    </rPh>
    <rPh sb="20" eb="22">
      <t>ヨウリョウ</t>
    </rPh>
    <rPh sb="22" eb="24">
      <t>サンシュツ</t>
    </rPh>
    <rPh sb="24" eb="25">
      <t>ヨウ</t>
    </rPh>
    <phoneticPr fontId="2"/>
  </si>
  <si>
    <t>※この値がアセスメント対象容量になります。</t>
    <phoneticPr fontId="2"/>
  </si>
  <si>
    <r>
      <t>1．以下の項目については、期待容量の登録期間中</t>
    </r>
    <r>
      <rPr>
        <b/>
        <sz val="11"/>
        <rFont val="Meiryo UI"/>
        <family val="3"/>
        <charset val="128"/>
      </rPr>
      <t>(2023/9/8～9/20)</t>
    </r>
    <r>
      <rPr>
        <sz val="11"/>
        <rFont val="Meiryo UI"/>
        <family val="3"/>
        <charset val="128"/>
      </rPr>
      <t>に容量市場システムに登録して下さい。</t>
    </r>
  </si>
  <si>
    <r>
      <t>・各月の運転または放電継続時間(期待容量算出用)については、各月の上池容量または蓄電池容量(期待容量算出用)の範囲内で最大出力で発電した場合に運転または放電可能な継続時間(</t>
    </r>
    <r>
      <rPr>
        <u/>
        <sz val="11"/>
        <rFont val="Meiryo UI"/>
        <family val="3"/>
        <charset val="128"/>
      </rPr>
      <t>整数</t>
    </r>
    <r>
      <rPr>
        <sz val="11"/>
        <rFont val="Meiryo UI"/>
        <family val="3"/>
        <charset val="128"/>
      </rPr>
      <t>)を記載して下さい。</t>
    </r>
    <rPh sb="9" eb="11">
      <t>ホウデン</t>
    </rPh>
    <rPh sb="40" eb="43">
      <t>チクデンチ</t>
    </rPh>
    <rPh sb="43" eb="45">
      <t>ヨウリョウ</t>
    </rPh>
    <rPh sb="76" eb="78">
      <t>ホウデン</t>
    </rPh>
    <rPh sb="86" eb="88">
      <t>セイスウ</t>
    </rPh>
    <phoneticPr fontId="2"/>
  </si>
  <si>
    <t>・各月の上池容量または蓄電池容量(期待容量算出用)については、自動計算されます。</t>
    <rPh sb="11" eb="14">
      <t>チクデンチ</t>
    </rPh>
    <rPh sb="14" eb="16">
      <t>ヨウリョウ</t>
    </rPh>
    <phoneticPr fontId="2"/>
  </si>
  <si>
    <r>
      <t>2．以下の項目については、期待容量等算定諸元一覧の登録期間中（</t>
    </r>
    <r>
      <rPr>
        <b/>
        <sz val="11"/>
        <rFont val="Meiryo UI"/>
        <family val="3"/>
        <charset val="128"/>
      </rPr>
      <t>2023/10/26～11/1）</t>
    </r>
    <r>
      <rPr>
        <sz val="1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</si>
  <si>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・各月の管理容量については、ダムもしくは蓄電池運用のリスク（運用による劣化に伴う蓄電池の容量減を含む）を踏まえ、同月の各月の送電または放電可能電力を上限に任意に記載して下さい。</t>
    <rPh sb="67" eb="69">
      <t>ホウデン</t>
    </rPh>
    <phoneticPr fontId="2"/>
  </si>
  <si>
    <r>
      <t>・各月の運転または放電継続時間(応札容量算出用)については、ダムもしくは蓄電池運用のリスク（運用による劣化に伴う蓄電池の容量減を含む）を踏まえ、任意の継続時間(</t>
    </r>
    <r>
      <rPr>
        <u/>
        <sz val="11"/>
        <rFont val="Meiryo UI"/>
        <family val="3"/>
        <charset val="128"/>
      </rPr>
      <t>整数</t>
    </r>
    <r>
      <rPr>
        <sz val="11"/>
        <rFont val="Meiryo UI"/>
        <family val="3"/>
        <charset val="128"/>
      </rPr>
      <t>)を記載して下さい。</t>
    </r>
    <rPh sb="9" eb="11">
      <t>ホウデン</t>
    </rPh>
    <rPh sb="75" eb="77">
      <t>ケイゾク</t>
    </rPh>
    <rPh sb="77" eb="79">
      <t>ジカン</t>
    </rPh>
    <phoneticPr fontId="2"/>
  </si>
  <si>
    <r>
      <t>※ただし、その際には</t>
    </r>
    <r>
      <rPr>
        <u/>
        <sz val="11"/>
        <rFont val="Meiryo UI"/>
        <family val="3"/>
        <charset val="128"/>
      </rPr>
      <t>各月の上池容量または蓄電池容量(応札容量算出用)が、同月の各月の上池容量(期待容量算出用)以下</t>
    </r>
    <r>
      <rPr>
        <sz val="11"/>
        <rFont val="Meiryo UI"/>
        <family val="3"/>
        <charset val="128"/>
      </rPr>
      <t>となるようにする必要があります</t>
    </r>
    <rPh sb="7" eb="8">
      <t>サイ</t>
    </rPh>
    <rPh sb="15" eb="17">
      <t>ヨウリョウ</t>
    </rPh>
    <rPh sb="20" eb="23">
      <t>チクデンチ</t>
    </rPh>
    <rPh sb="23" eb="25">
      <t>ヨウリョウ</t>
    </rPh>
    <rPh sb="65" eb="67">
      <t>ヒツヨウ</t>
    </rPh>
    <phoneticPr fontId="2"/>
  </si>
  <si>
    <t>・各月の上池容量または蓄電池容量(応札容量算出用)については、自動計算されます。</t>
    <rPh sb="11" eb="14">
      <t>チクデンチ</t>
    </rPh>
    <rPh sb="14" eb="16">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</si>
</sst>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s>
  <fonts count="19"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11"/>
      <color theme="1"/>
      <name val="ＭＳ Ｐゴシック"/>
      <family val="2"/>
      <charset val="128"/>
    </font>
    <font>
      <u/>
      <sz val="11"/>
      <color theme="10"/>
      <name val="ＭＳ Ｐゴシック"/>
      <family val="2"/>
      <charset val="128"/>
    </font>
    <font>
      <b/>
      <sz val="12"/>
      <color theme="1"/>
      <name val="Meiryo UI"/>
      <family val="3"/>
      <charset val="128"/>
    </font>
    <font>
      <u/>
      <sz val="11"/>
      <color theme="10"/>
      <name val="ＭＳ Ｐゴシック"/>
      <family val="2"/>
      <scheme val="minor"/>
    </font>
    <font>
      <sz val="11"/>
      <color indexed="81"/>
      <name val="Meiryo UI"/>
      <family val="3"/>
      <charset val="128"/>
    </font>
    <font>
      <sz val="9"/>
      <color indexed="81"/>
      <name val="Meiryo UI"/>
      <family val="3"/>
      <charset val="128"/>
    </font>
    <font>
      <b/>
      <sz val="1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4">
    <xf numFmtId="0" fontId="0" fillId="0" borderId="0"/>
    <xf numFmtId="0" fontId="12" fillId="0" borderId="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cellStyleXfs>
  <cellXfs count="13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9"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0" xfId="0" applyNumberFormat="1" applyFont="1" applyFill="1" applyBorder="1"/>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8" xfId="0" applyNumberFormat="1" applyFont="1" applyFill="1" applyBorder="1"/>
    <xf numFmtId="178" fontId="7" fillId="0" borderId="14"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8"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1"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0" xfId="0" applyNumberFormat="1" applyFont="1" applyFill="1" applyBorder="1" applyAlignment="1">
      <alignment horizontal="center"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8"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179" fontId="7" fillId="0" borderId="0" xfId="0" applyNumberFormat="1" applyFont="1" applyFill="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18" xfId="0" applyFont="1" applyBorder="1" applyAlignment="1">
      <alignment horizontal="center" vertical="center"/>
    </xf>
    <xf numFmtId="0" fontId="1" fillId="0" borderId="9" xfId="0" applyFont="1" applyFill="1" applyBorder="1" applyAlignment="1">
      <alignment horizontal="center" vertical="center"/>
    </xf>
    <xf numFmtId="0" fontId="1" fillId="0" borderId="18"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176" fontId="4" fillId="8" borderId="1" xfId="0" applyNumberFormat="1" applyFont="1" applyFill="1" applyBorder="1" applyAlignment="1" applyProtection="1">
      <alignment horizontal="center" vertical="center" shrinkToFit="1"/>
      <protection locked="0"/>
    </xf>
    <xf numFmtId="178" fontId="4" fillId="8" borderId="1" xfId="0" applyNumberFormat="1" applyFont="1" applyFill="1" applyBorder="1" applyAlignment="1" applyProtection="1">
      <alignment horizontal="center" vertical="center" shrinkToFit="1"/>
      <protection hidden="1"/>
    </xf>
    <xf numFmtId="181" fontId="4" fillId="0"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15" fillId="0" borderId="0" xfId="3"/>
    <xf numFmtId="0" fontId="1" fillId="0" borderId="0" xfId="0" applyFont="1"/>
    <xf numFmtId="178" fontId="1" fillId="0" borderId="19" xfId="0" applyNumberFormat="1" applyFont="1" applyBorder="1" applyAlignment="1">
      <alignment horizontal="center" vertical="center"/>
    </xf>
    <xf numFmtId="176" fontId="4" fillId="0" borderId="1" xfId="0" applyNumberFormat="1" applyFont="1" applyFill="1" applyBorder="1" applyAlignment="1" applyProtection="1">
      <alignment horizontal="center" vertical="center" shrinkToFit="1"/>
      <protection hidden="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hidden="1"/>
    </xf>
    <xf numFmtId="0" fontId="1" fillId="5" borderId="4" xfId="0" applyFont="1" applyFill="1" applyBorder="1" applyAlignment="1" applyProtection="1">
      <alignment horizontal="center" vertical="center"/>
      <protection locked="0" hidden="1"/>
    </xf>
    <xf numFmtId="0" fontId="1" fillId="5" borderId="3" xfId="0" applyFont="1" applyFill="1" applyBorder="1" applyAlignment="1" applyProtection="1">
      <alignment horizontal="center" vertical="center"/>
      <protection locked="0"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7"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8" borderId="2"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right" vertical="center"/>
      <protection locked="0"/>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cellXfs>
  <cellStyles count="4">
    <cellStyle name="ハイパーリンク" xfId="3" builtinId="8"/>
    <cellStyle name="ハイパーリンク 2" xfId="2" xr:uid="{00000000-0005-0000-0000-000000000000}"/>
    <cellStyle name="標準" xfId="0" builtinId="0"/>
    <cellStyle name="標準 2" xfId="1" xr:uid="{00000000-0005-0000-0000-000002000000}"/>
  </cellStyles>
  <dxfs count="2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rgb="FFFF000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FF66"/>
      <color rgb="FFFFFFCC"/>
      <color rgb="FFFFCCFF"/>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665756</xdr:colOff>
      <xdr:row>15</xdr:row>
      <xdr:rowOff>180894</xdr:rowOff>
    </xdr:from>
    <xdr:to>
      <xdr:col>12</xdr:col>
      <xdr:colOff>354905</xdr:colOff>
      <xdr:row>16</xdr:row>
      <xdr:rowOff>268637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489613" y="3705144"/>
          <a:ext cx="1104292" cy="387100"/>
        </a:xfrm>
        <a:prstGeom prst="wedgeRoundRectCallout">
          <a:avLst>
            <a:gd name="adj1" fmla="val -82819"/>
            <a:gd name="adj2" fmla="val -536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340657</xdr:colOff>
      <xdr:row>34</xdr:row>
      <xdr:rowOff>286870</xdr:rowOff>
    </xdr:from>
    <xdr:to>
      <xdr:col>23</xdr:col>
      <xdr:colOff>0</xdr:colOff>
      <xdr:row>40</xdr:row>
      <xdr:rowOff>33618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273551" y="9646023"/>
          <a:ext cx="3209367" cy="992842"/>
        </a:xfrm>
        <a:prstGeom prst="wedgeRoundRectCallout">
          <a:avLst>
            <a:gd name="adj1" fmla="val -62534"/>
            <a:gd name="adj2" fmla="val -14452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67233</xdr:colOff>
      <xdr:row>18</xdr:row>
      <xdr:rowOff>100847</xdr:rowOff>
    </xdr:from>
    <xdr:to>
      <xdr:col>22</xdr:col>
      <xdr:colOff>584946</xdr:colOff>
      <xdr:row>21</xdr:row>
      <xdr:rowOff>168084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0385609" y="4583200"/>
          <a:ext cx="3063690" cy="981637"/>
        </a:xfrm>
        <a:prstGeom prst="wedgeRoundRectCallout">
          <a:avLst>
            <a:gd name="adj1" fmla="val -73241"/>
            <a:gd name="adj2" fmla="val 19497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671009</xdr:colOff>
      <xdr:row>35</xdr:row>
      <xdr:rowOff>80682</xdr:rowOff>
    </xdr:from>
    <xdr:to>
      <xdr:col>16</xdr:col>
      <xdr:colOff>163608</xdr:colOff>
      <xdr:row>40</xdr:row>
      <xdr:rowOff>91888</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6408421" y="9744635"/>
          <a:ext cx="3688081" cy="952500"/>
        </a:xfrm>
        <a:prstGeom prst="wedgeRoundRectCallout">
          <a:avLst>
            <a:gd name="adj1" fmla="val -33501"/>
            <a:gd name="adj2" fmla="val -7187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23</xdr:col>
      <xdr:colOff>44824</xdr:colOff>
      <xdr:row>17</xdr:row>
      <xdr:rowOff>257736</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654116" y="3529853"/>
          <a:ext cx="3440208" cy="963707"/>
        </a:xfrm>
        <a:prstGeom prst="wedgeRoundRectCallout">
          <a:avLst>
            <a:gd name="adj1" fmla="val -70470"/>
            <a:gd name="adj2" fmla="val 6964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期待容量を</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331692</xdr:colOff>
      <xdr:row>22</xdr:row>
      <xdr:rowOff>149679</xdr:rowOff>
    </xdr:from>
    <xdr:to>
      <xdr:col>25</xdr:col>
      <xdr:colOff>71718</xdr:colOff>
      <xdr:row>29</xdr:row>
      <xdr:rowOff>8966</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2251549" y="5769429"/>
          <a:ext cx="4175955" cy="1954787"/>
        </a:xfrm>
        <a:prstGeom prst="wedgeRoundRectCallout">
          <a:avLst>
            <a:gd name="adj1" fmla="val -81489"/>
            <a:gd name="adj2" fmla="val 2772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各月の送電可能電力の最大値以下の整数値を入力してください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応札容量</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313761</xdr:colOff>
      <xdr:row>29</xdr:row>
      <xdr:rowOff>89647</xdr:rowOff>
    </xdr:from>
    <xdr:to>
      <xdr:col>25</xdr:col>
      <xdr:colOff>53787</xdr:colOff>
      <xdr:row>33</xdr:row>
      <xdr:rowOff>277906</xdr:rowOff>
    </xdr:to>
    <xdr:sp macro="" textlink="">
      <xdr:nvSpPr>
        <xdr:cNvPr id="11" name="角丸四角形吹き出し 6">
          <a:extLst>
            <a:ext uri="{FF2B5EF4-FFF2-40B4-BE49-F238E27FC236}">
              <a16:creationId xmlns:a16="http://schemas.microsoft.com/office/drawing/2014/main" id="{00000000-0008-0000-0000-00000B000000}"/>
            </a:ext>
          </a:extLst>
        </xdr:cNvPr>
        <xdr:cNvSpPr/>
      </xdr:nvSpPr>
      <xdr:spPr>
        <a:xfrm>
          <a:off x="11017620" y="7924800"/>
          <a:ext cx="3756214" cy="1407459"/>
        </a:xfrm>
        <a:prstGeom prst="wedgeRoundRectCallout">
          <a:avLst>
            <a:gd name="adj1" fmla="val -82904"/>
            <a:gd name="adj2" fmla="val -4461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11</xdr:col>
      <xdr:colOff>132901</xdr:colOff>
      <xdr:row>13</xdr:row>
      <xdr:rowOff>346085</xdr:rowOff>
    </xdr:from>
    <xdr:to>
      <xdr:col>12</xdr:col>
      <xdr:colOff>602011</xdr:colOff>
      <xdr:row>15</xdr:row>
      <xdr:rowOff>45208</xdr:rowOff>
    </xdr:to>
    <xdr:sp macro="" textlink="">
      <xdr:nvSpPr>
        <xdr:cNvPr id="12" name="角丸四角形吹き出し 3">
          <a:extLst>
            <a:ext uri="{FF2B5EF4-FFF2-40B4-BE49-F238E27FC236}">
              <a16:creationId xmlns:a16="http://schemas.microsoft.com/office/drawing/2014/main" id="{00000000-0008-0000-0000-00000C000000}"/>
            </a:ext>
          </a:extLst>
        </xdr:cNvPr>
        <xdr:cNvSpPr/>
      </xdr:nvSpPr>
      <xdr:spPr>
        <a:xfrm>
          <a:off x="7317472" y="3350542"/>
          <a:ext cx="1252882" cy="384923"/>
        </a:xfrm>
        <a:prstGeom prst="wedgeRoundRectCallout">
          <a:avLst>
            <a:gd name="adj1" fmla="val -82819"/>
            <a:gd name="adj2" fmla="val 4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8</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639535</xdr:colOff>
      <xdr:row>2</xdr:row>
      <xdr:rowOff>68037</xdr:rowOff>
    </xdr:from>
    <xdr:to>
      <xdr:col>27</xdr:col>
      <xdr:colOff>161017</xdr:colOff>
      <xdr:row>6</xdr:row>
      <xdr:rowOff>106322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912928" y="476251"/>
          <a:ext cx="6964589" cy="85471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24</xdr:row>
      <xdr:rowOff>265339</xdr:rowOff>
    </xdr:from>
    <xdr:to>
      <xdr:col>23</xdr:col>
      <xdr:colOff>492125</xdr:colOff>
      <xdr:row>28</xdr:row>
      <xdr:rowOff>81643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2661446" y="6483803"/>
          <a:ext cx="2825750" cy="1013733"/>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28</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34</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24</xdr:row>
      <xdr:rowOff>149679</xdr:rowOff>
    </xdr:from>
    <xdr:to>
      <xdr:col>19</xdr:col>
      <xdr:colOff>142875</xdr:colOff>
      <xdr:row>26</xdr:row>
      <xdr:rowOff>173491</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16" idx="1"/>
        </xdr:cNvCxnSpPr>
      </xdr:nvCxnSpPr>
      <xdr:spPr>
        <a:xfrm flipH="1" flipV="1">
          <a:off x="10885714" y="6368143"/>
          <a:ext cx="1775732" cy="62252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625928</xdr:colOff>
      <xdr:row>18</xdr:row>
      <xdr:rowOff>95250</xdr:rowOff>
    </xdr:from>
    <xdr:to>
      <xdr:col>19</xdr:col>
      <xdr:colOff>142875</xdr:colOff>
      <xdr:row>26</xdr:row>
      <xdr:rowOff>173491</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6" idx="1"/>
        </xdr:cNvCxnSpPr>
      </xdr:nvCxnSpPr>
      <xdr:spPr>
        <a:xfrm flipH="1" flipV="1">
          <a:off x="10899321" y="4517571"/>
          <a:ext cx="1762125" cy="2473099"/>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517071</xdr:colOff>
      <xdr:row>15</xdr:row>
      <xdr:rowOff>122464</xdr:rowOff>
    </xdr:from>
    <xdr:to>
      <xdr:col>19</xdr:col>
      <xdr:colOff>142875</xdr:colOff>
      <xdr:row>26</xdr:row>
      <xdr:rowOff>173491</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6" idx="1"/>
        </xdr:cNvCxnSpPr>
      </xdr:nvCxnSpPr>
      <xdr:spPr>
        <a:xfrm flipH="1" flipV="1">
          <a:off x="10790464" y="3646714"/>
          <a:ext cx="1870982" cy="3343956"/>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693964</xdr:colOff>
      <xdr:row>26</xdr:row>
      <xdr:rowOff>173491</xdr:rowOff>
    </xdr:from>
    <xdr:to>
      <xdr:col>19</xdr:col>
      <xdr:colOff>142875</xdr:colOff>
      <xdr:row>27</xdr:row>
      <xdr:rowOff>204108</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16" idx="1"/>
        </xdr:cNvCxnSpPr>
      </xdr:nvCxnSpPr>
      <xdr:spPr>
        <a:xfrm flipH="1">
          <a:off x="10967357" y="6990670"/>
          <a:ext cx="1694089" cy="32997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26</xdr:row>
      <xdr:rowOff>173491</xdr:rowOff>
    </xdr:from>
    <xdr:to>
      <xdr:col>19</xdr:col>
      <xdr:colOff>142875</xdr:colOff>
      <xdr:row>33</xdr:row>
      <xdr:rowOff>122465</xdr:rowOff>
    </xdr:to>
    <xdr:cxnSp macro="">
      <xdr:nvCxnSpPr>
        <xdr:cNvPr id="34" name="直線矢印コネクタ 33">
          <a:extLst>
            <a:ext uri="{FF2B5EF4-FFF2-40B4-BE49-F238E27FC236}">
              <a16:creationId xmlns:a16="http://schemas.microsoft.com/office/drawing/2014/main" id="{00000000-0008-0000-0300-000022000000}"/>
            </a:ext>
          </a:extLst>
        </xdr:cNvPr>
        <xdr:cNvCxnSpPr>
          <a:stCxn id="16" idx="1"/>
        </xdr:cNvCxnSpPr>
      </xdr:nvCxnSpPr>
      <xdr:spPr>
        <a:xfrm flipH="1">
          <a:off x="10926536" y="6990670"/>
          <a:ext cx="1734910" cy="204447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176894</xdr:colOff>
      <xdr:row>16</xdr:row>
      <xdr:rowOff>285750</xdr:rowOff>
    </xdr:from>
    <xdr:to>
      <xdr:col>25</xdr:col>
      <xdr:colOff>621502</xdr:colOff>
      <xdr:row>18</xdr:row>
      <xdr:rowOff>145143</xdr:rowOff>
    </xdr:to>
    <xdr:sp macro="" textlink="">
      <xdr:nvSpPr>
        <xdr:cNvPr id="36" name="角丸四角形吹き出し 12">
          <a:extLst>
            <a:ext uri="{FF2B5EF4-FFF2-40B4-BE49-F238E27FC236}">
              <a16:creationId xmlns:a16="http://schemas.microsoft.com/office/drawing/2014/main" id="{00000000-0008-0000-0300-000024000000}"/>
            </a:ext>
          </a:extLst>
        </xdr:cNvPr>
        <xdr:cNvSpPr/>
      </xdr:nvSpPr>
      <xdr:spPr>
        <a:xfrm>
          <a:off x="12695465" y="4109357"/>
          <a:ext cx="4281823" cy="458107"/>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16</xdr:row>
      <xdr:rowOff>285750</xdr:rowOff>
    </xdr:from>
    <xdr:to>
      <xdr:col>25</xdr:col>
      <xdr:colOff>635108</xdr:colOff>
      <xdr:row>18</xdr:row>
      <xdr:rowOff>145143</xdr:rowOff>
    </xdr:to>
    <xdr:sp macro="" textlink="">
      <xdr:nvSpPr>
        <xdr:cNvPr id="37" name="角丸四角形吹き出し 12">
          <a:extLst>
            <a:ext uri="{FF2B5EF4-FFF2-40B4-BE49-F238E27FC236}">
              <a16:creationId xmlns:a16="http://schemas.microsoft.com/office/drawing/2014/main" id="{00000000-0008-0000-0300-000025000000}"/>
            </a:ext>
          </a:extLst>
        </xdr:cNvPr>
        <xdr:cNvSpPr/>
      </xdr:nvSpPr>
      <xdr:spPr>
        <a:xfrm>
          <a:off x="12709071" y="4109357"/>
          <a:ext cx="4281823" cy="458107"/>
        </a:xfrm>
        <a:prstGeom prst="wedgeRoundRectCallout">
          <a:avLst>
            <a:gd name="adj1" fmla="val -95731"/>
            <a:gd name="adj2" fmla="val 183872"/>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38" name="角丸四角形吹き出し 12">
          <a:extLst>
            <a:ext uri="{FF2B5EF4-FFF2-40B4-BE49-F238E27FC236}">
              <a16:creationId xmlns:a16="http://schemas.microsoft.com/office/drawing/2014/main" id="{00000000-0008-0000-0300-000026000000}"/>
            </a:ext>
          </a:extLst>
        </xdr:cNvPr>
        <xdr:cNvSpPr/>
      </xdr:nvSpPr>
      <xdr:spPr>
        <a:xfrm>
          <a:off x="12545785" y="7674428"/>
          <a:ext cx="4281823" cy="458107"/>
        </a:xfrm>
        <a:prstGeom prst="wedgeRoundRectCallout">
          <a:avLst>
            <a:gd name="adj1" fmla="val -88422"/>
            <a:gd name="adj2" fmla="val -13098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39" name="角丸四角形吹き出し 12">
          <a:extLst>
            <a:ext uri="{FF2B5EF4-FFF2-40B4-BE49-F238E27FC236}">
              <a16:creationId xmlns:a16="http://schemas.microsoft.com/office/drawing/2014/main" id="{00000000-0008-0000-0300-000027000000}"/>
            </a:ext>
          </a:extLst>
        </xdr:cNvPr>
        <xdr:cNvSpPr/>
      </xdr:nvSpPr>
      <xdr:spPr>
        <a:xfrm>
          <a:off x="12545785" y="7674428"/>
          <a:ext cx="4281823" cy="458107"/>
        </a:xfrm>
        <a:prstGeom prst="wedgeRoundRectCallout">
          <a:avLst>
            <a:gd name="adj1" fmla="val -86833"/>
            <a:gd name="adj2" fmla="val -325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527958</xdr:colOff>
      <xdr:row>12</xdr:row>
      <xdr:rowOff>242208</xdr:rowOff>
    </xdr:from>
    <xdr:to>
      <xdr:col>19</xdr:col>
      <xdr:colOff>142875</xdr:colOff>
      <xdr:row>26</xdr:row>
      <xdr:rowOff>173491</xdr:rowOff>
    </xdr:to>
    <xdr:cxnSp macro="">
      <xdr:nvCxnSpPr>
        <xdr:cNvPr id="20" name="直線矢印コネクタ 19">
          <a:extLst>
            <a:ext uri="{FF2B5EF4-FFF2-40B4-BE49-F238E27FC236}">
              <a16:creationId xmlns:a16="http://schemas.microsoft.com/office/drawing/2014/main" id="{00000000-0008-0000-0300-000014000000}"/>
            </a:ext>
          </a:extLst>
        </xdr:cNvPr>
        <xdr:cNvCxnSpPr>
          <a:stCxn id="16" idx="1"/>
        </xdr:cNvCxnSpPr>
      </xdr:nvCxnSpPr>
      <xdr:spPr>
        <a:xfrm flipH="1" flipV="1">
          <a:off x="9759044" y="2822122"/>
          <a:ext cx="1639660" cy="4274683"/>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95249</xdr:colOff>
      <xdr:row>3</xdr:row>
      <xdr:rowOff>0</xdr:rowOff>
    </xdr:from>
    <xdr:ext cx="2646922" cy="60042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09856" y="5715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44630</xdr:colOff>
      <xdr:row>19</xdr:row>
      <xdr:rowOff>122465</xdr:rowOff>
    </xdr:from>
    <xdr:ext cx="2646922" cy="600421"/>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059237" y="374196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108857</xdr:colOff>
      <xdr:row>6</xdr:row>
      <xdr:rowOff>108857</xdr:rowOff>
    </xdr:from>
    <xdr:ext cx="2925536" cy="1108509"/>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123464" y="1251857"/>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68036</xdr:colOff>
      <xdr:row>23</xdr:row>
      <xdr:rowOff>54429</xdr:rowOff>
    </xdr:from>
    <xdr:ext cx="2925536" cy="1108509"/>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082643" y="443592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100963</xdr:colOff>
      <xdr:row>15</xdr:row>
      <xdr:rowOff>69942</xdr:rowOff>
    </xdr:from>
    <xdr:ext cx="2646922" cy="600421"/>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536642" y="292744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89647</xdr:colOff>
      <xdr:row>2</xdr:row>
      <xdr:rowOff>33618</xdr:rowOff>
    </xdr:from>
    <xdr:ext cx="2646922" cy="600421"/>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415618" y="414618"/>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7" Type="http://schemas.openxmlformats.org/officeDocument/2006/relationships/comments" Target="../comments1.xml"/><Relationship Id="rId2"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56"/>
  <sheetViews>
    <sheetView showGridLines="0" zoomScale="70" zoomScaleNormal="70" workbookViewId="0"/>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7" t="s">
        <v>66</v>
      </c>
      <c r="B1" s="47"/>
      <c r="C1" s="47"/>
      <c r="D1" s="47"/>
      <c r="E1" s="47"/>
      <c r="F1" s="48" t="s">
        <v>67</v>
      </c>
      <c r="G1" s="48"/>
      <c r="H1" s="48"/>
      <c r="I1" s="49" t="s">
        <v>68</v>
      </c>
    </row>
    <row r="2" spans="1:17" ht="16.5" x14ac:dyDescent="0.25">
      <c r="A2" s="113" t="s">
        <v>0</v>
      </c>
      <c r="B2" s="114"/>
      <c r="C2" s="4"/>
      <c r="D2" s="4"/>
      <c r="E2" s="4"/>
      <c r="F2" s="4"/>
      <c r="G2" s="4"/>
      <c r="H2" s="4"/>
      <c r="I2" s="4"/>
      <c r="J2" s="4"/>
      <c r="K2" s="4"/>
      <c r="L2" s="4"/>
      <c r="M2" s="4"/>
      <c r="N2" s="4"/>
      <c r="O2" s="4"/>
      <c r="P2" s="4"/>
      <c r="Q2" s="4"/>
    </row>
    <row r="3" spans="1:17" ht="16.5" x14ac:dyDescent="0.25">
      <c r="A3" s="20"/>
      <c r="B3" s="20"/>
      <c r="C3" s="4"/>
      <c r="D3" s="4"/>
      <c r="E3" s="4"/>
      <c r="F3" s="4"/>
      <c r="G3" s="4"/>
      <c r="H3" s="4"/>
      <c r="I3" s="4"/>
      <c r="J3" s="4"/>
      <c r="K3" s="4"/>
      <c r="L3" s="4"/>
      <c r="M3" s="4"/>
      <c r="N3" s="4"/>
      <c r="O3" s="4"/>
      <c r="P3" s="4"/>
      <c r="Q3" s="4"/>
    </row>
    <row r="4" spans="1:17" ht="16.5" x14ac:dyDescent="0.25">
      <c r="A4" s="115" t="s">
        <v>101</v>
      </c>
      <c r="B4" s="115"/>
      <c r="C4" s="115"/>
      <c r="D4" s="115"/>
      <c r="E4" s="115"/>
      <c r="F4" s="115"/>
      <c r="G4" s="115"/>
      <c r="H4" s="115"/>
      <c r="I4" s="115"/>
      <c r="J4" s="115"/>
      <c r="K4" s="115"/>
      <c r="L4" s="115"/>
      <c r="M4" s="115"/>
      <c r="N4" s="115"/>
      <c r="O4" s="115"/>
      <c r="P4" s="115"/>
      <c r="Q4" s="115"/>
    </row>
    <row r="5" spans="1:17" ht="16.5" x14ac:dyDescent="0.25">
      <c r="A5" s="4"/>
      <c r="B5" s="4"/>
      <c r="C5" s="4"/>
      <c r="D5" s="4"/>
      <c r="E5" s="4"/>
      <c r="F5" s="4"/>
      <c r="G5" s="4"/>
      <c r="H5" s="4"/>
      <c r="I5" s="4"/>
      <c r="J5" s="4"/>
      <c r="K5" s="4"/>
      <c r="L5" s="4"/>
      <c r="M5" s="4"/>
      <c r="N5" s="16"/>
      <c r="O5" s="4"/>
      <c r="P5" s="4"/>
      <c r="Q5" s="4"/>
    </row>
    <row r="6" spans="1:17" ht="16.5" x14ac:dyDescent="0.25">
      <c r="A6" s="115" t="s">
        <v>102</v>
      </c>
      <c r="B6" s="115"/>
      <c r="C6" s="115"/>
      <c r="D6" s="115"/>
      <c r="E6" s="115"/>
      <c r="F6" s="115"/>
      <c r="G6" s="115"/>
      <c r="H6" s="115"/>
      <c r="I6" s="115"/>
      <c r="J6" s="115"/>
      <c r="K6" s="115"/>
      <c r="L6" s="115"/>
      <c r="M6" s="115"/>
      <c r="N6" s="115"/>
      <c r="O6" s="115"/>
      <c r="P6" s="115"/>
      <c r="Q6" s="115"/>
    </row>
    <row r="7" spans="1:17" ht="16.5" x14ac:dyDescent="0.25">
      <c r="A7" s="54"/>
      <c r="B7" s="54"/>
      <c r="C7" s="54"/>
      <c r="D7" s="54"/>
      <c r="E7" s="54"/>
      <c r="F7" s="54"/>
      <c r="G7" s="54"/>
      <c r="H7" s="54"/>
      <c r="I7" s="54"/>
      <c r="J7" s="54"/>
      <c r="K7" s="54"/>
      <c r="L7" s="54"/>
      <c r="M7" s="54"/>
      <c r="N7" s="54"/>
      <c r="O7" s="54"/>
      <c r="P7" s="54"/>
      <c r="Q7" s="54"/>
    </row>
    <row r="8" spans="1:17" ht="16.5" x14ac:dyDescent="0.25">
      <c r="A8" s="55" t="s">
        <v>80</v>
      </c>
      <c r="B8" s="54"/>
      <c r="C8" s="54"/>
      <c r="D8" s="54"/>
      <c r="E8" s="54"/>
      <c r="F8" s="54"/>
      <c r="G8" s="54"/>
      <c r="H8" s="54"/>
      <c r="I8" s="54"/>
      <c r="J8" s="54"/>
      <c r="K8" s="54"/>
      <c r="L8" s="54"/>
      <c r="M8" s="54"/>
      <c r="N8" s="54"/>
      <c r="O8" s="54"/>
      <c r="P8" s="54"/>
      <c r="Q8" s="54"/>
    </row>
    <row r="9" spans="1:17" ht="16.5" x14ac:dyDescent="0.25">
      <c r="A9" s="54"/>
      <c r="B9" s="55" t="s">
        <v>81</v>
      </c>
      <c r="C9" s="54"/>
      <c r="D9" s="54"/>
      <c r="E9" s="54"/>
      <c r="F9" s="54"/>
      <c r="G9" s="54"/>
      <c r="H9" s="54"/>
      <c r="I9" s="54"/>
      <c r="J9" s="54"/>
      <c r="K9" s="54"/>
      <c r="L9" s="54"/>
      <c r="M9" s="54"/>
      <c r="N9" s="54"/>
      <c r="O9" s="54"/>
      <c r="P9" s="54"/>
      <c r="Q9" s="54"/>
    </row>
    <row r="10" spans="1:17" ht="16.5" x14ac:dyDescent="0.25">
      <c r="C10" s="4"/>
      <c r="D10" s="4"/>
      <c r="E10" s="17"/>
      <c r="F10" s="17"/>
      <c r="G10" s="17"/>
      <c r="H10" s="17"/>
      <c r="I10" s="17"/>
      <c r="J10" s="17"/>
      <c r="K10" s="17"/>
      <c r="L10" s="17"/>
      <c r="M10" s="17"/>
      <c r="N10" s="17"/>
      <c r="O10" s="17"/>
      <c r="P10" s="17"/>
      <c r="Q10" s="4"/>
    </row>
    <row r="11" spans="1:17" ht="16.5" x14ac:dyDescent="0.25">
      <c r="A11" s="24"/>
      <c r="B11" s="24"/>
      <c r="C11" s="24"/>
      <c r="D11" s="24"/>
      <c r="E11" s="43"/>
      <c r="F11" s="43"/>
      <c r="G11" s="43"/>
      <c r="H11" s="43"/>
      <c r="I11" s="43"/>
      <c r="J11" s="43"/>
      <c r="K11" s="43"/>
      <c r="L11" s="24"/>
      <c r="M11" s="116" t="s">
        <v>69</v>
      </c>
      <c r="N11" s="116"/>
      <c r="O11" s="116"/>
      <c r="P11" s="116"/>
      <c r="Q11" s="116"/>
    </row>
    <row r="12" spans="1:17" ht="24" customHeight="1" x14ac:dyDescent="0.25">
      <c r="A12" s="94" t="s">
        <v>1</v>
      </c>
      <c r="B12" s="94"/>
      <c r="C12" s="94"/>
      <c r="D12" s="94"/>
      <c r="E12" s="117" t="s">
        <v>23</v>
      </c>
      <c r="F12" s="118"/>
      <c r="G12" s="118"/>
      <c r="H12" s="118"/>
      <c r="I12" s="118"/>
      <c r="J12" s="118"/>
      <c r="K12" s="118"/>
      <c r="L12" s="118"/>
      <c r="M12" s="118"/>
      <c r="N12" s="118"/>
      <c r="O12" s="118"/>
      <c r="P12" s="119"/>
      <c r="Q12" s="46" t="s">
        <v>2</v>
      </c>
    </row>
    <row r="13" spans="1:17" ht="24" customHeight="1" x14ac:dyDescent="0.25">
      <c r="A13" s="94" t="s">
        <v>3</v>
      </c>
      <c r="B13" s="94"/>
      <c r="C13" s="94"/>
      <c r="D13" s="94"/>
      <c r="E13" s="98">
        <v>9601</v>
      </c>
      <c r="F13" s="99"/>
      <c r="G13" s="99"/>
      <c r="H13" s="99"/>
      <c r="I13" s="99"/>
      <c r="J13" s="99"/>
      <c r="K13" s="99"/>
      <c r="L13" s="99"/>
      <c r="M13" s="99"/>
      <c r="N13" s="99"/>
      <c r="O13" s="99"/>
      <c r="P13" s="100"/>
      <c r="Q13" s="3"/>
    </row>
    <row r="14" spans="1:17" ht="30" customHeight="1" x14ac:dyDescent="0.25">
      <c r="A14" s="93" t="s">
        <v>4</v>
      </c>
      <c r="B14" s="93"/>
      <c r="C14" s="93"/>
      <c r="D14" s="93"/>
      <c r="E14" s="101" t="s">
        <v>41</v>
      </c>
      <c r="F14" s="102"/>
      <c r="G14" s="102"/>
      <c r="H14" s="102"/>
      <c r="I14" s="102"/>
      <c r="J14" s="102"/>
      <c r="K14" s="102"/>
      <c r="L14" s="102"/>
      <c r="M14" s="102"/>
      <c r="N14" s="102"/>
      <c r="O14" s="102"/>
      <c r="P14" s="103"/>
      <c r="Q14" s="3"/>
    </row>
    <row r="15" spans="1:17" ht="24" customHeight="1" x14ac:dyDescent="0.25">
      <c r="A15" s="94" t="s">
        <v>5</v>
      </c>
      <c r="B15" s="94"/>
      <c r="C15" s="94"/>
      <c r="D15" s="94"/>
      <c r="E15" s="104" t="s">
        <v>112</v>
      </c>
      <c r="F15" s="105"/>
      <c r="G15" s="105"/>
      <c r="H15" s="105"/>
      <c r="I15" s="105"/>
      <c r="J15" s="105"/>
      <c r="K15" s="105"/>
      <c r="L15" s="105"/>
      <c r="M15" s="105"/>
      <c r="N15" s="105"/>
      <c r="O15" s="105"/>
      <c r="P15" s="106"/>
      <c r="Q15" s="3"/>
    </row>
    <row r="16" spans="1:17" ht="24" customHeight="1" x14ac:dyDescent="0.25">
      <c r="A16" s="94" t="s">
        <v>6</v>
      </c>
      <c r="B16" s="94"/>
      <c r="C16" s="94"/>
      <c r="D16" s="94"/>
      <c r="E16" s="107" t="s">
        <v>70</v>
      </c>
      <c r="F16" s="108"/>
      <c r="G16" s="108"/>
      <c r="H16" s="108"/>
      <c r="I16" s="108"/>
      <c r="J16" s="108"/>
      <c r="K16" s="108"/>
      <c r="L16" s="108"/>
      <c r="M16" s="108"/>
      <c r="N16" s="108"/>
      <c r="O16" s="108"/>
      <c r="P16" s="109"/>
      <c r="Q16" s="3"/>
    </row>
    <row r="17" spans="1:19" ht="24" customHeight="1" x14ac:dyDescent="0.25">
      <c r="A17" s="94" t="s">
        <v>7</v>
      </c>
      <c r="B17" s="94"/>
      <c r="C17" s="94"/>
      <c r="D17" s="94"/>
      <c r="E17" s="110">
        <v>10000</v>
      </c>
      <c r="F17" s="111"/>
      <c r="G17" s="111"/>
      <c r="H17" s="111"/>
      <c r="I17" s="111"/>
      <c r="J17" s="111"/>
      <c r="K17" s="111"/>
      <c r="L17" s="111"/>
      <c r="M17" s="111"/>
      <c r="N17" s="111"/>
      <c r="O17" s="111"/>
      <c r="P17" s="112"/>
      <c r="Q17" s="13" t="s">
        <v>22</v>
      </c>
    </row>
    <row r="18" spans="1:19" ht="24" customHeight="1" x14ac:dyDescent="0.25">
      <c r="A18" s="93" t="s">
        <v>103</v>
      </c>
      <c r="B18" s="94"/>
      <c r="C18" s="94"/>
      <c r="D18" s="94"/>
      <c r="E18" s="46" t="s">
        <v>10</v>
      </c>
      <c r="F18" s="46" t="s">
        <v>11</v>
      </c>
      <c r="G18" s="46" t="s">
        <v>12</v>
      </c>
      <c r="H18" s="46" t="s">
        <v>13</v>
      </c>
      <c r="I18" s="46" t="s">
        <v>14</v>
      </c>
      <c r="J18" s="46" t="s">
        <v>15</v>
      </c>
      <c r="K18" s="46" t="s">
        <v>16</v>
      </c>
      <c r="L18" s="46" t="s">
        <v>17</v>
      </c>
      <c r="M18" s="46" t="s">
        <v>18</v>
      </c>
      <c r="N18" s="46" t="s">
        <v>19</v>
      </c>
      <c r="O18" s="46" t="s">
        <v>20</v>
      </c>
      <c r="P18" s="46" t="s">
        <v>21</v>
      </c>
      <c r="Q18" s="3"/>
    </row>
    <row r="19" spans="1:19" ht="24" customHeight="1" x14ac:dyDescent="0.25">
      <c r="A19" s="94"/>
      <c r="B19" s="94"/>
      <c r="C19" s="94"/>
      <c r="D19" s="94"/>
      <c r="E19" s="22">
        <v>2000</v>
      </c>
      <c r="F19" s="22">
        <v>2000</v>
      </c>
      <c r="G19" s="22">
        <v>2000</v>
      </c>
      <c r="H19" s="22">
        <v>2000</v>
      </c>
      <c r="I19" s="22">
        <v>2000</v>
      </c>
      <c r="J19" s="22">
        <v>2000</v>
      </c>
      <c r="K19" s="22">
        <v>2000</v>
      </c>
      <c r="L19" s="22">
        <v>2000</v>
      </c>
      <c r="M19" s="22">
        <v>2000</v>
      </c>
      <c r="N19" s="22">
        <v>2000</v>
      </c>
      <c r="O19" s="22">
        <v>2000</v>
      </c>
      <c r="P19" s="22">
        <v>2000</v>
      </c>
      <c r="Q19" s="13" t="s">
        <v>22</v>
      </c>
    </row>
    <row r="20" spans="1:19" ht="24" customHeight="1" x14ac:dyDescent="0.25">
      <c r="A20" s="93" t="s">
        <v>104</v>
      </c>
      <c r="B20" s="94"/>
      <c r="C20" s="94"/>
      <c r="D20" s="94"/>
      <c r="E20" s="46" t="s">
        <v>10</v>
      </c>
      <c r="F20" s="46" t="s">
        <v>11</v>
      </c>
      <c r="G20" s="46" t="s">
        <v>12</v>
      </c>
      <c r="H20" s="46" t="s">
        <v>13</v>
      </c>
      <c r="I20" s="46" t="s">
        <v>14</v>
      </c>
      <c r="J20" s="46" t="s">
        <v>15</v>
      </c>
      <c r="K20" s="46" t="s">
        <v>16</v>
      </c>
      <c r="L20" s="46" t="s">
        <v>17</v>
      </c>
      <c r="M20" s="46" t="s">
        <v>18</v>
      </c>
      <c r="N20" s="46" t="s">
        <v>19</v>
      </c>
      <c r="O20" s="46" t="s">
        <v>20</v>
      </c>
      <c r="P20" s="46" t="s">
        <v>21</v>
      </c>
      <c r="Q20" s="3"/>
    </row>
    <row r="21" spans="1:19" ht="24" customHeight="1" x14ac:dyDescent="0.25">
      <c r="A21" s="94"/>
      <c r="B21" s="94"/>
      <c r="C21" s="94"/>
      <c r="D21" s="94"/>
      <c r="E21" s="23">
        <v>8</v>
      </c>
      <c r="F21" s="23">
        <v>8</v>
      </c>
      <c r="G21" s="23">
        <v>8</v>
      </c>
      <c r="H21" s="23">
        <v>8</v>
      </c>
      <c r="I21" s="23">
        <v>8</v>
      </c>
      <c r="J21" s="23">
        <v>8</v>
      </c>
      <c r="K21" s="23">
        <v>8</v>
      </c>
      <c r="L21" s="23">
        <v>8</v>
      </c>
      <c r="M21" s="23">
        <v>8</v>
      </c>
      <c r="N21" s="23">
        <v>8</v>
      </c>
      <c r="O21" s="23">
        <v>8</v>
      </c>
      <c r="P21" s="23">
        <v>8</v>
      </c>
      <c r="Q21" s="13" t="s">
        <v>57</v>
      </c>
      <c r="R21" s="21"/>
      <c r="S21" s="45"/>
    </row>
    <row r="22" spans="1:19" ht="24" customHeight="1" x14ac:dyDescent="0.25">
      <c r="A22" s="93" t="s">
        <v>105</v>
      </c>
      <c r="B22" s="94"/>
      <c r="C22" s="94"/>
      <c r="D22" s="94"/>
      <c r="E22" s="46" t="s">
        <v>10</v>
      </c>
      <c r="F22" s="46" t="s">
        <v>11</v>
      </c>
      <c r="G22" s="46" t="s">
        <v>12</v>
      </c>
      <c r="H22" s="46" t="s">
        <v>13</v>
      </c>
      <c r="I22" s="46" t="s">
        <v>14</v>
      </c>
      <c r="J22" s="46" t="s">
        <v>15</v>
      </c>
      <c r="K22" s="46" t="s">
        <v>16</v>
      </c>
      <c r="L22" s="46" t="s">
        <v>17</v>
      </c>
      <c r="M22" s="46" t="s">
        <v>18</v>
      </c>
      <c r="N22" s="46" t="s">
        <v>19</v>
      </c>
      <c r="O22" s="46" t="s">
        <v>20</v>
      </c>
      <c r="P22" s="46" t="s">
        <v>21</v>
      </c>
      <c r="Q22" s="3"/>
    </row>
    <row r="23" spans="1:19" ht="24" customHeight="1" x14ac:dyDescent="0.25">
      <c r="A23" s="94"/>
      <c r="B23" s="94"/>
      <c r="C23" s="94"/>
      <c r="D23" s="94"/>
      <c r="E23" s="92">
        <f>E21*E19</f>
        <v>16000</v>
      </c>
      <c r="F23" s="92">
        <f t="shared" ref="F23:P23" si="0">F21*F19</f>
        <v>16000</v>
      </c>
      <c r="G23" s="92">
        <f t="shared" si="0"/>
        <v>16000</v>
      </c>
      <c r="H23" s="92">
        <f t="shared" si="0"/>
        <v>16000</v>
      </c>
      <c r="I23" s="92">
        <f t="shared" si="0"/>
        <v>16000</v>
      </c>
      <c r="J23" s="92">
        <f t="shared" si="0"/>
        <v>16000</v>
      </c>
      <c r="K23" s="92">
        <f t="shared" si="0"/>
        <v>16000</v>
      </c>
      <c r="L23" s="92">
        <f t="shared" si="0"/>
        <v>16000</v>
      </c>
      <c r="M23" s="92">
        <f t="shared" si="0"/>
        <v>16000</v>
      </c>
      <c r="N23" s="92">
        <f t="shared" si="0"/>
        <v>16000</v>
      </c>
      <c r="O23" s="92">
        <f t="shared" si="0"/>
        <v>16000</v>
      </c>
      <c r="P23" s="92">
        <f t="shared" si="0"/>
        <v>16000</v>
      </c>
      <c r="Q23" s="13" t="s">
        <v>56</v>
      </c>
      <c r="S23" s="44"/>
    </row>
    <row r="24" spans="1:19" ht="24" customHeight="1" x14ac:dyDescent="0.25">
      <c r="A24" s="93" t="s">
        <v>42</v>
      </c>
      <c r="B24" s="94"/>
      <c r="C24" s="94"/>
      <c r="D24" s="94"/>
      <c r="E24" s="46" t="s">
        <v>10</v>
      </c>
      <c r="F24" s="46" t="s">
        <v>11</v>
      </c>
      <c r="G24" s="46" t="s">
        <v>12</v>
      </c>
      <c r="H24" s="46" t="s">
        <v>13</v>
      </c>
      <c r="I24" s="46" t="s">
        <v>14</v>
      </c>
      <c r="J24" s="46" t="s">
        <v>15</v>
      </c>
      <c r="K24" s="46" t="s">
        <v>16</v>
      </c>
      <c r="L24" s="46" t="s">
        <v>17</v>
      </c>
      <c r="M24" s="46" t="s">
        <v>18</v>
      </c>
      <c r="N24" s="46" t="s">
        <v>19</v>
      </c>
      <c r="O24" s="46" t="s">
        <v>20</v>
      </c>
      <c r="P24" s="46" t="s">
        <v>21</v>
      </c>
      <c r="Q24" s="3"/>
    </row>
    <row r="25" spans="1:19" ht="24" customHeight="1" x14ac:dyDescent="0.25">
      <c r="A25" s="94"/>
      <c r="B25" s="94"/>
      <c r="C25" s="94"/>
      <c r="D25" s="94"/>
      <c r="E25" s="25">
        <f>IF(E$21&gt;=MAX('調整係数一覧(記載例用)'!$A$202:$A$221),VLOOKUP(MAX('調整係数一覧(記載例用)'!$A$202:$A$221),'調整係数一覧(記載例用)'!$A$202:$M$221,COLUMN(E$25)-3,0),VLOOKUP(E$21,'調整係数一覧(記載例用)'!$A$202:$M$221,COLUMN(E$25)-3,0))</f>
        <v>0.91051261043760168</v>
      </c>
      <c r="F25" s="25">
        <f>IF(F$21&gt;=MAX('調整係数一覧(記載例用)'!$A$202:$A$221),VLOOKUP(MAX('調整係数一覧(記載例用)'!$A$202:$A$221),'調整係数一覧(記載例用)'!$A$202:$M$221,COLUMN(F$25)-3,0),VLOOKUP(F$21,'調整係数一覧(記載例用)'!$A$202:$M$221,COLUMN(F$25)-3,0))</f>
        <v>0.86312223502411112</v>
      </c>
      <c r="G25" s="25">
        <f>IF(G$21&gt;=MAX('調整係数一覧(記載例用)'!$A$202:$A$221),VLOOKUP(MAX('調整係数一覧(記載例用)'!$A$202:$A$221),'調整係数一覧(記載例用)'!$A$202:$M$221,COLUMN(G$25)-3,0),VLOOKUP(G$21,'調整係数一覧(記載例用)'!$A$202:$M$221,COLUMN(G$25)-3,0))</f>
        <v>0.95441644474980436</v>
      </c>
      <c r="H25" s="25">
        <f>IF(H$21&gt;=MAX('調整係数一覧(記載例用)'!$A$202:$A$221),VLOOKUP(MAX('調整係数一覧(記載例用)'!$A$202:$A$221),'調整係数一覧(記載例用)'!$A$202:$M$221,COLUMN(H$25)-3,0),VLOOKUP(H$21,'調整係数一覧(記載例用)'!$A$202:$M$221,COLUMN(H$25)-3,0))</f>
        <v>1</v>
      </c>
      <c r="I25" s="25">
        <f>IF(I$21&gt;=MAX('調整係数一覧(記載例用)'!$A$202:$A$221),VLOOKUP(MAX('調整係数一覧(記載例用)'!$A$202:$A$221),'調整係数一覧(記載例用)'!$A$202:$M$221,COLUMN(I$25)-3,0),VLOOKUP(I$21,'調整係数一覧(記載例用)'!$A$202:$M$221,COLUMN(I$25)-3,0))</f>
        <v>1</v>
      </c>
      <c r="J25" s="25">
        <f>IF(J$21&gt;=MAX('調整係数一覧(記載例用)'!$A$202:$A$221),VLOOKUP(MAX('調整係数一覧(記載例用)'!$A$202:$A$221),'調整係数一覧(記載例用)'!$A$202:$M$221,COLUMN(J$25)-3,0),VLOOKUP(J$21,'調整係数一覧(記載例用)'!$A$202:$M$221,COLUMN(J$25)-3,0))</f>
        <v>0.9963240748652118</v>
      </c>
      <c r="K25" s="25">
        <f>IF(K$21&gt;=MAX('調整係数一覧(記載例用)'!$A$202:$A$221),VLOOKUP(MAX('調整係数一覧(記載例用)'!$A$202:$A$221),'調整係数一覧(記載例用)'!$A$202:$M$221,COLUMN(K$25)-3,0),VLOOKUP(K$21,'調整係数一覧(記載例用)'!$A$202:$M$221,COLUMN(K$25)-3,0))</f>
        <v>0.92602004036991059</v>
      </c>
      <c r="L25" s="25">
        <f>IF(L$21&gt;=MAX('調整係数一覧(記載例用)'!$A$202:$A$221),VLOOKUP(MAX('調整係数一覧(記載例用)'!$A$202:$A$221),'調整係数一覧(記載例用)'!$A$202:$M$221,COLUMN(L$25)-3,0),VLOOKUP(L$21,'調整係数一覧(記載例用)'!$A$202:$M$221,COLUMN(L$25)-3,0))</f>
        <v>0.80222868030892536</v>
      </c>
      <c r="M25" s="25">
        <f>IF(M$21&gt;=MAX('調整係数一覧(記載例用)'!$A$202:$A$221),VLOOKUP(MAX('調整係数一覧(記載例用)'!$A$202:$A$221),'調整係数一覧(記載例用)'!$A$202:$M$221,COLUMN(M$25)-3,0),VLOOKUP(M$21,'調整係数一覧(記載例用)'!$A$202:$M$221,COLUMN(M$25)-3,0))</f>
        <v>0.93368918019747771</v>
      </c>
      <c r="N25" s="25">
        <f>IF(N$21&gt;=MAX('調整係数一覧(記載例用)'!$A$202:$A$221),VLOOKUP(MAX('調整係数一覧(記載例用)'!$A$202:$A$221),'調整係数一覧(記載例用)'!$A$202:$M$221,COLUMN(N$25)-3,0),VLOOKUP(N$21,'調整係数一覧(記載例用)'!$A$202:$M$221,COLUMN(N$25)-3,0))</f>
        <v>0.89854728716886156</v>
      </c>
      <c r="O25" s="25">
        <f>IF(O$21&gt;=MAX('調整係数一覧(記載例用)'!$A$202:$A$221),VLOOKUP(MAX('調整係数一覧(記載例用)'!$A$202:$A$221),'調整係数一覧(記載例用)'!$A$202:$M$221,COLUMN(O$25)-3,0),VLOOKUP(O$21,'調整係数一覧(記載例用)'!$A$202:$M$221,COLUMN(O$25)-3,0))</f>
        <v>0.92674034324600707</v>
      </c>
      <c r="P25" s="25">
        <f>IF(P$21&gt;=MAX('調整係数一覧(記載例用)'!$A$202:$A$221),VLOOKUP(MAX('調整係数一覧(記載例用)'!$A$202:$A$221),'調整係数一覧(記載例用)'!$A$202:$M$221,COLUMN(P$25)-3,0),VLOOKUP(P$21,'調整係数一覧(記載例用)'!$A$202:$M$221,COLUMN(P$25)-3,0))</f>
        <v>0.88465990068395306</v>
      </c>
      <c r="Q25" s="13" t="s">
        <v>58</v>
      </c>
    </row>
    <row r="26" spans="1:19" ht="24" customHeight="1" x14ac:dyDescent="0.25">
      <c r="A26" s="94" t="s">
        <v>8</v>
      </c>
      <c r="B26" s="94"/>
      <c r="C26" s="94"/>
      <c r="D26" s="94"/>
      <c r="E26" s="95">
        <f>ROUND('計算用(記載例期待容量)'!B93,0)</f>
        <v>1849</v>
      </c>
      <c r="F26" s="96"/>
      <c r="G26" s="96"/>
      <c r="H26" s="96"/>
      <c r="I26" s="96"/>
      <c r="J26" s="96"/>
      <c r="K26" s="96"/>
      <c r="L26" s="96"/>
      <c r="M26" s="96"/>
      <c r="N26" s="96"/>
      <c r="O26" s="96"/>
      <c r="P26" s="97"/>
      <c r="Q26" s="13" t="s">
        <v>22</v>
      </c>
    </row>
    <row r="27" spans="1:19" ht="24" customHeight="1" x14ac:dyDescent="0.25">
      <c r="A27" s="94" t="s">
        <v>43</v>
      </c>
      <c r="B27" s="94"/>
      <c r="C27" s="94"/>
      <c r="D27" s="94"/>
      <c r="E27" s="46" t="s">
        <v>10</v>
      </c>
      <c r="F27" s="46" t="s">
        <v>11</v>
      </c>
      <c r="G27" s="46" t="s">
        <v>12</v>
      </c>
      <c r="H27" s="46" t="s">
        <v>13</v>
      </c>
      <c r="I27" s="46" t="s">
        <v>14</v>
      </c>
      <c r="J27" s="46" t="s">
        <v>15</v>
      </c>
      <c r="K27" s="46" t="s">
        <v>16</v>
      </c>
      <c r="L27" s="46" t="s">
        <v>17</v>
      </c>
      <c r="M27" s="46" t="s">
        <v>18</v>
      </c>
      <c r="N27" s="46" t="s">
        <v>19</v>
      </c>
      <c r="O27" s="46" t="s">
        <v>20</v>
      </c>
      <c r="P27" s="46" t="s">
        <v>21</v>
      </c>
      <c r="Q27" s="3"/>
    </row>
    <row r="28" spans="1:19" ht="24" customHeight="1" x14ac:dyDescent="0.25">
      <c r="A28" s="94"/>
      <c r="B28" s="94"/>
      <c r="C28" s="94"/>
      <c r="D28" s="94"/>
      <c r="E28" s="50">
        <v>2000</v>
      </c>
      <c r="F28" s="50">
        <v>2000</v>
      </c>
      <c r="G28" s="50">
        <v>2000</v>
      </c>
      <c r="H28" s="50">
        <v>2000</v>
      </c>
      <c r="I28" s="50">
        <v>2000</v>
      </c>
      <c r="J28" s="50">
        <v>2000</v>
      </c>
      <c r="K28" s="50">
        <v>2000</v>
      </c>
      <c r="L28" s="50">
        <v>2000</v>
      </c>
      <c r="M28" s="50">
        <v>2000</v>
      </c>
      <c r="N28" s="50">
        <v>2000</v>
      </c>
      <c r="O28" s="50">
        <v>2000</v>
      </c>
      <c r="P28" s="50">
        <v>2000</v>
      </c>
      <c r="Q28" s="13" t="s">
        <v>22</v>
      </c>
    </row>
    <row r="29" spans="1:19" ht="24" customHeight="1" x14ac:dyDescent="0.25">
      <c r="A29" s="93" t="s">
        <v>106</v>
      </c>
      <c r="B29" s="94"/>
      <c r="C29" s="94"/>
      <c r="D29" s="94"/>
      <c r="E29" s="46" t="s">
        <v>10</v>
      </c>
      <c r="F29" s="46" t="s">
        <v>11</v>
      </c>
      <c r="G29" s="46" t="s">
        <v>12</v>
      </c>
      <c r="H29" s="46" t="s">
        <v>13</v>
      </c>
      <c r="I29" s="46" t="s">
        <v>14</v>
      </c>
      <c r="J29" s="46" t="s">
        <v>15</v>
      </c>
      <c r="K29" s="46" t="s">
        <v>16</v>
      </c>
      <c r="L29" s="46" t="s">
        <v>17</v>
      </c>
      <c r="M29" s="46" t="s">
        <v>18</v>
      </c>
      <c r="N29" s="46" t="s">
        <v>19</v>
      </c>
      <c r="O29" s="46" t="s">
        <v>20</v>
      </c>
      <c r="P29" s="46" t="s">
        <v>21</v>
      </c>
      <c r="Q29" s="3"/>
    </row>
    <row r="30" spans="1:19" ht="24" customHeight="1" x14ac:dyDescent="0.25">
      <c r="A30" s="93"/>
      <c r="B30" s="94"/>
      <c r="C30" s="94"/>
      <c r="D30" s="94"/>
      <c r="E30" s="51">
        <v>8</v>
      </c>
      <c r="F30" s="51">
        <v>8</v>
      </c>
      <c r="G30" s="51">
        <v>8</v>
      </c>
      <c r="H30" s="51">
        <v>8</v>
      </c>
      <c r="I30" s="51">
        <v>8</v>
      </c>
      <c r="J30" s="51">
        <v>8</v>
      </c>
      <c r="K30" s="51">
        <v>8</v>
      </c>
      <c r="L30" s="51">
        <v>8</v>
      </c>
      <c r="M30" s="51">
        <v>8</v>
      </c>
      <c r="N30" s="51">
        <v>8</v>
      </c>
      <c r="O30" s="51">
        <v>8</v>
      </c>
      <c r="P30" s="51">
        <v>8</v>
      </c>
      <c r="Q30" s="13" t="s">
        <v>57</v>
      </c>
      <c r="R30" s="21"/>
    </row>
    <row r="31" spans="1:19" ht="24" customHeight="1" x14ac:dyDescent="0.25">
      <c r="A31" s="93" t="s">
        <v>107</v>
      </c>
      <c r="B31" s="94"/>
      <c r="C31" s="94"/>
      <c r="D31" s="94"/>
      <c r="E31" s="46" t="s">
        <v>10</v>
      </c>
      <c r="F31" s="46" t="s">
        <v>11</v>
      </c>
      <c r="G31" s="46" t="s">
        <v>12</v>
      </c>
      <c r="H31" s="46" t="s">
        <v>13</v>
      </c>
      <c r="I31" s="46" t="s">
        <v>14</v>
      </c>
      <c r="J31" s="46" t="s">
        <v>15</v>
      </c>
      <c r="K31" s="46" t="s">
        <v>16</v>
      </c>
      <c r="L31" s="46" t="s">
        <v>17</v>
      </c>
      <c r="M31" s="46" t="s">
        <v>18</v>
      </c>
      <c r="N31" s="46" t="s">
        <v>19</v>
      </c>
      <c r="O31" s="46" t="s">
        <v>20</v>
      </c>
      <c r="P31" s="46" t="s">
        <v>21</v>
      </c>
      <c r="Q31" s="3"/>
    </row>
    <row r="32" spans="1:19" ht="24" customHeight="1" x14ac:dyDescent="0.25">
      <c r="A32" s="94"/>
      <c r="B32" s="94"/>
      <c r="C32" s="94"/>
      <c r="D32" s="94"/>
      <c r="E32" s="92">
        <f>E30*E28</f>
        <v>16000</v>
      </c>
      <c r="F32" s="92">
        <f t="shared" ref="F32:P32" si="1">F30*F28</f>
        <v>16000</v>
      </c>
      <c r="G32" s="92">
        <f t="shared" si="1"/>
        <v>16000</v>
      </c>
      <c r="H32" s="92">
        <f t="shared" si="1"/>
        <v>16000</v>
      </c>
      <c r="I32" s="92">
        <f t="shared" si="1"/>
        <v>16000</v>
      </c>
      <c r="J32" s="92">
        <f t="shared" si="1"/>
        <v>16000</v>
      </c>
      <c r="K32" s="92">
        <f t="shared" si="1"/>
        <v>16000</v>
      </c>
      <c r="L32" s="92">
        <f t="shared" si="1"/>
        <v>16000</v>
      </c>
      <c r="M32" s="92">
        <f t="shared" si="1"/>
        <v>16000</v>
      </c>
      <c r="N32" s="92">
        <f t="shared" si="1"/>
        <v>16000</v>
      </c>
      <c r="O32" s="92">
        <f t="shared" si="1"/>
        <v>16000</v>
      </c>
      <c r="P32" s="92">
        <f t="shared" si="1"/>
        <v>16000</v>
      </c>
      <c r="Q32" s="13" t="s">
        <v>56</v>
      </c>
      <c r="R32" s="21"/>
    </row>
    <row r="33" spans="1:17" ht="24" customHeight="1" x14ac:dyDescent="0.25">
      <c r="A33" s="93" t="s">
        <v>44</v>
      </c>
      <c r="B33" s="94"/>
      <c r="C33" s="94"/>
      <c r="D33" s="94"/>
      <c r="E33" s="46" t="s">
        <v>10</v>
      </c>
      <c r="F33" s="46" t="s">
        <v>11</v>
      </c>
      <c r="G33" s="46" t="s">
        <v>12</v>
      </c>
      <c r="H33" s="46" t="s">
        <v>13</v>
      </c>
      <c r="I33" s="46" t="s">
        <v>14</v>
      </c>
      <c r="J33" s="46" t="s">
        <v>15</v>
      </c>
      <c r="K33" s="46" t="s">
        <v>16</v>
      </c>
      <c r="L33" s="46" t="s">
        <v>17</v>
      </c>
      <c r="M33" s="46" t="s">
        <v>18</v>
      </c>
      <c r="N33" s="46" t="s">
        <v>19</v>
      </c>
      <c r="O33" s="46" t="s">
        <v>20</v>
      </c>
      <c r="P33" s="46" t="s">
        <v>21</v>
      </c>
      <c r="Q33" s="3"/>
    </row>
    <row r="34" spans="1:17" ht="24" customHeight="1" x14ac:dyDescent="0.25">
      <c r="A34" s="94"/>
      <c r="B34" s="94"/>
      <c r="C34" s="94"/>
      <c r="D34" s="94"/>
      <c r="E34" s="25">
        <f>IF(E$30&gt;=MAX('調整係数一覧(記載例用)'!$A$202:$A$221),VLOOKUP(MAX('調整係数一覧(記載例用)'!$A$202:$A$221),'調整係数一覧(記載例用)'!$A$202:$M$221,COLUMN(E$34)-3,0),VLOOKUP(E$30,'調整係数一覧(記載例用)'!$A$202:$M$221,COLUMN(E$34)-3,0))</f>
        <v>0.91051261043760168</v>
      </c>
      <c r="F34" s="25">
        <f>IF(F$30&gt;=MAX('調整係数一覧(記載例用)'!$A$202:$A$221),VLOOKUP(MAX('調整係数一覧(記載例用)'!$A$202:$A$221),'調整係数一覧(記載例用)'!$A$202:$M$221,COLUMN(F$34)-3,0),VLOOKUP(F$30,'調整係数一覧(記載例用)'!$A$202:$M$221,COLUMN(F$34)-3,0))</f>
        <v>0.86312223502411112</v>
      </c>
      <c r="G34" s="25">
        <f>IF(G$30&gt;=MAX('調整係数一覧(記載例用)'!$A$202:$A$221),VLOOKUP(MAX('調整係数一覧(記載例用)'!$A$202:$A$221),'調整係数一覧(記載例用)'!$A$202:$M$221,COLUMN(G$34)-3,0),VLOOKUP(G$30,'調整係数一覧(記載例用)'!$A$202:$M$221,COLUMN(G$34)-3,0))</f>
        <v>0.95441644474980436</v>
      </c>
      <c r="H34" s="25">
        <f>IF(H$30&gt;=MAX('調整係数一覧(記載例用)'!$A$202:$A$221),VLOOKUP(MAX('調整係数一覧(記載例用)'!$A$202:$A$221),'調整係数一覧(記載例用)'!$A$202:$M$221,COLUMN(H$34)-3,0),VLOOKUP(H$30,'調整係数一覧(記載例用)'!$A$202:$M$221,COLUMN(H$34)-3,0))</f>
        <v>1</v>
      </c>
      <c r="I34" s="25">
        <f>IF(I$30&gt;=MAX('調整係数一覧(記載例用)'!$A$202:$A$221),VLOOKUP(MAX('調整係数一覧(記載例用)'!$A$202:$A$221),'調整係数一覧(記載例用)'!$A$202:$M$221,COLUMN(I$34)-3,0),VLOOKUP(I$30,'調整係数一覧(記載例用)'!$A$202:$M$221,COLUMN(I$34)-3,0))</f>
        <v>1</v>
      </c>
      <c r="J34" s="25">
        <f>IF(J$30&gt;=MAX('調整係数一覧(記載例用)'!$A$202:$A$221),VLOOKUP(MAX('調整係数一覧(記載例用)'!$A$202:$A$221),'調整係数一覧(記載例用)'!$A$202:$M$221,COLUMN(J$34)-3,0),VLOOKUP(J$30,'調整係数一覧(記載例用)'!$A$202:$M$221,COLUMN(J$34)-3,0))</f>
        <v>0.9963240748652118</v>
      </c>
      <c r="K34" s="25">
        <f>IF(K$30&gt;=MAX('調整係数一覧(記載例用)'!$A$202:$A$221),VLOOKUP(MAX('調整係数一覧(記載例用)'!$A$202:$A$221),'調整係数一覧(記載例用)'!$A$202:$M$221,COLUMN(K$34)-3,0),VLOOKUP(K$30,'調整係数一覧(記載例用)'!$A$202:$M$221,COLUMN(K$34)-3,0))</f>
        <v>0.92602004036991059</v>
      </c>
      <c r="L34" s="25">
        <f>IF(L$30&gt;=MAX('調整係数一覧(記載例用)'!$A$202:$A$221),VLOOKUP(MAX('調整係数一覧(記載例用)'!$A$202:$A$221),'調整係数一覧(記載例用)'!$A$202:$M$221,COLUMN(L$34)-3,0),VLOOKUP(L$30,'調整係数一覧(記載例用)'!$A$202:$M$221,COLUMN(L$34)-3,0))</f>
        <v>0.80222868030892536</v>
      </c>
      <c r="M34" s="25">
        <f>IF(M$30&gt;=MAX('調整係数一覧(記載例用)'!$A$202:$A$221),VLOOKUP(MAX('調整係数一覧(記載例用)'!$A$202:$A$221),'調整係数一覧(記載例用)'!$A$202:$M$221,COLUMN(M$34)-3,0),VLOOKUP(M$30,'調整係数一覧(記載例用)'!$A$202:$M$221,COLUMN(M$34)-3,0))</f>
        <v>0.93368918019747771</v>
      </c>
      <c r="N34" s="25">
        <f>IF(N$30&gt;=MAX('調整係数一覧(記載例用)'!$A$202:$A$221),VLOOKUP(MAX('調整係数一覧(記載例用)'!$A$202:$A$221),'調整係数一覧(記載例用)'!$A$202:$M$221,COLUMN(N$34)-3,0),VLOOKUP(N$30,'調整係数一覧(記載例用)'!$A$202:$M$221,COLUMN(N$34)-3,0))</f>
        <v>0.89854728716886156</v>
      </c>
      <c r="O34" s="25">
        <f>IF(O$30&gt;=MAX('調整係数一覧(記載例用)'!$A$202:$A$221),VLOOKUP(MAX('調整係数一覧(記載例用)'!$A$202:$A$221),'調整係数一覧(記載例用)'!$A$202:$M$221,COLUMN(O$34)-3,0),VLOOKUP(O$30,'調整係数一覧(記載例用)'!$A$202:$M$221,COLUMN(O$34)-3,0))</f>
        <v>0.92674034324600707</v>
      </c>
      <c r="P34" s="25">
        <f>IF(P$30&gt;=MAX('調整係数一覧(記載例用)'!$A$202:$A$221),VLOOKUP(MAX('調整係数一覧(記載例用)'!$A$202:$A$221),'調整係数一覧(記載例用)'!$A$202:$M$221,COLUMN(P$34)-3,0),VLOOKUP(P$30,'調整係数一覧(記載例用)'!$A$202:$M$221,COLUMN(P$34)-3,0))</f>
        <v>0.88465990068395306</v>
      </c>
      <c r="Q34" s="13" t="s">
        <v>59</v>
      </c>
    </row>
    <row r="35" spans="1:17" ht="24" customHeight="1" x14ac:dyDescent="0.25">
      <c r="A35" s="94" t="s">
        <v>9</v>
      </c>
      <c r="B35" s="94"/>
      <c r="C35" s="94"/>
      <c r="D35" s="94"/>
      <c r="E35" s="95">
        <f>ROUND('計算用(記載例応札容量)'!B93,0)</f>
        <v>1849</v>
      </c>
      <c r="F35" s="96"/>
      <c r="G35" s="96"/>
      <c r="H35" s="96"/>
      <c r="I35" s="96"/>
      <c r="J35" s="96"/>
      <c r="K35" s="96"/>
      <c r="L35" s="96"/>
      <c r="M35" s="96"/>
      <c r="N35" s="96"/>
      <c r="O35" s="96"/>
      <c r="P35" s="97"/>
      <c r="Q35" s="13" t="s">
        <v>22</v>
      </c>
    </row>
    <row r="36" spans="1:17" x14ac:dyDescent="0.25">
      <c r="A36" s="26" t="s">
        <v>24</v>
      </c>
      <c r="B36" s="26"/>
      <c r="C36" s="26"/>
    </row>
    <row r="37" spans="1:17" x14ac:dyDescent="0.25">
      <c r="A37" s="26" t="s">
        <v>116</v>
      </c>
      <c r="B37" s="26"/>
      <c r="C37" s="26"/>
      <c r="D37" s="26"/>
      <c r="E37" s="26"/>
      <c r="F37" s="26"/>
    </row>
    <row r="38" spans="1:17" x14ac:dyDescent="0.25">
      <c r="A38" s="26"/>
      <c r="B38" s="26" t="s">
        <v>100</v>
      </c>
      <c r="C38" s="26"/>
      <c r="D38" s="26"/>
      <c r="E38" s="26"/>
      <c r="F38" s="26"/>
    </row>
    <row r="39" spans="1:17" x14ac:dyDescent="0.25">
      <c r="A39" s="26"/>
      <c r="B39" s="26" t="s">
        <v>64</v>
      </c>
      <c r="C39" s="26"/>
      <c r="D39" s="26"/>
      <c r="E39" s="26"/>
      <c r="F39" s="26"/>
    </row>
    <row r="40" spans="1:17" x14ac:dyDescent="0.25">
      <c r="A40" s="26"/>
      <c r="B40" s="26" t="s">
        <v>111</v>
      </c>
      <c r="C40" s="26"/>
      <c r="D40" s="26"/>
      <c r="E40" s="26"/>
      <c r="F40" s="26"/>
    </row>
    <row r="41" spans="1:17" x14ac:dyDescent="0.25">
      <c r="A41" s="26"/>
      <c r="B41" s="26" t="s">
        <v>60</v>
      </c>
      <c r="C41" s="26"/>
      <c r="D41" s="26"/>
      <c r="E41" s="26"/>
      <c r="F41" s="26"/>
    </row>
    <row r="42" spans="1:17" x14ac:dyDescent="0.25">
      <c r="A42" s="26"/>
      <c r="B42" s="26" t="s">
        <v>61</v>
      </c>
      <c r="C42" s="26"/>
      <c r="D42" s="26"/>
      <c r="E42" s="26"/>
      <c r="F42" s="26"/>
    </row>
    <row r="43" spans="1:17" x14ac:dyDescent="0.25">
      <c r="A43" s="26"/>
      <c r="B43" s="26" t="s">
        <v>113</v>
      </c>
      <c r="C43" s="26"/>
      <c r="D43" s="26"/>
      <c r="E43" s="26"/>
      <c r="F43" s="26"/>
    </row>
    <row r="44" spans="1:17" x14ac:dyDescent="0.25">
      <c r="A44" s="26"/>
      <c r="B44" s="26" t="s">
        <v>117</v>
      </c>
      <c r="C44" s="26"/>
      <c r="D44" s="26"/>
      <c r="E44" s="26"/>
      <c r="F44" s="26"/>
    </row>
    <row r="45" spans="1:17" x14ac:dyDescent="0.25">
      <c r="A45" s="26"/>
      <c r="B45" s="26" t="s">
        <v>118</v>
      </c>
      <c r="C45" s="26"/>
      <c r="D45" s="26"/>
      <c r="E45" s="26"/>
      <c r="F45" s="26"/>
    </row>
    <row r="46" spans="1:17" x14ac:dyDescent="0.25">
      <c r="A46" s="26"/>
      <c r="B46" s="26" t="s">
        <v>62</v>
      </c>
      <c r="C46" s="26"/>
      <c r="D46" s="26"/>
      <c r="E46" s="26"/>
      <c r="F46" s="26"/>
    </row>
    <row r="47" spans="1:17" x14ac:dyDescent="0.25">
      <c r="A47" s="26"/>
      <c r="B47" s="26" t="s">
        <v>98</v>
      </c>
      <c r="C47" s="26"/>
      <c r="D47" s="26"/>
      <c r="E47" s="26"/>
      <c r="F47" s="26"/>
    </row>
    <row r="48" spans="1:17" x14ac:dyDescent="0.25">
      <c r="A48" s="26"/>
      <c r="B48" s="26"/>
      <c r="C48" s="26"/>
      <c r="D48" s="26"/>
      <c r="E48" s="26"/>
      <c r="F48" s="26"/>
    </row>
    <row r="49" spans="1:6" x14ac:dyDescent="0.25">
      <c r="A49" s="26" t="s">
        <v>119</v>
      </c>
      <c r="B49" s="26"/>
      <c r="C49" s="26"/>
      <c r="D49" s="26"/>
      <c r="E49" s="26"/>
      <c r="F49" s="26"/>
    </row>
    <row r="50" spans="1:6" x14ac:dyDescent="0.25">
      <c r="A50" s="26"/>
      <c r="B50" s="26" t="s">
        <v>120</v>
      </c>
      <c r="C50" s="26"/>
      <c r="D50" s="26"/>
      <c r="E50" s="26"/>
      <c r="F50" s="26"/>
    </row>
    <row r="51" spans="1:6" x14ac:dyDescent="0.25">
      <c r="A51" s="26"/>
      <c r="B51" s="26" t="s">
        <v>115</v>
      </c>
      <c r="C51" s="26"/>
      <c r="D51" s="26"/>
      <c r="E51" s="26"/>
      <c r="F51" s="26"/>
    </row>
    <row r="52" spans="1:6" x14ac:dyDescent="0.25">
      <c r="A52" s="26"/>
      <c r="B52" s="26" t="s">
        <v>121</v>
      </c>
      <c r="C52" s="26"/>
      <c r="D52" s="26"/>
      <c r="E52" s="26"/>
      <c r="F52" s="26"/>
    </row>
    <row r="53" spans="1:6" x14ac:dyDescent="0.25">
      <c r="A53" s="26"/>
      <c r="B53" s="26" t="s">
        <v>122</v>
      </c>
      <c r="C53" s="26"/>
    </row>
    <row r="54" spans="1:6" x14ac:dyDescent="0.25">
      <c r="A54" s="26"/>
      <c r="B54" s="26" t="s">
        <v>123</v>
      </c>
      <c r="C54" s="26"/>
    </row>
    <row r="55" spans="1:6" x14ac:dyDescent="0.25">
      <c r="A55" s="26"/>
      <c r="B55" s="26" t="s">
        <v>63</v>
      </c>
      <c r="C55" s="26"/>
    </row>
    <row r="56" spans="1:6" x14ac:dyDescent="0.25">
      <c r="A56" s="26"/>
      <c r="B56" s="26" t="s">
        <v>99</v>
      </c>
      <c r="C56" s="26"/>
    </row>
  </sheetData>
  <sheetProtection algorithmName="SHA-512" hashValue="4DOEmbHu1TBSoiSDKCmPiVOZmHEK6I4+05pVDxCrsBc41Bhy/LP1Lm+03CewTx/wy2nhgpxRBWwlj9fxrI5cxA==" saltValue="ijq9Fbu9lHCuLPnhquA1uw==" spinCount="100000" sheet="1" objects="1" scenarios="1"/>
  <mergeCells count="28">
    <mergeCell ref="A2:B2"/>
    <mergeCell ref="A6:Q6"/>
    <mergeCell ref="M11:Q11"/>
    <mergeCell ref="A12:D12"/>
    <mergeCell ref="E12:P12"/>
    <mergeCell ref="A4:Q4"/>
    <mergeCell ref="A20:D21"/>
    <mergeCell ref="A13:D13"/>
    <mergeCell ref="E13:P13"/>
    <mergeCell ref="A14:D14"/>
    <mergeCell ref="E14:P14"/>
    <mergeCell ref="A15:D15"/>
    <mergeCell ref="E15:P15"/>
    <mergeCell ref="A16:D16"/>
    <mergeCell ref="E16:P16"/>
    <mergeCell ref="A17:D17"/>
    <mergeCell ref="E17:P17"/>
    <mergeCell ref="A18:D19"/>
    <mergeCell ref="A31:D32"/>
    <mergeCell ref="A33:D34"/>
    <mergeCell ref="A35:D35"/>
    <mergeCell ref="E35:P35"/>
    <mergeCell ref="A22:D23"/>
    <mergeCell ref="A24:D25"/>
    <mergeCell ref="A26:D26"/>
    <mergeCell ref="E26:P26"/>
    <mergeCell ref="A27:D28"/>
    <mergeCell ref="A29:D30"/>
  </mergeCells>
  <phoneticPr fontId="2"/>
  <conditionalFormatting sqref="E19:P19">
    <cfRule type="cellIs" dxfId="26" priority="7" operator="greaterThan">
      <formula>$E$17</formula>
    </cfRule>
  </conditionalFormatting>
  <conditionalFormatting sqref="E30:P30">
    <cfRule type="expression" dxfId="25" priority="5">
      <formula>E23&lt;E32</formula>
    </cfRule>
  </conditionalFormatting>
  <conditionalFormatting sqref="E32:P32">
    <cfRule type="cellIs" dxfId="24" priority="4" operator="greaterThan">
      <formula>E23</formula>
    </cfRule>
  </conditionalFormatting>
  <conditionalFormatting sqref="E28:P28">
    <cfRule type="cellIs" dxfId="23" priority="3" operator="greaterThan">
      <formula>E19</formula>
    </cfRule>
  </conditionalFormatting>
  <conditionalFormatting sqref="E26:P26">
    <cfRule type="cellIs" dxfId="22" priority="2" operator="lessThan">
      <formula>1000</formula>
    </cfRule>
  </conditionalFormatting>
  <conditionalFormatting sqref="E35:P35">
    <cfRule type="cellIs" dxfId="21" priority="1" operator="lessThan">
      <formula>1000</formula>
    </cfRule>
  </conditionalFormatting>
  <dataValidations count="7">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 type="list" allowBlank="1" showInputMessage="1" showErrorMessage="1" sqref="E15:P15" xr:uid="{8A3A523C-922E-4B0E-82C8-E95F5D96DD32}">
      <formula1>"揚水（純揚水）,蓄電池"</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B149-699C-4D65-8CB7-F108FD0E8ADA}">
  <sheetPr>
    <pageSetUpPr fitToPage="1"/>
  </sheetPr>
  <dimension ref="A1:S57"/>
  <sheetViews>
    <sheetView showGridLines="0" tabSelected="1" zoomScale="70" zoomScaleNormal="70" workbookViewId="0"/>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7" t="s">
        <v>66</v>
      </c>
      <c r="B1" s="47"/>
      <c r="C1" s="47"/>
      <c r="D1" s="47"/>
      <c r="E1" s="47"/>
      <c r="F1" s="48" t="s">
        <v>67</v>
      </c>
      <c r="G1" s="48"/>
      <c r="H1" s="48"/>
      <c r="I1" s="49" t="s">
        <v>68</v>
      </c>
    </row>
    <row r="2" spans="1:17" ht="16.5" x14ac:dyDescent="0.25">
      <c r="A2" s="113" t="s">
        <v>0</v>
      </c>
      <c r="B2" s="114"/>
      <c r="C2" s="4"/>
      <c r="D2" s="4"/>
      <c r="E2" s="4"/>
      <c r="F2" s="4"/>
      <c r="G2" s="4"/>
      <c r="H2" s="4"/>
      <c r="I2" s="4"/>
      <c r="J2" s="4"/>
      <c r="K2" s="4"/>
      <c r="L2" s="4"/>
      <c r="M2" s="4"/>
      <c r="N2" s="4"/>
      <c r="O2" s="4"/>
      <c r="P2" s="4"/>
      <c r="Q2" s="4"/>
    </row>
    <row r="3" spans="1:17" ht="16.5" x14ac:dyDescent="0.25">
      <c r="A3" s="20"/>
      <c r="B3" s="20"/>
      <c r="C3" s="4"/>
      <c r="D3" s="4"/>
      <c r="E3" s="4"/>
      <c r="F3" s="4"/>
      <c r="G3" s="4"/>
      <c r="H3" s="4"/>
      <c r="I3" s="4"/>
      <c r="J3" s="4"/>
      <c r="K3" s="4"/>
      <c r="L3" s="4"/>
      <c r="M3" s="4"/>
      <c r="N3" s="4"/>
      <c r="O3" s="4"/>
      <c r="P3" s="4"/>
      <c r="Q3" s="4"/>
    </row>
    <row r="4" spans="1:17" ht="16.5" x14ac:dyDescent="0.25">
      <c r="A4" s="115" t="s">
        <v>101</v>
      </c>
      <c r="B4" s="115"/>
      <c r="C4" s="115"/>
      <c r="D4" s="115"/>
      <c r="E4" s="115"/>
      <c r="F4" s="115"/>
      <c r="G4" s="115"/>
      <c r="H4" s="115"/>
      <c r="I4" s="115"/>
      <c r="J4" s="115"/>
      <c r="K4" s="115"/>
      <c r="L4" s="115"/>
      <c r="M4" s="115"/>
      <c r="N4" s="115"/>
      <c r="O4" s="115"/>
      <c r="P4" s="115"/>
      <c r="Q4" s="115"/>
    </row>
    <row r="5" spans="1:17" ht="16.5" x14ac:dyDescent="0.25">
      <c r="A5" s="79"/>
      <c r="B5" s="79"/>
      <c r="C5" s="79"/>
      <c r="D5" s="79"/>
      <c r="E5" s="79"/>
      <c r="F5" s="79"/>
      <c r="G5" s="79"/>
      <c r="H5" s="79"/>
      <c r="I5" s="79"/>
      <c r="J5" s="79"/>
      <c r="K5" s="79"/>
      <c r="L5" s="79"/>
      <c r="M5" s="79"/>
      <c r="N5" s="79"/>
      <c r="O5" s="79"/>
      <c r="P5" s="79"/>
      <c r="Q5" s="79"/>
    </row>
    <row r="6" spans="1:17" ht="16.5" x14ac:dyDescent="0.25">
      <c r="A6" s="115" t="s">
        <v>102</v>
      </c>
      <c r="B6" s="115"/>
      <c r="C6" s="115"/>
      <c r="D6" s="115"/>
      <c r="E6" s="115"/>
      <c r="F6" s="115"/>
      <c r="G6" s="115"/>
      <c r="H6" s="115"/>
      <c r="I6" s="115"/>
      <c r="J6" s="115"/>
      <c r="K6" s="115"/>
      <c r="L6" s="115"/>
      <c r="M6" s="115"/>
      <c r="N6" s="115"/>
      <c r="O6" s="115"/>
      <c r="P6" s="115"/>
      <c r="Q6" s="115"/>
    </row>
    <row r="7" spans="1:17" ht="16.5" x14ac:dyDescent="0.25">
      <c r="A7" s="79"/>
      <c r="B7" s="79"/>
      <c r="C7" s="79"/>
      <c r="D7" s="79"/>
      <c r="E7" s="79"/>
      <c r="F7" s="79"/>
      <c r="G7" s="79"/>
      <c r="H7" s="79"/>
      <c r="I7" s="79"/>
      <c r="J7" s="79"/>
      <c r="K7" s="79"/>
      <c r="L7" s="79"/>
      <c r="M7" s="79"/>
      <c r="N7" s="79"/>
      <c r="O7" s="79"/>
      <c r="P7" s="79"/>
      <c r="Q7" s="79"/>
    </row>
    <row r="8" spans="1:17" ht="16.5" x14ac:dyDescent="0.25">
      <c r="A8" s="55" t="s">
        <v>80</v>
      </c>
      <c r="B8" s="77"/>
      <c r="C8" s="77"/>
      <c r="D8" s="77"/>
      <c r="E8" s="77"/>
      <c r="F8" s="77"/>
      <c r="G8" s="77"/>
      <c r="H8" s="77"/>
      <c r="I8" s="77"/>
      <c r="J8" s="77"/>
      <c r="K8" s="77"/>
      <c r="L8" s="77"/>
      <c r="M8" s="77"/>
      <c r="N8" s="77"/>
      <c r="O8" s="77"/>
      <c r="P8" s="77"/>
      <c r="Q8" s="77"/>
    </row>
    <row r="9" spans="1:17" ht="16.5" x14ac:dyDescent="0.25">
      <c r="A9" s="77"/>
      <c r="B9" s="75" t="s">
        <v>81</v>
      </c>
      <c r="C9" s="77"/>
      <c r="D9" s="77"/>
      <c r="E9" s="77"/>
      <c r="F9" s="77"/>
      <c r="G9" s="77"/>
      <c r="H9" s="77"/>
      <c r="I9" s="77"/>
      <c r="J9" s="77"/>
      <c r="K9" s="77"/>
      <c r="L9" s="77"/>
      <c r="M9" s="77"/>
      <c r="N9" s="77"/>
      <c r="O9" s="77"/>
      <c r="P9" s="77"/>
      <c r="Q9" s="77"/>
    </row>
    <row r="10" spans="1:17" ht="16.5" x14ac:dyDescent="0.25">
      <c r="A10" s="79"/>
      <c r="B10" s="75"/>
      <c r="C10" s="79"/>
      <c r="D10" s="79"/>
      <c r="E10" s="79"/>
      <c r="F10" s="79"/>
      <c r="G10" s="79"/>
      <c r="H10" s="79"/>
      <c r="I10" s="79"/>
      <c r="J10" s="79"/>
      <c r="K10" s="79"/>
      <c r="L10" s="79"/>
      <c r="M10" s="79"/>
      <c r="N10" s="79"/>
      <c r="O10" s="79"/>
      <c r="P10" s="79"/>
      <c r="Q10" s="79"/>
    </row>
    <row r="11" spans="1:17" ht="16.5" x14ac:dyDescent="0.25">
      <c r="A11" s="24"/>
      <c r="B11" s="24"/>
      <c r="C11" s="24"/>
      <c r="D11" s="24"/>
      <c r="E11" s="43"/>
      <c r="F11" s="43"/>
      <c r="G11" s="43"/>
      <c r="H11" s="43"/>
      <c r="I11" s="43"/>
      <c r="J11" s="43"/>
      <c r="K11" s="43"/>
      <c r="L11" s="24"/>
      <c r="M11" s="116" t="s">
        <v>72</v>
      </c>
      <c r="N11" s="116"/>
      <c r="O11" s="116"/>
      <c r="P11" s="116"/>
      <c r="Q11" s="116"/>
    </row>
    <row r="12" spans="1:17" ht="24" customHeight="1" x14ac:dyDescent="0.25">
      <c r="A12" s="94" t="s">
        <v>1</v>
      </c>
      <c r="B12" s="94"/>
      <c r="C12" s="94"/>
      <c r="D12" s="94"/>
      <c r="E12" s="117" t="s">
        <v>23</v>
      </c>
      <c r="F12" s="118"/>
      <c r="G12" s="118"/>
      <c r="H12" s="118"/>
      <c r="I12" s="118"/>
      <c r="J12" s="118"/>
      <c r="K12" s="118"/>
      <c r="L12" s="118"/>
      <c r="M12" s="118"/>
      <c r="N12" s="118"/>
      <c r="O12" s="118"/>
      <c r="P12" s="119"/>
      <c r="Q12" s="78" t="s">
        <v>2</v>
      </c>
    </row>
    <row r="13" spans="1:17" ht="24" customHeight="1" x14ac:dyDescent="0.25">
      <c r="A13" s="94" t="s">
        <v>3</v>
      </c>
      <c r="B13" s="94"/>
      <c r="C13" s="94"/>
      <c r="D13" s="94"/>
      <c r="E13" s="98"/>
      <c r="F13" s="99"/>
      <c r="G13" s="99"/>
      <c r="H13" s="99"/>
      <c r="I13" s="99"/>
      <c r="J13" s="99"/>
      <c r="K13" s="99"/>
      <c r="L13" s="99"/>
      <c r="M13" s="99"/>
      <c r="N13" s="99"/>
      <c r="O13" s="99"/>
      <c r="P13" s="100"/>
      <c r="Q13" s="76"/>
    </row>
    <row r="14" spans="1:17" ht="30" customHeight="1" x14ac:dyDescent="0.25">
      <c r="A14" s="93" t="s">
        <v>4</v>
      </c>
      <c r="B14" s="93"/>
      <c r="C14" s="93"/>
      <c r="D14" s="93"/>
      <c r="E14" s="101" t="s">
        <v>41</v>
      </c>
      <c r="F14" s="102"/>
      <c r="G14" s="102"/>
      <c r="H14" s="102"/>
      <c r="I14" s="102"/>
      <c r="J14" s="102"/>
      <c r="K14" s="102"/>
      <c r="L14" s="102"/>
      <c r="M14" s="102"/>
      <c r="N14" s="102"/>
      <c r="O14" s="102"/>
      <c r="P14" s="103"/>
      <c r="Q14" s="3"/>
    </row>
    <row r="15" spans="1:17" ht="24" customHeight="1" x14ac:dyDescent="0.25">
      <c r="A15" s="94" t="s">
        <v>5</v>
      </c>
      <c r="B15" s="94"/>
      <c r="C15" s="94"/>
      <c r="D15" s="94"/>
      <c r="E15" s="104"/>
      <c r="F15" s="105"/>
      <c r="G15" s="105"/>
      <c r="H15" s="105"/>
      <c r="I15" s="105"/>
      <c r="J15" s="105"/>
      <c r="K15" s="105"/>
      <c r="L15" s="105"/>
      <c r="M15" s="105"/>
      <c r="N15" s="105"/>
      <c r="O15" s="105"/>
      <c r="P15" s="106"/>
      <c r="Q15" s="3"/>
    </row>
    <row r="16" spans="1:17" ht="24" customHeight="1" x14ac:dyDescent="0.25">
      <c r="A16" s="94" t="s">
        <v>6</v>
      </c>
      <c r="B16" s="94"/>
      <c r="C16" s="94"/>
      <c r="D16" s="94"/>
      <c r="E16" s="107"/>
      <c r="F16" s="108"/>
      <c r="G16" s="108"/>
      <c r="H16" s="108"/>
      <c r="I16" s="108"/>
      <c r="J16" s="108"/>
      <c r="K16" s="108"/>
      <c r="L16" s="108"/>
      <c r="M16" s="108"/>
      <c r="N16" s="108"/>
      <c r="O16" s="108"/>
      <c r="P16" s="109"/>
      <c r="Q16" s="3"/>
    </row>
    <row r="17" spans="1:19" ht="24" customHeight="1" x14ac:dyDescent="0.25">
      <c r="A17" s="94" t="s">
        <v>7</v>
      </c>
      <c r="B17" s="94"/>
      <c r="C17" s="94"/>
      <c r="D17" s="94"/>
      <c r="E17" s="110"/>
      <c r="F17" s="111"/>
      <c r="G17" s="111"/>
      <c r="H17" s="111"/>
      <c r="I17" s="111"/>
      <c r="J17" s="111"/>
      <c r="K17" s="111"/>
      <c r="L17" s="111"/>
      <c r="M17" s="111"/>
      <c r="N17" s="111"/>
      <c r="O17" s="111"/>
      <c r="P17" s="112"/>
      <c r="Q17" s="13" t="s">
        <v>22</v>
      </c>
    </row>
    <row r="18" spans="1:19" ht="24" customHeight="1" x14ac:dyDescent="0.25">
      <c r="A18" s="93" t="s">
        <v>103</v>
      </c>
      <c r="B18" s="94"/>
      <c r="C18" s="94"/>
      <c r="D18" s="94"/>
      <c r="E18" s="78" t="s">
        <v>10</v>
      </c>
      <c r="F18" s="78" t="s">
        <v>11</v>
      </c>
      <c r="G18" s="78" t="s">
        <v>12</v>
      </c>
      <c r="H18" s="78" t="s">
        <v>13</v>
      </c>
      <c r="I18" s="78" t="s">
        <v>14</v>
      </c>
      <c r="J18" s="78" t="s">
        <v>15</v>
      </c>
      <c r="K18" s="78" t="s">
        <v>16</v>
      </c>
      <c r="L18" s="78" t="s">
        <v>17</v>
      </c>
      <c r="M18" s="78" t="s">
        <v>18</v>
      </c>
      <c r="N18" s="78" t="s">
        <v>19</v>
      </c>
      <c r="O18" s="78" t="s">
        <v>20</v>
      </c>
      <c r="P18" s="78" t="s">
        <v>21</v>
      </c>
      <c r="Q18" s="3"/>
    </row>
    <row r="19" spans="1:19" ht="24" customHeight="1" x14ac:dyDescent="0.25">
      <c r="A19" s="94"/>
      <c r="B19" s="94"/>
      <c r="C19" s="94"/>
      <c r="D19" s="94"/>
      <c r="E19" s="22"/>
      <c r="F19" s="22"/>
      <c r="G19" s="22"/>
      <c r="H19" s="22"/>
      <c r="I19" s="22"/>
      <c r="J19" s="22"/>
      <c r="K19" s="22"/>
      <c r="L19" s="22"/>
      <c r="M19" s="22"/>
      <c r="N19" s="22"/>
      <c r="O19" s="22"/>
      <c r="P19" s="22"/>
      <c r="Q19" s="80" t="s">
        <v>95</v>
      </c>
    </row>
    <row r="20" spans="1:19" ht="24" customHeight="1" x14ac:dyDescent="0.25">
      <c r="A20" s="93" t="s">
        <v>104</v>
      </c>
      <c r="B20" s="94"/>
      <c r="C20" s="94"/>
      <c r="D20" s="94"/>
      <c r="E20" s="78" t="s">
        <v>10</v>
      </c>
      <c r="F20" s="78" t="s">
        <v>11</v>
      </c>
      <c r="G20" s="78" t="s">
        <v>12</v>
      </c>
      <c r="H20" s="78" t="s">
        <v>13</v>
      </c>
      <c r="I20" s="78" t="s">
        <v>14</v>
      </c>
      <c r="J20" s="78" t="s">
        <v>15</v>
      </c>
      <c r="K20" s="78" t="s">
        <v>16</v>
      </c>
      <c r="L20" s="78" t="s">
        <v>17</v>
      </c>
      <c r="M20" s="78" t="s">
        <v>18</v>
      </c>
      <c r="N20" s="78" t="s">
        <v>19</v>
      </c>
      <c r="O20" s="78" t="s">
        <v>20</v>
      </c>
      <c r="P20" s="78" t="s">
        <v>21</v>
      </c>
      <c r="Q20" s="3"/>
    </row>
    <row r="21" spans="1:19" ht="24" customHeight="1" x14ac:dyDescent="0.25">
      <c r="A21" s="94"/>
      <c r="B21" s="94"/>
      <c r="C21" s="94"/>
      <c r="D21" s="94"/>
      <c r="E21" s="23"/>
      <c r="F21" s="23"/>
      <c r="G21" s="23"/>
      <c r="H21" s="23"/>
      <c r="I21" s="23"/>
      <c r="J21" s="23"/>
      <c r="K21" s="23"/>
      <c r="L21" s="23"/>
      <c r="M21" s="23"/>
      <c r="N21" s="23"/>
      <c r="O21" s="23"/>
      <c r="P21" s="23"/>
      <c r="Q21" s="80" t="s">
        <v>96</v>
      </c>
      <c r="R21" s="21"/>
      <c r="S21" s="45"/>
    </row>
    <row r="22" spans="1:19" ht="24" customHeight="1" x14ac:dyDescent="0.25">
      <c r="A22" s="93" t="s">
        <v>110</v>
      </c>
      <c r="B22" s="94"/>
      <c r="C22" s="94"/>
      <c r="D22" s="94"/>
      <c r="E22" s="78" t="s">
        <v>10</v>
      </c>
      <c r="F22" s="78" t="s">
        <v>11</v>
      </c>
      <c r="G22" s="78" t="s">
        <v>12</v>
      </c>
      <c r="H22" s="78" t="s">
        <v>13</v>
      </c>
      <c r="I22" s="78" t="s">
        <v>14</v>
      </c>
      <c r="J22" s="78" t="s">
        <v>15</v>
      </c>
      <c r="K22" s="78" t="s">
        <v>16</v>
      </c>
      <c r="L22" s="78" t="s">
        <v>17</v>
      </c>
      <c r="M22" s="78" t="s">
        <v>18</v>
      </c>
      <c r="N22" s="78" t="s">
        <v>19</v>
      </c>
      <c r="O22" s="78" t="s">
        <v>20</v>
      </c>
      <c r="P22" s="78" t="s">
        <v>21</v>
      </c>
      <c r="Q22" s="3"/>
    </row>
    <row r="23" spans="1:19" ht="24" customHeight="1" x14ac:dyDescent="0.25">
      <c r="A23" s="94"/>
      <c r="B23" s="94"/>
      <c r="C23" s="94"/>
      <c r="D23" s="94"/>
      <c r="E23" s="92">
        <f t="shared" ref="E23:P23" si="0">E21*E19</f>
        <v>0</v>
      </c>
      <c r="F23" s="92">
        <f t="shared" si="0"/>
        <v>0</v>
      </c>
      <c r="G23" s="92">
        <f t="shared" si="0"/>
        <v>0</v>
      </c>
      <c r="H23" s="92">
        <f t="shared" si="0"/>
        <v>0</v>
      </c>
      <c r="I23" s="92">
        <f t="shared" si="0"/>
        <v>0</v>
      </c>
      <c r="J23" s="92">
        <f t="shared" si="0"/>
        <v>0</v>
      </c>
      <c r="K23" s="92">
        <f t="shared" si="0"/>
        <v>0</v>
      </c>
      <c r="L23" s="92">
        <f t="shared" si="0"/>
        <v>0</v>
      </c>
      <c r="M23" s="92">
        <f t="shared" si="0"/>
        <v>0</v>
      </c>
      <c r="N23" s="92">
        <f t="shared" si="0"/>
        <v>0</v>
      </c>
      <c r="O23" s="92">
        <f t="shared" si="0"/>
        <v>0</v>
      </c>
      <c r="P23" s="92">
        <f t="shared" si="0"/>
        <v>0</v>
      </c>
      <c r="Q23" s="13" t="s">
        <v>56</v>
      </c>
      <c r="S23" s="44"/>
    </row>
    <row r="24" spans="1:19" ht="24" customHeight="1" x14ac:dyDescent="0.25">
      <c r="A24" s="93" t="s">
        <v>42</v>
      </c>
      <c r="B24" s="94"/>
      <c r="C24" s="94"/>
      <c r="D24" s="94"/>
      <c r="E24" s="78" t="s">
        <v>10</v>
      </c>
      <c r="F24" s="78" t="s">
        <v>11</v>
      </c>
      <c r="G24" s="78" t="s">
        <v>12</v>
      </c>
      <c r="H24" s="78" t="s">
        <v>13</v>
      </c>
      <c r="I24" s="78" t="s">
        <v>14</v>
      </c>
      <c r="J24" s="78" t="s">
        <v>15</v>
      </c>
      <c r="K24" s="78" t="s">
        <v>16</v>
      </c>
      <c r="L24" s="78" t="s">
        <v>17</v>
      </c>
      <c r="M24" s="78" t="s">
        <v>18</v>
      </c>
      <c r="N24" s="78" t="s">
        <v>19</v>
      </c>
      <c r="O24" s="78" t="s">
        <v>20</v>
      </c>
      <c r="P24" s="78" t="s">
        <v>21</v>
      </c>
      <c r="Q24" s="3"/>
    </row>
    <row r="25" spans="1:19" ht="24" customHeight="1" x14ac:dyDescent="0.25">
      <c r="A25" s="94"/>
      <c r="B25" s="94"/>
      <c r="C25" s="94"/>
      <c r="D25" s="94"/>
      <c r="E25" s="25" t="e">
        <f>IF(E$21&gt;=MAX(調整係数一覧!$A$202:$A$221),VLOOKUP(MAX(調整係数一覧!$A$202:$A$221),調整係数一覧!$A$202:$M$221,COLUMN(E$25)-3,0),VLOOKUP(E$21,調整係数一覧!$A$202:$M$221,COLUMN(E$25)-3,0))</f>
        <v>#N/A</v>
      </c>
      <c r="F25" s="25" t="e">
        <f>IF(F$21&gt;=MAX(調整係数一覧!$A$202:$A$221),VLOOKUP(MAX(調整係数一覧!$A$202:$A$221),調整係数一覧!$A$202:$M$221,COLUMN(F$25)-3,0),VLOOKUP(F$21,調整係数一覧!$A$202:$M$221,COLUMN(F$25)-3,0))</f>
        <v>#N/A</v>
      </c>
      <c r="G25" s="25" t="e">
        <f>IF(G$21&gt;=MAX(調整係数一覧!$A$202:$A$221),VLOOKUP(MAX(調整係数一覧!$A$202:$A$221),調整係数一覧!$A$202:$M$221,COLUMN(G$25)-3,0),VLOOKUP(G$21,調整係数一覧!$A$202:$M$221,COLUMN(G$25)-3,0))</f>
        <v>#N/A</v>
      </c>
      <c r="H25" s="25" t="e">
        <f>IF(H$21&gt;=MAX(調整係数一覧!$A$202:$A$221),VLOOKUP(MAX(調整係数一覧!$A$202:$A$221),調整係数一覧!$A$202:$M$221,COLUMN(H$25)-3,0),VLOOKUP(H$21,調整係数一覧!$A$202:$M$221,COLUMN(H$25)-3,0))</f>
        <v>#N/A</v>
      </c>
      <c r="I25" s="25" t="e">
        <f>IF(I$21&gt;=MAX(調整係数一覧!$A$202:$A$221),VLOOKUP(MAX(調整係数一覧!$A$202:$A$221),調整係数一覧!$A$202:$M$221,COLUMN(I$25)-3,0),VLOOKUP(I$21,調整係数一覧!$A$202:$M$221,COLUMN(I$25)-3,0))</f>
        <v>#N/A</v>
      </c>
      <c r="J25" s="25" t="e">
        <f>IF(J$21&gt;=MAX(調整係数一覧!$A$202:$A$221),VLOOKUP(MAX(調整係数一覧!$A$202:$A$221),調整係数一覧!$A$202:$M$221,COLUMN(J$25)-3,0),VLOOKUP(J$21,調整係数一覧!$A$202:$M$221,COLUMN(J$25)-3,0))</f>
        <v>#N/A</v>
      </c>
      <c r="K25" s="25" t="e">
        <f>IF(K$21&gt;=MAX(調整係数一覧!$A$202:$A$221),VLOOKUP(MAX(調整係数一覧!$A$202:$A$221),調整係数一覧!$A$202:$M$221,COLUMN(K$25)-3,0),VLOOKUP(K$21,調整係数一覧!$A$202:$M$221,COLUMN(K$25)-3,0))</f>
        <v>#N/A</v>
      </c>
      <c r="L25" s="25" t="e">
        <f>IF(L$21&gt;=MAX(調整係数一覧!$A$202:$A$221),VLOOKUP(MAX(調整係数一覧!$A$202:$A$221),調整係数一覧!$A$202:$M$221,COLUMN(L$25)-3,0),VLOOKUP(L$21,調整係数一覧!$A$202:$M$221,COLUMN(L$25)-3,0))</f>
        <v>#N/A</v>
      </c>
      <c r="M25" s="25" t="e">
        <f>IF(M$21&gt;=MAX(調整係数一覧!$A$202:$A$221),VLOOKUP(MAX(調整係数一覧!$A$202:$A$221),調整係数一覧!$A$202:$M$221,COLUMN(M$25)-3,0),VLOOKUP(M$21,調整係数一覧!$A$202:$M$221,COLUMN(M$25)-3,0))</f>
        <v>#N/A</v>
      </c>
      <c r="N25" s="25" t="e">
        <f>IF(N$21&gt;=MAX(調整係数一覧!$A$202:$A$221),VLOOKUP(MAX(調整係数一覧!$A$202:$A$221),調整係数一覧!$A$202:$M$221,COLUMN(N$25)-3,0),VLOOKUP(N$21,調整係数一覧!$A$202:$M$221,COLUMN(N$25)-3,0))</f>
        <v>#N/A</v>
      </c>
      <c r="O25" s="25" t="e">
        <f>IF(O$21&gt;=MAX(調整係数一覧!$A$202:$A$221),VLOOKUP(MAX(調整係数一覧!$A$202:$A$221),調整係数一覧!$A$202:$M$221,COLUMN(O$25)-3,0),VLOOKUP(O$21,調整係数一覧!$A$202:$M$221,COLUMN(O$25)-3,0))</f>
        <v>#N/A</v>
      </c>
      <c r="P25" s="25" t="e">
        <f>IF(P$21&gt;=MAX(調整係数一覧!$A$202:$A$221),VLOOKUP(MAX(調整係数一覧!$A$202:$A$221),調整係数一覧!$A$202:$M$221,COLUMN(P$25)-3,0),VLOOKUP(P$21,調整係数一覧!$A$202:$M$221,COLUMN(P$25)-3,0))</f>
        <v>#N/A</v>
      </c>
      <c r="Q25" s="13" t="s">
        <v>58</v>
      </c>
    </row>
    <row r="26" spans="1:19" ht="24" customHeight="1" x14ac:dyDescent="0.25">
      <c r="A26" s="94" t="s">
        <v>8</v>
      </c>
      <c r="B26" s="94"/>
      <c r="C26" s="94"/>
      <c r="D26" s="94"/>
      <c r="E26" s="95">
        <f>ROUND('計算用(期待容量)'!B93,0)</f>
        <v>0</v>
      </c>
      <c r="F26" s="96"/>
      <c r="G26" s="96"/>
      <c r="H26" s="96"/>
      <c r="I26" s="96"/>
      <c r="J26" s="96"/>
      <c r="K26" s="96"/>
      <c r="L26" s="96"/>
      <c r="M26" s="96"/>
      <c r="N26" s="96"/>
      <c r="O26" s="96"/>
      <c r="P26" s="97"/>
      <c r="Q26" s="13" t="s">
        <v>22</v>
      </c>
    </row>
    <row r="27" spans="1:19" ht="24" customHeight="1" x14ac:dyDescent="0.25">
      <c r="A27" s="94" t="s">
        <v>43</v>
      </c>
      <c r="B27" s="94"/>
      <c r="C27" s="94"/>
      <c r="D27" s="94"/>
      <c r="E27" s="78" t="s">
        <v>10</v>
      </c>
      <c r="F27" s="78" t="s">
        <v>11</v>
      </c>
      <c r="G27" s="78" t="s">
        <v>12</v>
      </c>
      <c r="H27" s="78" t="s">
        <v>13</v>
      </c>
      <c r="I27" s="78" t="s">
        <v>14</v>
      </c>
      <c r="J27" s="78" t="s">
        <v>15</v>
      </c>
      <c r="K27" s="78" t="s">
        <v>16</v>
      </c>
      <c r="L27" s="78" t="s">
        <v>17</v>
      </c>
      <c r="M27" s="78" t="s">
        <v>18</v>
      </c>
      <c r="N27" s="78" t="s">
        <v>19</v>
      </c>
      <c r="O27" s="78" t="s">
        <v>20</v>
      </c>
      <c r="P27" s="78" t="s">
        <v>21</v>
      </c>
      <c r="Q27" s="3"/>
    </row>
    <row r="28" spans="1:19" ht="24" customHeight="1" x14ac:dyDescent="0.25">
      <c r="A28" s="94"/>
      <c r="B28" s="94"/>
      <c r="C28" s="94"/>
      <c r="D28" s="94"/>
      <c r="E28" s="50"/>
      <c r="F28" s="50"/>
      <c r="G28" s="50"/>
      <c r="H28" s="50"/>
      <c r="I28" s="50"/>
      <c r="J28" s="50"/>
      <c r="K28" s="50"/>
      <c r="L28" s="50"/>
      <c r="M28" s="50"/>
      <c r="N28" s="50"/>
      <c r="O28" s="50"/>
      <c r="P28" s="50"/>
      <c r="Q28" s="82" t="s">
        <v>95</v>
      </c>
    </row>
    <row r="29" spans="1:19" ht="24" customHeight="1" x14ac:dyDescent="0.25">
      <c r="A29" s="93" t="s">
        <v>106</v>
      </c>
      <c r="B29" s="94"/>
      <c r="C29" s="94"/>
      <c r="D29" s="94"/>
      <c r="E29" s="88" t="s">
        <v>10</v>
      </c>
      <c r="F29" s="88" t="s">
        <v>11</v>
      </c>
      <c r="G29" s="88" t="s">
        <v>12</v>
      </c>
      <c r="H29" s="88" t="s">
        <v>13</v>
      </c>
      <c r="I29" s="88" t="s">
        <v>14</v>
      </c>
      <c r="J29" s="88" t="s">
        <v>15</v>
      </c>
      <c r="K29" s="88" t="s">
        <v>16</v>
      </c>
      <c r="L29" s="88" t="s">
        <v>17</v>
      </c>
      <c r="M29" s="88" t="s">
        <v>18</v>
      </c>
      <c r="N29" s="88" t="s">
        <v>19</v>
      </c>
      <c r="O29" s="88" t="s">
        <v>20</v>
      </c>
      <c r="P29" s="88" t="s">
        <v>21</v>
      </c>
      <c r="Q29" s="76"/>
    </row>
    <row r="30" spans="1:19" ht="24" customHeight="1" x14ac:dyDescent="0.25">
      <c r="A30" s="93"/>
      <c r="B30" s="94"/>
      <c r="C30" s="94"/>
      <c r="D30" s="94"/>
      <c r="E30" s="51"/>
      <c r="F30" s="51"/>
      <c r="G30" s="51"/>
      <c r="H30" s="51"/>
      <c r="I30" s="51"/>
      <c r="J30" s="51"/>
      <c r="K30" s="51"/>
      <c r="L30" s="51"/>
      <c r="M30" s="51"/>
      <c r="N30" s="51"/>
      <c r="O30" s="51"/>
      <c r="P30" s="51"/>
      <c r="Q30" s="81" t="s">
        <v>57</v>
      </c>
    </row>
    <row r="31" spans="1:19" ht="24" customHeight="1" x14ac:dyDescent="0.25">
      <c r="A31" s="93" t="s">
        <v>114</v>
      </c>
      <c r="B31" s="94"/>
      <c r="C31" s="94"/>
      <c r="D31" s="94"/>
      <c r="E31" s="78" t="s">
        <v>10</v>
      </c>
      <c r="F31" s="78" t="s">
        <v>11</v>
      </c>
      <c r="G31" s="78" t="s">
        <v>12</v>
      </c>
      <c r="H31" s="78" t="s">
        <v>13</v>
      </c>
      <c r="I31" s="78" t="s">
        <v>14</v>
      </c>
      <c r="J31" s="78" t="s">
        <v>15</v>
      </c>
      <c r="K31" s="78" t="s">
        <v>16</v>
      </c>
      <c r="L31" s="78" t="s">
        <v>17</v>
      </c>
      <c r="M31" s="78" t="s">
        <v>18</v>
      </c>
      <c r="N31" s="78" t="s">
        <v>19</v>
      </c>
      <c r="O31" s="78" t="s">
        <v>20</v>
      </c>
      <c r="P31" s="78" t="s">
        <v>21</v>
      </c>
      <c r="Q31" s="3"/>
    </row>
    <row r="32" spans="1:19" ht="24" customHeight="1" x14ac:dyDescent="0.25">
      <c r="A32" s="94"/>
      <c r="B32" s="94"/>
      <c r="C32" s="94"/>
      <c r="D32" s="94"/>
      <c r="E32" s="92">
        <f>E30*E28</f>
        <v>0</v>
      </c>
      <c r="F32" s="92">
        <f t="shared" ref="F32:O32" si="1">F30*F28</f>
        <v>0</v>
      </c>
      <c r="G32" s="92">
        <f t="shared" si="1"/>
        <v>0</v>
      </c>
      <c r="H32" s="92">
        <f t="shared" si="1"/>
        <v>0</v>
      </c>
      <c r="I32" s="92">
        <f t="shared" si="1"/>
        <v>0</v>
      </c>
      <c r="J32" s="92">
        <f t="shared" si="1"/>
        <v>0</v>
      </c>
      <c r="K32" s="92">
        <f t="shared" si="1"/>
        <v>0</v>
      </c>
      <c r="L32" s="92">
        <f t="shared" si="1"/>
        <v>0</v>
      </c>
      <c r="M32" s="92">
        <f t="shared" si="1"/>
        <v>0</v>
      </c>
      <c r="N32" s="92">
        <f t="shared" si="1"/>
        <v>0</v>
      </c>
      <c r="O32" s="92">
        <f t="shared" si="1"/>
        <v>0</v>
      </c>
      <c r="P32" s="92">
        <f>P30*P28</f>
        <v>0</v>
      </c>
      <c r="Q32" s="13" t="s">
        <v>56</v>
      </c>
      <c r="R32" s="21"/>
    </row>
    <row r="33" spans="1:17" ht="24" customHeight="1" x14ac:dyDescent="0.25">
      <c r="A33" s="93" t="s">
        <v>44</v>
      </c>
      <c r="B33" s="94"/>
      <c r="C33" s="94"/>
      <c r="D33" s="94"/>
      <c r="E33" s="78" t="s">
        <v>10</v>
      </c>
      <c r="F33" s="78" t="s">
        <v>11</v>
      </c>
      <c r="G33" s="78" t="s">
        <v>12</v>
      </c>
      <c r="H33" s="78" t="s">
        <v>13</v>
      </c>
      <c r="I33" s="78" t="s">
        <v>14</v>
      </c>
      <c r="J33" s="78" t="s">
        <v>15</v>
      </c>
      <c r="K33" s="78" t="s">
        <v>16</v>
      </c>
      <c r="L33" s="78" t="s">
        <v>17</v>
      </c>
      <c r="M33" s="78" t="s">
        <v>18</v>
      </c>
      <c r="N33" s="78" t="s">
        <v>19</v>
      </c>
      <c r="O33" s="78" t="s">
        <v>20</v>
      </c>
      <c r="P33" s="78" t="s">
        <v>21</v>
      </c>
      <c r="Q33" s="3"/>
    </row>
    <row r="34" spans="1:17" ht="24" customHeight="1" x14ac:dyDescent="0.25">
      <c r="A34" s="94"/>
      <c r="B34" s="94"/>
      <c r="C34" s="94"/>
      <c r="D34" s="94"/>
      <c r="E34" s="25" t="e">
        <f>IF(E$30&gt;=MAX(調整係数一覧!$A$202:$A$221),VLOOKUP(MAX(調整係数一覧!$A$202:$A$221),調整係数一覧!$A$202:$M$221,COLUMN(E$34)-3,0),VLOOKUP(E$30,調整係数一覧!$A$202:$M$221,COLUMN(E$34)-3,0))</f>
        <v>#N/A</v>
      </c>
      <c r="F34" s="25" t="e">
        <f>IF(F$30&gt;=MAX(調整係数一覧!$A$202:$A$221),VLOOKUP(MAX(調整係数一覧!$A$202:$A$221),調整係数一覧!$A$202:$M$221,COLUMN(F$34)-3,0),VLOOKUP(F$30,調整係数一覧!$A$202:$M$221,COLUMN(F$34)-3,0))</f>
        <v>#N/A</v>
      </c>
      <c r="G34" s="25" t="e">
        <f>IF(G$30&gt;=MAX(調整係数一覧!$A$202:$A$221),VLOOKUP(MAX(調整係数一覧!$A$202:$A$221),調整係数一覧!$A$202:$M$221,COLUMN(G$34)-3,0),VLOOKUP(G$30,調整係数一覧!$A$202:$M$221,COLUMN(G$34)-3,0))</f>
        <v>#N/A</v>
      </c>
      <c r="H34" s="25" t="e">
        <f>IF(H$30&gt;=MAX(調整係数一覧!$A$202:$A$221),VLOOKUP(MAX(調整係数一覧!$A$202:$A$221),調整係数一覧!$A$202:$M$221,COLUMN(H$34)-3,0),VLOOKUP(H$30,調整係数一覧!$A$202:$M$221,COLUMN(H$34)-3,0))</f>
        <v>#N/A</v>
      </c>
      <c r="I34" s="25" t="e">
        <f>IF(I$30&gt;=MAX(調整係数一覧!$A$202:$A$221),VLOOKUP(MAX(調整係数一覧!$A$202:$A$221),調整係数一覧!$A$202:$M$221,COLUMN(I$34)-3,0),VLOOKUP(I$30,調整係数一覧!$A$202:$M$221,COLUMN(I$34)-3,0))</f>
        <v>#N/A</v>
      </c>
      <c r="J34" s="25" t="e">
        <f>IF(J$30&gt;=MAX(調整係数一覧!$A$202:$A$221),VLOOKUP(MAX(調整係数一覧!$A$202:$A$221),調整係数一覧!$A$202:$M$221,COLUMN(J$34)-3,0),VLOOKUP(J$30,調整係数一覧!$A$202:$M$221,COLUMN(J$34)-3,0))</f>
        <v>#N/A</v>
      </c>
      <c r="K34" s="25" t="e">
        <f>IF(K$30&gt;=MAX(調整係数一覧!$A$202:$A$221),VLOOKUP(MAX(調整係数一覧!$A$202:$A$221),調整係数一覧!$A$202:$M$221,COLUMN(K$34)-3,0),VLOOKUP(K$30,調整係数一覧!$A$202:$M$221,COLUMN(K$34)-3,0))</f>
        <v>#N/A</v>
      </c>
      <c r="L34" s="25" t="e">
        <f>IF(L$30&gt;=MAX(調整係数一覧!$A$202:$A$221),VLOOKUP(MAX(調整係数一覧!$A$202:$A$221),調整係数一覧!$A$202:$M$221,COLUMN(L$34)-3,0),VLOOKUP(L$30,調整係数一覧!$A$202:$M$221,COLUMN(L$34)-3,0))</f>
        <v>#N/A</v>
      </c>
      <c r="M34" s="25" t="e">
        <f>IF(M$30&gt;=MAX(調整係数一覧!$A$202:$A$221),VLOOKUP(MAX(調整係数一覧!$A$202:$A$221),調整係数一覧!$A$202:$M$221,COLUMN(M$34)-3,0),VLOOKUP(M$30,調整係数一覧!$A$202:$M$221,COLUMN(M$34)-3,0))</f>
        <v>#N/A</v>
      </c>
      <c r="N34" s="25" t="e">
        <f>IF(N$30&gt;=MAX(調整係数一覧!$A$202:$A$221),VLOOKUP(MAX(調整係数一覧!$A$202:$A$221),調整係数一覧!$A$202:$M$221,COLUMN(N$34)-3,0),VLOOKUP(N$30,調整係数一覧!$A$202:$M$221,COLUMN(N$34)-3,0))</f>
        <v>#N/A</v>
      </c>
      <c r="O34" s="25" t="e">
        <f>IF(O$30&gt;=MAX(調整係数一覧!$A$202:$A$221),VLOOKUP(MAX(調整係数一覧!$A$202:$A$221),調整係数一覧!$A$202:$M$221,COLUMN(O$34)-3,0),VLOOKUP(O$30,調整係数一覧!$A$202:$M$221,COLUMN(O$34)-3,0))</f>
        <v>#N/A</v>
      </c>
      <c r="P34" s="25" t="e">
        <f>IF(P$30&gt;=MAX(調整係数一覧!$A$202:$A$221),VLOOKUP(MAX(調整係数一覧!$A$202:$A$221),調整係数一覧!$A$202:$M$221,COLUMN(P$34)-3,0),VLOOKUP(P$30,調整係数一覧!$A$202:$M$221,COLUMN(P$34)-3,0))</f>
        <v>#N/A</v>
      </c>
      <c r="Q34" s="13" t="s">
        <v>58</v>
      </c>
    </row>
    <row r="35" spans="1:17" ht="24" customHeight="1" x14ac:dyDescent="0.25">
      <c r="A35" s="94" t="s">
        <v>9</v>
      </c>
      <c r="B35" s="94"/>
      <c r="C35" s="94"/>
      <c r="D35" s="94"/>
      <c r="E35" s="95">
        <f>ROUND('計算用(応札容量)'!B93,0)</f>
        <v>0</v>
      </c>
      <c r="F35" s="96"/>
      <c r="G35" s="96"/>
      <c r="H35" s="96"/>
      <c r="I35" s="96"/>
      <c r="J35" s="96"/>
      <c r="K35" s="96"/>
      <c r="L35" s="96"/>
      <c r="M35" s="96"/>
      <c r="N35" s="96"/>
      <c r="O35" s="96"/>
      <c r="P35" s="97"/>
      <c r="Q35" s="13" t="s">
        <v>22</v>
      </c>
    </row>
    <row r="36" spans="1:17" x14ac:dyDescent="0.25">
      <c r="A36" s="1" t="s">
        <v>24</v>
      </c>
    </row>
    <row r="37" spans="1:17" x14ac:dyDescent="0.25">
      <c r="A37" s="26" t="s">
        <v>116</v>
      </c>
      <c r="B37" s="26"/>
      <c r="C37" s="26"/>
      <c r="D37" s="26"/>
      <c r="E37" s="26"/>
      <c r="F37" s="26"/>
      <c r="G37" s="26"/>
    </row>
    <row r="38" spans="1:17" x14ac:dyDescent="0.25">
      <c r="A38" s="26"/>
      <c r="B38" s="26" t="s">
        <v>100</v>
      </c>
      <c r="C38" s="26"/>
      <c r="D38" s="26"/>
      <c r="E38" s="26"/>
      <c r="F38" s="26"/>
      <c r="G38" s="26"/>
    </row>
    <row r="39" spans="1:17" x14ac:dyDescent="0.25">
      <c r="A39" s="26"/>
      <c r="B39" s="26" t="s">
        <v>64</v>
      </c>
      <c r="C39" s="26"/>
      <c r="D39" s="26"/>
      <c r="E39" s="26"/>
      <c r="F39" s="26"/>
      <c r="G39" s="26"/>
    </row>
    <row r="40" spans="1:17" x14ac:dyDescent="0.25">
      <c r="A40" s="26"/>
      <c r="B40" s="26" t="s">
        <v>111</v>
      </c>
      <c r="C40" s="26"/>
      <c r="D40" s="26"/>
      <c r="E40" s="26"/>
      <c r="F40" s="26"/>
      <c r="G40" s="26"/>
    </row>
    <row r="41" spans="1:17" x14ac:dyDescent="0.25">
      <c r="A41" s="26"/>
      <c r="B41" s="26" t="s">
        <v>60</v>
      </c>
      <c r="C41" s="26"/>
      <c r="D41" s="26"/>
      <c r="E41" s="26"/>
      <c r="F41" s="26"/>
      <c r="G41" s="26"/>
    </row>
    <row r="42" spans="1:17" x14ac:dyDescent="0.25">
      <c r="A42" s="26"/>
      <c r="B42" s="26" t="s">
        <v>61</v>
      </c>
      <c r="C42" s="26"/>
      <c r="D42" s="26"/>
      <c r="E42" s="26"/>
      <c r="F42" s="26"/>
      <c r="G42" s="26"/>
    </row>
    <row r="43" spans="1:17" x14ac:dyDescent="0.25">
      <c r="A43" s="26"/>
      <c r="B43" s="26" t="s">
        <v>113</v>
      </c>
      <c r="C43" s="26"/>
      <c r="D43" s="26"/>
      <c r="E43" s="26"/>
      <c r="F43" s="26"/>
      <c r="G43" s="26"/>
    </row>
    <row r="44" spans="1:17" x14ac:dyDescent="0.25">
      <c r="A44" s="26"/>
      <c r="B44" s="26" t="s">
        <v>117</v>
      </c>
      <c r="C44" s="26"/>
      <c r="D44" s="26"/>
      <c r="E44" s="26"/>
      <c r="F44" s="26"/>
      <c r="G44" s="26"/>
    </row>
    <row r="45" spans="1:17" x14ac:dyDescent="0.25">
      <c r="A45" s="26"/>
      <c r="B45" s="26" t="s">
        <v>118</v>
      </c>
      <c r="C45" s="26"/>
      <c r="D45" s="26"/>
      <c r="E45" s="26"/>
      <c r="F45" s="26"/>
      <c r="G45" s="26"/>
    </row>
    <row r="46" spans="1:17" x14ac:dyDescent="0.25">
      <c r="A46" s="26"/>
      <c r="B46" s="26" t="s">
        <v>62</v>
      </c>
      <c r="C46" s="26"/>
      <c r="D46" s="26"/>
      <c r="E46" s="26"/>
      <c r="F46" s="26"/>
      <c r="G46" s="26"/>
    </row>
    <row r="47" spans="1:17" x14ac:dyDescent="0.25">
      <c r="A47" s="26"/>
      <c r="B47" s="26" t="s">
        <v>98</v>
      </c>
      <c r="C47" s="26"/>
      <c r="D47" s="26"/>
      <c r="E47" s="26"/>
      <c r="F47" s="26"/>
      <c r="G47" s="26"/>
    </row>
    <row r="48" spans="1:17" x14ac:dyDescent="0.25">
      <c r="A48" s="26"/>
      <c r="B48" s="26"/>
      <c r="C48" s="26"/>
      <c r="D48" s="26"/>
      <c r="E48" s="26"/>
      <c r="F48" s="26"/>
      <c r="G48" s="26"/>
    </row>
    <row r="49" spans="1:7" x14ac:dyDescent="0.25">
      <c r="A49" s="26" t="s">
        <v>119</v>
      </c>
      <c r="B49" s="26"/>
      <c r="C49" s="26"/>
      <c r="D49" s="26"/>
      <c r="E49" s="26"/>
      <c r="F49" s="26"/>
      <c r="G49" s="26"/>
    </row>
    <row r="50" spans="1:7" x14ac:dyDescent="0.25">
      <c r="A50" s="26"/>
      <c r="B50" s="26" t="s">
        <v>120</v>
      </c>
      <c r="C50" s="26"/>
      <c r="D50" s="26"/>
      <c r="E50" s="26"/>
      <c r="F50" s="26"/>
      <c r="G50" s="26"/>
    </row>
    <row r="51" spans="1:7" s="90" customFormat="1" x14ac:dyDescent="0.25">
      <c r="A51" s="26"/>
      <c r="B51" s="26" t="s">
        <v>115</v>
      </c>
      <c r="C51" s="26"/>
      <c r="D51" s="26"/>
      <c r="E51" s="26"/>
      <c r="F51" s="26"/>
      <c r="G51" s="26"/>
    </row>
    <row r="52" spans="1:7" x14ac:dyDescent="0.25">
      <c r="A52" s="26"/>
      <c r="B52" s="26" t="s">
        <v>121</v>
      </c>
      <c r="C52" s="26"/>
      <c r="D52" s="26"/>
      <c r="E52" s="26"/>
      <c r="F52" s="26"/>
      <c r="G52" s="26"/>
    </row>
    <row r="53" spans="1:7" x14ac:dyDescent="0.25">
      <c r="A53" s="26"/>
      <c r="B53" s="26" t="s">
        <v>122</v>
      </c>
      <c r="C53" s="26"/>
      <c r="D53" s="26"/>
      <c r="E53" s="26"/>
      <c r="F53" s="26"/>
      <c r="G53" s="26"/>
    </row>
    <row r="54" spans="1:7" x14ac:dyDescent="0.25">
      <c r="A54" s="26"/>
      <c r="B54" s="26" t="s">
        <v>123</v>
      </c>
      <c r="C54" s="26"/>
      <c r="D54" s="26"/>
      <c r="E54" s="26"/>
      <c r="F54" s="26"/>
      <c r="G54" s="26"/>
    </row>
    <row r="55" spans="1:7" x14ac:dyDescent="0.25">
      <c r="A55" s="26"/>
      <c r="B55" s="26" t="s">
        <v>63</v>
      </c>
      <c r="C55" s="26"/>
      <c r="D55" s="26"/>
      <c r="E55" s="26"/>
      <c r="F55" s="26"/>
      <c r="G55" s="26"/>
    </row>
    <row r="56" spans="1:7" x14ac:dyDescent="0.25">
      <c r="A56" s="26"/>
      <c r="B56" s="26" t="s">
        <v>99</v>
      </c>
      <c r="C56" s="26"/>
      <c r="D56" s="26"/>
      <c r="E56" s="26"/>
      <c r="F56" s="26"/>
      <c r="G56" s="26"/>
    </row>
    <row r="57" spans="1:7" x14ac:dyDescent="0.25">
      <c r="A57" s="26"/>
      <c r="B57" s="26"/>
      <c r="C57" s="26"/>
      <c r="D57" s="26"/>
      <c r="E57" s="26"/>
      <c r="F57" s="26"/>
      <c r="G57" s="26"/>
    </row>
  </sheetData>
  <sheetProtection algorithmName="SHA-512" hashValue="6GOfhe3zJA55kNTGQyc54G0balIhsAb97hjN2lRdDcjQPYvUbGGn0cQBxEiVe//Ze1ke6lrWdMEVilw74fxGsQ==" saltValue="dE87Q+NWcLw6Ugay0+FuiA==" spinCount="100000" sheet="1" objects="1" scenarios="1"/>
  <protectedRanges>
    <protectedRange algorithmName="SHA-512" hashValue="MWg3NI72hPuMlFfPw4ibEfeyV4nLozj6/ID6JnLA+fTed+8ZFzZ24DLZlv15O+Z0E7hJZToa61TSzr5lpNzifg==" saltValue="k9gVIncKCUcHrHdC93bxLA==" spinCount="100000" sqref="E21:P21 E30:P30 E19:P19 E28:P28" name="範囲3"/>
    <protectedRange algorithmName="SHA-512" hashValue="TcwDRT6PjOi33OhcyM1sAKp/ixCenvRmIEPEE77BHOauu9Xu6CgleAVkV9he6NKX7lPBEItaTbHtyFFA5K6s7Q==" saltValue="Tk8+W5tvgLOT+WSp+NyV9A==" spinCount="100000" sqref="E16:P17" name="範囲2"/>
    <protectedRange algorithmName="SHA-512" hashValue="gvqhSkllU/80paywPcyF83b72hjv8Di7sOeq2UwbXIyzqICjoBRpWJ8xo1ANlgz4OCRv1oaGiKnYyKhrOAXNPQ==" saltValue="tu+bTxg21GBRzYlve3AMdQ==" spinCount="100000" sqref="E13" name="範囲1"/>
  </protectedRanges>
  <mergeCells count="28">
    <mergeCell ref="A35:D35"/>
    <mergeCell ref="E35:P35"/>
    <mergeCell ref="A27:D28"/>
    <mergeCell ref="A29:D30"/>
    <mergeCell ref="A31:D32"/>
    <mergeCell ref="A33:D34"/>
    <mergeCell ref="A20:D21"/>
    <mergeCell ref="A22:D23"/>
    <mergeCell ref="A24:D25"/>
    <mergeCell ref="A26:D26"/>
    <mergeCell ref="E26:P26"/>
    <mergeCell ref="A16:D16"/>
    <mergeCell ref="E16:P16"/>
    <mergeCell ref="A17:D17"/>
    <mergeCell ref="E17:P17"/>
    <mergeCell ref="A18:D19"/>
    <mergeCell ref="A13:D13"/>
    <mergeCell ref="E13:P13"/>
    <mergeCell ref="A14:D14"/>
    <mergeCell ref="E14:P14"/>
    <mergeCell ref="A15:D15"/>
    <mergeCell ref="E15:P15"/>
    <mergeCell ref="A2:B2"/>
    <mergeCell ref="A6:Q6"/>
    <mergeCell ref="M11:Q11"/>
    <mergeCell ref="A12:D12"/>
    <mergeCell ref="E12:P12"/>
    <mergeCell ref="A4:Q4"/>
  </mergeCells>
  <phoneticPr fontId="2"/>
  <conditionalFormatting sqref="E28">
    <cfRule type="cellIs" dxfId="20" priority="20" operator="greaterThan">
      <formula>$E$19</formula>
    </cfRule>
  </conditionalFormatting>
  <conditionalFormatting sqref="E32:P32">
    <cfRule type="cellIs" dxfId="19" priority="18" operator="greaterThan">
      <formula>E23</formula>
    </cfRule>
  </conditionalFormatting>
  <conditionalFormatting sqref="E19:P19">
    <cfRule type="cellIs" dxfId="18" priority="17" operator="greaterThan">
      <formula>$E$17</formula>
    </cfRule>
  </conditionalFormatting>
  <conditionalFormatting sqref="E30:P30">
    <cfRule type="expression" dxfId="17" priority="22">
      <formula>E22&lt;E31</formula>
    </cfRule>
  </conditionalFormatting>
  <conditionalFormatting sqref="F28">
    <cfRule type="cellIs" dxfId="16" priority="13" operator="greaterThan">
      <formula>$F$19</formula>
    </cfRule>
  </conditionalFormatting>
  <conditionalFormatting sqref="G28">
    <cfRule type="cellIs" dxfId="15" priority="12" operator="greaterThan">
      <formula>$G$19</formula>
    </cfRule>
  </conditionalFormatting>
  <conditionalFormatting sqref="H28">
    <cfRule type="cellIs" dxfId="14" priority="11" operator="greaterThan">
      <formula>$H$19</formula>
    </cfRule>
  </conditionalFormatting>
  <conditionalFormatting sqref="I28">
    <cfRule type="cellIs" dxfId="13" priority="10" operator="greaterThan">
      <formula>$I$19</formula>
    </cfRule>
  </conditionalFormatting>
  <conditionalFormatting sqref="J28">
    <cfRule type="cellIs" dxfId="12" priority="9" operator="greaterThan">
      <formula>$J$19</formula>
    </cfRule>
  </conditionalFormatting>
  <conditionalFormatting sqref="K28">
    <cfRule type="cellIs" dxfId="11" priority="8" operator="greaterThan">
      <formula>$K$19</formula>
    </cfRule>
  </conditionalFormatting>
  <conditionalFormatting sqref="L28">
    <cfRule type="cellIs" dxfId="10" priority="7" operator="greaterThan">
      <formula>$L$19</formula>
    </cfRule>
  </conditionalFormatting>
  <conditionalFormatting sqref="M28">
    <cfRule type="cellIs" dxfId="9" priority="6" operator="greaterThan">
      <formula>$M$19</formula>
    </cfRule>
  </conditionalFormatting>
  <conditionalFormatting sqref="N28">
    <cfRule type="cellIs" dxfId="8" priority="5" operator="greaterThan">
      <formula>$N$19</formula>
    </cfRule>
  </conditionalFormatting>
  <conditionalFormatting sqref="O28">
    <cfRule type="cellIs" dxfId="7" priority="4" operator="greaterThan">
      <formula>$O$19</formula>
    </cfRule>
  </conditionalFormatting>
  <conditionalFormatting sqref="P28">
    <cfRule type="cellIs" dxfId="6" priority="3" operator="greaterThan">
      <formula>$P$19</formula>
    </cfRule>
  </conditionalFormatting>
  <conditionalFormatting sqref="E26:P26">
    <cfRule type="cellIs" dxfId="5" priority="2" operator="lessThan">
      <formula>1000</formula>
    </cfRule>
  </conditionalFormatting>
  <conditionalFormatting sqref="E35:P35">
    <cfRule type="cellIs" dxfId="4" priority="1" operator="lessThan">
      <formula>1000</formula>
    </cfRule>
  </conditionalFormatting>
  <dataValidations count="26">
    <dataValidation type="whole" allowBlank="1" showInputMessage="1" showErrorMessage="1" error="3h～24hの間の整数値で入力してください" sqref="E21:P21 E30:P30" xr:uid="{E52BBAB5-C20C-4070-A37D-400776B99F6E}">
      <formula1>3</formula1>
      <formula2>24</formula2>
    </dataValidation>
    <dataValidation type="list" allowBlank="1" showInputMessage="1" showErrorMessage="1" sqref="E16:P16" xr:uid="{E9357A8D-0671-475C-B57A-CA165E433EAC}">
      <formula1>"北海道,東北,東京,中部,北陸,関西,中国,四国,九州"</formula1>
    </dataValidation>
    <dataValidation type="whole" operator="lessThanOrEqual" showInputMessage="1" showErrorMessage="1" error="各月の送電または放電可能電力以下の整数値を入力してください" sqref="I28 E28" xr:uid="{4823E030-AEFA-4A9E-B035-0BECF17D5C65}">
      <formula1>$E$19</formula1>
    </dataValidation>
    <dataValidation type="whole" operator="lessThanOrEqual" showInputMessage="1" showErrorMessage="1" error="各月の送電または放電可能電力以下の整数値を入力してください" sqref="G28" xr:uid="{D47EEC9D-973C-40C5-A5CD-569DCA503B1E}">
      <formula1>$G$19</formula1>
    </dataValidation>
    <dataValidation type="whole" operator="lessThanOrEqual" showInputMessage="1" showErrorMessage="1" error="各月の送電または放電可能電力以下の整数値を入力してください" sqref="H28" xr:uid="{F1D25D59-9ACA-42AA-8898-E6BD6E242B10}">
      <formula1>$H$19</formula1>
    </dataValidation>
    <dataValidation type="whole" operator="lessThanOrEqual" showInputMessage="1" showErrorMessage="1" error="各月の送電または放電可能電力以下の整数値を入力してください" sqref="J28" xr:uid="{C8507ECF-7395-4A96-8E9A-43A0512111AB}">
      <formula1>$J$19</formula1>
    </dataValidation>
    <dataValidation type="whole" operator="lessThanOrEqual" showInputMessage="1" showErrorMessage="1" error="各月の送電または放電可能電力以下の整数値を入力してください" sqref="K28" xr:uid="{6B24E727-B8AC-4E34-896D-16A8AFA60A3D}">
      <formula1>$K$19</formula1>
    </dataValidation>
    <dataValidation type="whole" operator="lessThanOrEqual" showInputMessage="1" showErrorMessage="1" error="各月の送電または放電可能電力以下の整数値を入力してください" sqref="L28" xr:uid="{27EF933E-BF96-4133-94D3-F9C0AA5CFE05}">
      <formula1>$L$19</formula1>
    </dataValidation>
    <dataValidation type="whole" operator="lessThanOrEqual" showInputMessage="1" showErrorMessage="1" error="各月の送電または放電可能電力以下の整数値を入力してください" sqref="M28" xr:uid="{87C0F28B-7D79-48BB-8BBE-060CF6FF125D}">
      <formula1>$M$19</formula1>
    </dataValidation>
    <dataValidation type="whole" operator="lessThanOrEqual" showInputMessage="1" showErrorMessage="1" error="各月の送電または放電可能電力以下の整数値を入力してください" sqref="N28" xr:uid="{B9FB830A-7056-47B0-9636-3073F1C00BE0}">
      <formula1>$N$19</formula1>
    </dataValidation>
    <dataValidation type="whole" operator="lessThanOrEqual" showInputMessage="1" showErrorMessage="1" error="各月の送電または放電可能電力以下の整数値を入力してください" sqref="O28" xr:uid="{DAE13846-3C54-4470-AF80-A11413119647}">
      <formula1>$O$19</formula1>
    </dataValidation>
    <dataValidation type="whole" operator="lessThanOrEqual" showInputMessage="1" showErrorMessage="1" error="各月の送電または放電可能電力以下の整数値を入力してください" sqref="P28" xr:uid="{BA0DF6BC-87C6-4284-88C5-1DFD479C767A}">
      <formula1>$P$19</formula1>
    </dataValidation>
    <dataValidation type="whole" operator="lessThanOrEqual" showInputMessage="1" showErrorMessage="1" error="設備容量以下の整数値を入力してください" sqref="E19" xr:uid="{C09D3A31-9C28-4816-A4D2-AA4773782DB1}">
      <formula1>E17</formula1>
    </dataValidation>
    <dataValidation type="whole" operator="lessThanOrEqual" showInputMessage="1" showErrorMessage="1" error="設備容量以下の整数値を入力してください" sqref="P19" xr:uid="{A059E210-CDFC-4951-979C-023B8B503A9C}">
      <formula1>E17</formula1>
    </dataValidation>
    <dataValidation type="whole" operator="lessThanOrEqual" showInputMessage="1" showErrorMessage="1" error="設備容量以下の整数値を入力してください" sqref="F19" xr:uid="{98CDE7BD-CD2A-4E7C-9447-C9F97D31A024}">
      <formula1>E17</formula1>
    </dataValidation>
    <dataValidation type="whole" operator="lessThanOrEqual" showInputMessage="1" showErrorMessage="1" error="設備容量以下の整数値を入力してください" sqref="G19" xr:uid="{68A909DC-5378-4694-AD78-C355416348BD}">
      <formula1>E17</formula1>
    </dataValidation>
    <dataValidation type="whole" operator="lessThanOrEqual" showInputMessage="1" showErrorMessage="1" error="設備容量以下の整数値を入力してください" sqref="H19" xr:uid="{E5463DE0-C07C-4E90-9211-767D0950452D}">
      <formula1>E17</formula1>
    </dataValidation>
    <dataValidation type="whole" operator="lessThanOrEqual" showInputMessage="1" showErrorMessage="1" error="設備容量以下の整数値を入力してください" sqref="I19" xr:uid="{5088BABC-EFB9-4D82-A2F9-341558D88C0B}">
      <formula1>E17</formula1>
    </dataValidation>
    <dataValidation type="whole" operator="lessThanOrEqual" showInputMessage="1" showErrorMessage="1" error="設備容量以下の整数値を入力してください" sqref="J19" xr:uid="{F26E6841-146F-4BD4-A236-3E31F68CC3EF}">
      <formula1>E17</formula1>
    </dataValidation>
    <dataValidation type="whole" operator="lessThanOrEqual" showInputMessage="1" showErrorMessage="1" error="設備容量以下の整数値を入力してください" sqref="K19" xr:uid="{F4DCD547-4DEB-4D3E-94DA-22AAE5D42E4C}">
      <formula1>E17</formula1>
    </dataValidation>
    <dataValidation type="whole" operator="lessThanOrEqual" showInputMessage="1" showErrorMessage="1" error="設備容量以下の整数値を入力してください" sqref="L19" xr:uid="{DC2B599A-DC61-42AE-BD36-ECB425EF1AC7}">
      <formula1>E17</formula1>
    </dataValidation>
    <dataValidation type="whole" operator="lessThanOrEqual" showInputMessage="1" showErrorMessage="1" error="設備容量以下の整数値を入力してください" sqref="M19" xr:uid="{9572CAED-E0E2-4AD1-BE2C-F2190D57AC7C}">
      <formula1>E17</formula1>
    </dataValidation>
    <dataValidation type="whole" operator="lessThanOrEqual" showInputMessage="1" showErrorMessage="1" error="設備容量以下の整数値を入力してください" sqref="N19" xr:uid="{4AB1B4FC-4BFB-422B-A0A9-7F94B97EF3A9}">
      <formula1>E17</formula1>
    </dataValidation>
    <dataValidation type="whole" operator="lessThanOrEqual" showInputMessage="1" showErrorMessage="1" error="設備容量以下の整数値を入力してください" sqref="O19" xr:uid="{4DC5C882-C8FC-4CD2-8DE0-C0EDD3F802A7}">
      <formula1>E17</formula1>
    </dataValidation>
    <dataValidation type="whole" operator="lessThanOrEqual" showInputMessage="1" showErrorMessage="1" error="各月の送電または放電可能電力以下の整数値を入力してください" sqref="F28" xr:uid="{4679B930-8443-42F8-9ACD-EBFF23AA9F6A}">
      <formula1>$F$19</formula1>
    </dataValidation>
    <dataValidation type="list" allowBlank="1" showInputMessage="1" showErrorMessage="1" sqref="E15:P15" xr:uid="{4C7FEF6D-8144-4749-96E7-7A18EF240286}">
      <formula1>"揚水（純揚水）,蓄電池"</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I29" sqref="I29"/>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73</v>
      </c>
    </row>
    <row r="3" spans="2:3" x14ac:dyDescent="0.25">
      <c r="B3" s="1" t="s">
        <v>74</v>
      </c>
      <c r="C3" s="53" t="s">
        <v>75</v>
      </c>
    </row>
    <row r="4" spans="2:3" x14ac:dyDescent="0.25">
      <c r="B4" s="1" t="s">
        <v>74</v>
      </c>
      <c r="C4" s="53" t="s">
        <v>76</v>
      </c>
    </row>
    <row r="6" spans="2:3" x14ac:dyDescent="0.25">
      <c r="B6" s="1" t="s">
        <v>77</v>
      </c>
    </row>
    <row r="7" spans="2:3" x14ac:dyDescent="0.25">
      <c r="C7" s="53" t="s">
        <v>78</v>
      </c>
    </row>
    <row r="8" spans="2:3" x14ac:dyDescent="0.25">
      <c r="C8" s="53" t="s">
        <v>79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S44"/>
  <sheetViews>
    <sheetView showGridLines="0" zoomScale="70" zoomScaleNormal="70" workbookViewId="0">
      <selection activeCell="I29" sqref="I29"/>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7" t="s">
        <v>66</v>
      </c>
      <c r="B1" s="47"/>
      <c r="C1" s="47"/>
      <c r="D1" s="47"/>
      <c r="E1" s="47"/>
      <c r="F1" s="48" t="s">
        <v>67</v>
      </c>
      <c r="G1" s="48"/>
      <c r="H1" s="48"/>
      <c r="I1" s="49" t="s">
        <v>68</v>
      </c>
    </row>
    <row r="2" spans="1:17" ht="16.5" x14ac:dyDescent="0.25">
      <c r="A2" s="113" t="s">
        <v>0</v>
      </c>
      <c r="B2" s="114"/>
      <c r="C2" s="4"/>
      <c r="D2" s="4"/>
      <c r="E2" s="4"/>
      <c r="F2" s="4"/>
      <c r="G2" s="4"/>
      <c r="H2" s="4"/>
      <c r="I2" s="4"/>
      <c r="J2" s="4"/>
      <c r="K2" s="4"/>
      <c r="L2" s="4"/>
      <c r="M2" s="4"/>
      <c r="N2" s="4"/>
      <c r="O2" s="4"/>
      <c r="P2" s="4"/>
      <c r="Q2" s="4"/>
    </row>
    <row r="3" spans="1:17" ht="16.5" x14ac:dyDescent="0.25">
      <c r="A3" s="20"/>
      <c r="B3" s="20"/>
      <c r="C3" s="4"/>
      <c r="D3" s="4"/>
      <c r="E3" s="4"/>
      <c r="F3" s="4"/>
      <c r="G3" s="4"/>
      <c r="H3" s="4"/>
      <c r="I3" s="4"/>
      <c r="J3" s="4"/>
      <c r="K3" s="4"/>
      <c r="L3" s="4"/>
      <c r="M3" s="4"/>
      <c r="N3" s="4"/>
      <c r="O3" s="4"/>
      <c r="P3" s="4"/>
      <c r="Q3" s="4"/>
    </row>
    <row r="4" spans="1:17" ht="16.5" x14ac:dyDescent="0.25">
      <c r="A4" s="115" t="s">
        <v>101</v>
      </c>
      <c r="B4" s="115"/>
      <c r="C4" s="115"/>
      <c r="D4" s="115"/>
      <c r="E4" s="115"/>
      <c r="F4" s="115"/>
      <c r="G4" s="115"/>
      <c r="H4" s="115"/>
      <c r="I4" s="115"/>
      <c r="J4" s="115"/>
      <c r="K4" s="115"/>
      <c r="L4" s="115"/>
      <c r="M4" s="115"/>
      <c r="N4" s="115"/>
      <c r="O4" s="115"/>
      <c r="P4" s="115"/>
      <c r="Q4" s="115"/>
    </row>
    <row r="5" spans="1:17" ht="16.5" x14ac:dyDescent="0.25">
      <c r="A5" s="79"/>
      <c r="B5" s="79"/>
      <c r="C5" s="79"/>
      <c r="D5" s="79"/>
      <c r="E5" s="79"/>
      <c r="F5" s="79"/>
      <c r="G5" s="79"/>
      <c r="H5" s="79"/>
      <c r="I5" s="79"/>
      <c r="J5" s="79"/>
      <c r="K5" s="79"/>
      <c r="L5" s="79"/>
      <c r="M5" s="79"/>
      <c r="N5" s="79"/>
      <c r="O5" s="79"/>
      <c r="P5" s="79"/>
      <c r="Q5" s="79"/>
    </row>
    <row r="6" spans="1:17" ht="16.5" x14ac:dyDescent="0.25">
      <c r="A6" s="115" t="s">
        <v>102</v>
      </c>
      <c r="B6" s="115"/>
      <c r="C6" s="115"/>
      <c r="D6" s="115"/>
      <c r="E6" s="115"/>
      <c r="F6" s="115"/>
      <c r="G6" s="115"/>
      <c r="H6" s="115"/>
      <c r="I6" s="115"/>
      <c r="J6" s="115"/>
      <c r="K6" s="115"/>
      <c r="L6" s="115"/>
      <c r="M6" s="115"/>
      <c r="N6" s="115"/>
      <c r="O6" s="115"/>
      <c r="P6" s="115"/>
      <c r="Q6" s="115"/>
    </row>
    <row r="7" spans="1:17" ht="16.5" x14ac:dyDescent="0.25">
      <c r="A7" s="79"/>
      <c r="B7" s="79"/>
      <c r="C7" s="79"/>
      <c r="D7" s="79"/>
      <c r="E7" s="79"/>
      <c r="F7" s="79"/>
      <c r="G7" s="79"/>
      <c r="H7" s="79"/>
      <c r="I7" s="79"/>
      <c r="J7" s="79"/>
      <c r="K7" s="79"/>
      <c r="L7" s="79"/>
      <c r="M7" s="79"/>
      <c r="N7" s="79"/>
      <c r="O7" s="79"/>
      <c r="P7" s="79"/>
      <c r="Q7" s="79"/>
    </row>
    <row r="8" spans="1:17" ht="16.5" x14ac:dyDescent="0.25">
      <c r="A8" s="55" t="s">
        <v>80</v>
      </c>
      <c r="B8" s="54"/>
      <c r="C8" s="54"/>
      <c r="D8" s="54"/>
      <c r="E8" s="54"/>
      <c r="F8" s="54"/>
      <c r="G8" s="54"/>
      <c r="H8" s="54"/>
      <c r="I8" s="54"/>
      <c r="J8" s="54"/>
      <c r="K8" s="54"/>
      <c r="L8" s="54"/>
      <c r="M8" s="54"/>
      <c r="N8" s="54"/>
      <c r="O8" s="54"/>
      <c r="P8" s="54"/>
      <c r="Q8" s="54"/>
    </row>
    <row r="9" spans="1:17" ht="16.5" x14ac:dyDescent="0.25">
      <c r="A9" s="54"/>
      <c r="B9" s="75" t="s">
        <v>81</v>
      </c>
      <c r="C9" s="54"/>
      <c r="D9" s="54"/>
      <c r="E9" s="54"/>
      <c r="F9" s="54"/>
      <c r="G9" s="54"/>
      <c r="H9" s="54"/>
      <c r="I9" s="54"/>
      <c r="J9" s="54"/>
      <c r="K9" s="54"/>
      <c r="L9" s="54"/>
      <c r="M9" s="54"/>
      <c r="N9" s="54"/>
      <c r="O9" s="54"/>
      <c r="P9" s="54"/>
      <c r="Q9" s="54"/>
    </row>
    <row r="10" spans="1:17" ht="16.5" x14ac:dyDescent="0.25">
      <c r="A10" s="79"/>
      <c r="B10" s="75"/>
      <c r="C10" s="79"/>
      <c r="D10" s="79"/>
      <c r="E10" s="79"/>
      <c r="F10" s="79"/>
      <c r="G10" s="79"/>
      <c r="H10" s="79"/>
      <c r="I10" s="79"/>
      <c r="J10" s="79"/>
      <c r="K10" s="79"/>
      <c r="L10" s="79"/>
      <c r="M10" s="79"/>
      <c r="N10" s="79"/>
      <c r="O10" s="79"/>
      <c r="P10" s="79"/>
      <c r="Q10" s="79"/>
    </row>
    <row r="11" spans="1:17" ht="16.5" x14ac:dyDescent="0.25">
      <c r="A11" s="24"/>
      <c r="B11" s="24"/>
      <c r="C11" s="24"/>
      <c r="D11" s="24"/>
      <c r="E11" s="43"/>
      <c r="F11" s="43"/>
      <c r="G11" s="43"/>
      <c r="H11" s="43"/>
      <c r="I11" s="43"/>
      <c r="J11" s="43"/>
      <c r="K11" s="43"/>
      <c r="L11" s="24"/>
      <c r="M11" s="126" t="s">
        <v>72</v>
      </c>
      <c r="N11" s="126"/>
      <c r="O11" s="126"/>
      <c r="P11" s="126"/>
      <c r="Q11" s="126"/>
    </row>
    <row r="12" spans="1:17" ht="24" customHeight="1" x14ac:dyDescent="0.25">
      <c r="A12" s="94" t="s">
        <v>1</v>
      </c>
      <c r="B12" s="94"/>
      <c r="C12" s="94"/>
      <c r="D12" s="94"/>
      <c r="E12" s="117" t="s">
        <v>23</v>
      </c>
      <c r="F12" s="118"/>
      <c r="G12" s="118"/>
      <c r="H12" s="118"/>
      <c r="I12" s="118"/>
      <c r="J12" s="118"/>
      <c r="K12" s="118"/>
      <c r="L12" s="118"/>
      <c r="M12" s="118"/>
      <c r="N12" s="118"/>
      <c r="O12" s="118"/>
      <c r="P12" s="119"/>
      <c r="Q12" s="14" t="s">
        <v>2</v>
      </c>
    </row>
    <row r="13" spans="1:17" ht="24" customHeight="1" x14ac:dyDescent="0.25">
      <c r="A13" s="94" t="s">
        <v>3</v>
      </c>
      <c r="B13" s="94"/>
      <c r="C13" s="94"/>
      <c r="D13" s="94"/>
      <c r="E13" s="127">
        <f>'入力シート '!E13</f>
        <v>0</v>
      </c>
      <c r="F13" s="128"/>
      <c r="G13" s="128"/>
      <c r="H13" s="128"/>
      <c r="I13" s="128"/>
      <c r="J13" s="128"/>
      <c r="K13" s="128"/>
      <c r="L13" s="128"/>
      <c r="M13" s="128"/>
      <c r="N13" s="128"/>
      <c r="O13" s="128"/>
      <c r="P13" s="129"/>
      <c r="Q13" s="76"/>
    </row>
    <row r="14" spans="1:17" ht="30" customHeight="1" x14ac:dyDescent="0.25">
      <c r="A14" s="93" t="s">
        <v>4</v>
      </c>
      <c r="B14" s="93"/>
      <c r="C14" s="93"/>
      <c r="D14" s="93"/>
      <c r="E14" s="130" t="s">
        <v>41</v>
      </c>
      <c r="F14" s="131"/>
      <c r="G14" s="131"/>
      <c r="H14" s="131"/>
      <c r="I14" s="131"/>
      <c r="J14" s="131"/>
      <c r="K14" s="131"/>
      <c r="L14" s="131"/>
      <c r="M14" s="131"/>
      <c r="N14" s="131"/>
      <c r="O14" s="131"/>
      <c r="P14" s="132"/>
      <c r="Q14" s="3"/>
    </row>
    <row r="15" spans="1:17" ht="24" customHeight="1" x14ac:dyDescent="0.25">
      <c r="A15" s="94" t="s">
        <v>5</v>
      </c>
      <c r="B15" s="94"/>
      <c r="C15" s="94"/>
      <c r="D15" s="94"/>
      <c r="E15" s="133">
        <f>'入力シート '!E15:P15</f>
        <v>0</v>
      </c>
      <c r="F15" s="134"/>
      <c r="G15" s="134"/>
      <c r="H15" s="134"/>
      <c r="I15" s="134"/>
      <c r="J15" s="134"/>
      <c r="K15" s="134"/>
      <c r="L15" s="134"/>
      <c r="M15" s="134"/>
      <c r="N15" s="134"/>
      <c r="O15" s="134"/>
      <c r="P15" s="135"/>
      <c r="Q15" s="3"/>
    </row>
    <row r="16" spans="1:17" ht="24" customHeight="1" x14ac:dyDescent="0.25">
      <c r="A16" s="94" t="s">
        <v>6</v>
      </c>
      <c r="B16" s="94"/>
      <c r="C16" s="94"/>
      <c r="D16" s="94"/>
      <c r="E16" s="120">
        <f>'入力シート '!E16</f>
        <v>0</v>
      </c>
      <c r="F16" s="121"/>
      <c r="G16" s="121"/>
      <c r="H16" s="121"/>
      <c r="I16" s="121"/>
      <c r="J16" s="121"/>
      <c r="K16" s="121"/>
      <c r="L16" s="121"/>
      <c r="M16" s="121"/>
      <c r="N16" s="121"/>
      <c r="O16" s="121"/>
      <c r="P16" s="122"/>
      <c r="Q16" s="3"/>
    </row>
    <row r="17" spans="1:19" ht="24" customHeight="1" x14ac:dyDescent="0.25">
      <c r="A17" s="94" t="s">
        <v>7</v>
      </c>
      <c r="B17" s="94"/>
      <c r="C17" s="94"/>
      <c r="D17" s="94"/>
      <c r="E17" s="123">
        <f>'入力シート '!E17</f>
        <v>0</v>
      </c>
      <c r="F17" s="124"/>
      <c r="G17" s="124"/>
      <c r="H17" s="124"/>
      <c r="I17" s="124"/>
      <c r="J17" s="124"/>
      <c r="K17" s="124"/>
      <c r="L17" s="124"/>
      <c r="M17" s="124"/>
      <c r="N17" s="124"/>
      <c r="O17" s="124"/>
      <c r="P17" s="125"/>
      <c r="Q17" s="13" t="s">
        <v>22</v>
      </c>
    </row>
    <row r="18" spans="1:19" ht="24" customHeight="1" x14ac:dyDescent="0.25">
      <c r="A18" s="93" t="s">
        <v>103</v>
      </c>
      <c r="B18" s="94"/>
      <c r="C18" s="94"/>
      <c r="D18" s="94"/>
      <c r="E18" s="14" t="s">
        <v>10</v>
      </c>
      <c r="F18" s="14" t="s">
        <v>11</v>
      </c>
      <c r="G18" s="14" t="s">
        <v>12</v>
      </c>
      <c r="H18" s="14" t="s">
        <v>13</v>
      </c>
      <c r="I18" s="14" t="s">
        <v>14</v>
      </c>
      <c r="J18" s="14" t="s">
        <v>15</v>
      </c>
      <c r="K18" s="14" t="s">
        <v>16</v>
      </c>
      <c r="L18" s="14" t="s">
        <v>17</v>
      </c>
      <c r="M18" s="14" t="s">
        <v>18</v>
      </c>
      <c r="N18" s="14" t="s">
        <v>19</v>
      </c>
      <c r="O18" s="14" t="s">
        <v>20</v>
      </c>
      <c r="P18" s="14" t="s">
        <v>21</v>
      </c>
      <c r="Q18" s="3"/>
    </row>
    <row r="19" spans="1:19" ht="24" customHeight="1" x14ac:dyDescent="0.25">
      <c r="A19" s="94"/>
      <c r="B19" s="94"/>
      <c r="C19" s="94"/>
      <c r="D19" s="94"/>
      <c r="E19" s="85">
        <f>ROUND('入力シート '!E19,0)</f>
        <v>0</v>
      </c>
      <c r="F19" s="85">
        <f>ROUND('入力シート '!F19,0)</f>
        <v>0</v>
      </c>
      <c r="G19" s="85">
        <f>ROUND('入力シート '!G19,0)</f>
        <v>0</v>
      </c>
      <c r="H19" s="85">
        <f>ROUND('入力シート '!H19,0)</f>
        <v>0</v>
      </c>
      <c r="I19" s="85">
        <f>ROUND('入力シート '!I19,0)</f>
        <v>0</v>
      </c>
      <c r="J19" s="85">
        <f>ROUND('入力シート '!J19,0)</f>
        <v>0</v>
      </c>
      <c r="K19" s="85">
        <f>ROUND('入力シート '!K19,0)</f>
        <v>0</v>
      </c>
      <c r="L19" s="85">
        <f>ROUND('入力シート '!L19,0)</f>
        <v>0</v>
      </c>
      <c r="M19" s="85">
        <f>ROUND('入力シート '!M19,0)</f>
        <v>0</v>
      </c>
      <c r="N19" s="85">
        <f>ROUND('入力シート '!N19,0)</f>
        <v>0</v>
      </c>
      <c r="O19" s="85">
        <f>ROUND('入力シート '!O19,0)</f>
        <v>0</v>
      </c>
      <c r="P19" s="85">
        <f>ROUND('入力シート '!P19,0)</f>
        <v>0</v>
      </c>
      <c r="Q19" s="80" t="s">
        <v>97</v>
      </c>
    </row>
    <row r="20" spans="1:19" ht="24" customHeight="1" x14ac:dyDescent="0.25">
      <c r="A20" s="93" t="s">
        <v>104</v>
      </c>
      <c r="B20" s="94"/>
      <c r="C20" s="94"/>
      <c r="D20" s="94"/>
      <c r="E20" s="14" t="s">
        <v>10</v>
      </c>
      <c r="F20" s="14" t="s">
        <v>11</v>
      </c>
      <c r="G20" s="14" t="s">
        <v>12</v>
      </c>
      <c r="H20" s="14" t="s">
        <v>13</v>
      </c>
      <c r="I20" s="14" t="s">
        <v>14</v>
      </c>
      <c r="J20" s="14" t="s">
        <v>15</v>
      </c>
      <c r="K20" s="14" t="s">
        <v>16</v>
      </c>
      <c r="L20" s="14" t="s">
        <v>17</v>
      </c>
      <c r="M20" s="14" t="s">
        <v>18</v>
      </c>
      <c r="N20" s="14" t="s">
        <v>19</v>
      </c>
      <c r="O20" s="14" t="s">
        <v>20</v>
      </c>
      <c r="P20" s="14" t="s">
        <v>21</v>
      </c>
      <c r="Q20" s="3"/>
    </row>
    <row r="21" spans="1:19" ht="24" customHeight="1" x14ac:dyDescent="0.25">
      <c r="A21" s="94"/>
      <c r="B21" s="94"/>
      <c r="C21" s="94"/>
      <c r="D21" s="94"/>
      <c r="E21" s="87">
        <f>ROUND('入力シート '!E21,0)</f>
        <v>0</v>
      </c>
      <c r="F21" s="87">
        <f>ROUND('入力シート '!F21,0)</f>
        <v>0</v>
      </c>
      <c r="G21" s="87">
        <f>ROUND('入力シート '!G21,0)</f>
        <v>0</v>
      </c>
      <c r="H21" s="87">
        <f>ROUND('入力シート '!H21,0)</f>
        <v>0</v>
      </c>
      <c r="I21" s="87">
        <f>ROUND('入力シート '!I21,0)</f>
        <v>0</v>
      </c>
      <c r="J21" s="87">
        <f>ROUND('入力シート '!J21,0)</f>
        <v>0</v>
      </c>
      <c r="K21" s="87">
        <f>ROUND('入力シート '!K21,0)</f>
        <v>0</v>
      </c>
      <c r="L21" s="87">
        <f>ROUND('入力シート '!L21,0)</f>
        <v>0</v>
      </c>
      <c r="M21" s="87">
        <f>ROUND('入力シート '!M21,0)</f>
        <v>0</v>
      </c>
      <c r="N21" s="87">
        <f>ROUND('入力シート '!N21,0)</f>
        <v>0</v>
      </c>
      <c r="O21" s="87">
        <f>ROUND('入力シート '!O21,0)</f>
        <v>0</v>
      </c>
      <c r="P21" s="87">
        <f>ROUND('入力シート '!P21,0)</f>
        <v>0</v>
      </c>
      <c r="Q21" s="80" t="s">
        <v>96</v>
      </c>
      <c r="R21" s="21"/>
      <c r="S21" s="45"/>
    </row>
    <row r="22" spans="1:19" ht="24" customHeight="1" x14ac:dyDescent="0.25">
      <c r="A22" s="93" t="s">
        <v>105</v>
      </c>
      <c r="B22" s="94"/>
      <c r="C22" s="94"/>
      <c r="D22" s="94"/>
      <c r="E22" s="14" t="s">
        <v>10</v>
      </c>
      <c r="F22" s="14" t="s">
        <v>11</v>
      </c>
      <c r="G22" s="14" t="s">
        <v>12</v>
      </c>
      <c r="H22" s="14" t="s">
        <v>13</v>
      </c>
      <c r="I22" s="14" t="s">
        <v>14</v>
      </c>
      <c r="J22" s="14" t="s">
        <v>15</v>
      </c>
      <c r="K22" s="14" t="s">
        <v>16</v>
      </c>
      <c r="L22" s="14" t="s">
        <v>17</v>
      </c>
      <c r="M22" s="14" t="s">
        <v>18</v>
      </c>
      <c r="N22" s="14" t="s">
        <v>19</v>
      </c>
      <c r="O22" s="14" t="s">
        <v>20</v>
      </c>
      <c r="P22" s="14" t="s">
        <v>21</v>
      </c>
      <c r="Q22" s="3"/>
    </row>
    <row r="23" spans="1:19" ht="24" customHeight="1" x14ac:dyDescent="0.25">
      <c r="A23" s="94"/>
      <c r="B23" s="94"/>
      <c r="C23" s="94"/>
      <c r="D23" s="94"/>
      <c r="E23" s="15">
        <f t="shared" ref="E23:P23" si="0">E21*E19</f>
        <v>0</v>
      </c>
      <c r="F23" s="15">
        <f t="shared" si="0"/>
        <v>0</v>
      </c>
      <c r="G23" s="15">
        <f t="shared" si="0"/>
        <v>0</v>
      </c>
      <c r="H23" s="15">
        <f t="shared" si="0"/>
        <v>0</v>
      </c>
      <c r="I23" s="15">
        <f t="shared" si="0"/>
        <v>0</v>
      </c>
      <c r="J23" s="15">
        <f t="shared" si="0"/>
        <v>0</v>
      </c>
      <c r="K23" s="15">
        <f t="shared" si="0"/>
        <v>0</v>
      </c>
      <c r="L23" s="15">
        <f t="shared" si="0"/>
        <v>0</v>
      </c>
      <c r="M23" s="15">
        <f t="shared" si="0"/>
        <v>0</v>
      </c>
      <c r="N23" s="15">
        <f t="shared" si="0"/>
        <v>0</v>
      </c>
      <c r="O23" s="15">
        <f t="shared" si="0"/>
        <v>0</v>
      </c>
      <c r="P23" s="15">
        <f t="shared" si="0"/>
        <v>0</v>
      </c>
      <c r="Q23" s="13" t="s">
        <v>56</v>
      </c>
      <c r="S23" s="44"/>
    </row>
    <row r="24" spans="1:19" ht="24" customHeight="1" x14ac:dyDescent="0.25">
      <c r="A24" s="93" t="s">
        <v>42</v>
      </c>
      <c r="B24" s="94"/>
      <c r="C24" s="94"/>
      <c r="D24" s="94"/>
      <c r="E24" s="14" t="s">
        <v>10</v>
      </c>
      <c r="F24" s="14" t="s">
        <v>11</v>
      </c>
      <c r="G24" s="14" t="s">
        <v>12</v>
      </c>
      <c r="H24" s="14" t="s">
        <v>13</v>
      </c>
      <c r="I24" s="14" t="s">
        <v>14</v>
      </c>
      <c r="J24" s="14" t="s">
        <v>15</v>
      </c>
      <c r="K24" s="14" t="s">
        <v>16</v>
      </c>
      <c r="L24" s="14" t="s">
        <v>17</v>
      </c>
      <c r="M24" s="14" t="s">
        <v>18</v>
      </c>
      <c r="N24" s="14" t="s">
        <v>19</v>
      </c>
      <c r="O24" s="14" t="s">
        <v>20</v>
      </c>
      <c r="P24" s="14" t="s">
        <v>21</v>
      </c>
      <c r="Q24" s="3"/>
    </row>
    <row r="25" spans="1:19" ht="24" customHeight="1" x14ac:dyDescent="0.25">
      <c r="A25" s="94"/>
      <c r="B25" s="94"/>
      <c r="C25" s="94"/>
      <c r="D25" s="94"/>
      <c r="E25" s="86" t="e">
        <f>IF(E$21&gt;=MAX(調整係数一覧!$A$202:$A$221),VLOOKUP(MAX(調整係数一覧!$A$202:$A$221),調整係数一覧!$A$202:$M$221,COLUMN(E$25)-3,0),VLOOKUP(E$21,調整係数一覧!$A$202:$M$221,COLUMN(E$25)-3,0))</f>
        <v>#N/A</v>
      </c>
      <c r="F25" s="86" t="e">
        <f>IF(F$21&gt;=MAX(調整係数一覧!$A$202:$A$221),VLOOKUP(MAX(調整係数一覧!$A$202:$A$221),調整係数一覧!$A$202:$M$221,COLUMN(F$25)-3,0),VLOOKUP(F$21,調整係数一覧!$A$202:$M$221,COLUMN(F$25)-3,0))</f>
        <v>#N/A</v>
      </c>
      <c r="G25" s="86" t="e">
        <f>IF(G$21&gt;=MAX(調整係数一覧!$A$202:$A$221),VLOOKUP(MAX(調整係数一覧!$A$202:$A$221),調整係数一覧!$A$202:$M$221,COLUMN(G$25)-3,0),VLOOKUP(G$21,調整係数一覧!$A$202:$M$221,COLUMN(G$25)-3,0))</f>
        <v>#N/A</v>
      </c>
      <c r="H25" s="86" t="e">
        <f>IF(H$21&gt;=MAX(調整係数一覧!$A$202:$A$221),VLOOKUP(MAX(調整係数一覧!$A$202:$A$221),調整係数一覧!$A$202:$M$221,COLUMN(H$25)-3,0),VLOOKUP(H$21,調整係数一覧!$A$202:$M$221,COLUMN(H$25)-3,0))</f>
        <v>#N/A</v>
      </c>
      <c r="I25" s="86" t="e">
        <f>IF(I$21&gt;=MAX(調整係数一覧!$A$202:$A$221),VLOOKUP(MAX(調整係数一覧!$A$202:$A$221),調整係数一覧!$A$202:$M$221,COLUMN(I$25)-3,0),VLOOKUP(I$21,調整係数一覧!$A$202:$M$221,COLUMN(I$25)-3,0))</f>
        <v>#N/A</v>
      </c>
      <c r="J25" s="86" t="e">
        <f>IF(J$21&gt;=MAX(調整係数一覧!$A$202:$A$221),VLOOKUP(MAX(調整係数一覧!$A$202:$A$221),調整係数一覧!$A$202:$M$221,COLUMN(J$25)-3,0),VLOOKUP(J$21,調整係数一覧!$A$202:$M$221,COLUMN(J$25)-3,0))</f>
        <v>#N/A</v>
      </c>
      <c r="K25" s="86" t="e">
        <f>IF(K$21&gt;=MAX(調整係数一覧!$A$202:$A$221),VLOOKUP(MAX(調整係数一覧!$A$202:$A$221),調整係数一覧!$A$202:$M$221,COLUMN(K$25)-3,0),VLOOKUP(K$21,調整係数一覧!$A$202:$M$221,COLUMN(K$25)-3,0))</f>
        <v>#N/A</v>
      </c>
      <c r="L25" s="86" t="e">
        <f>IF(L$21&gt;=MAX(調整係数一覧!$A$202:$A$221),VLOOKUP(MAX(調整係数一覧!$A$202:$A$221),調整係数一覧!$A$202:$M$221,COLUMN(L$25)-3,0),VLOOKUP(L$21,調整係数一覧!$A$202:$M$221,COLUMN(L$25)-3,0))</f>
        <v>#N/A</v>
      </c>
      <c r="M25" s="86" t="e">
        <f>IF(M$21&gt;=MAX(調整係数一覧!$A$202:$A$221),VLOOKUP(MAX(調整係数一覧!$A$202:$A$221),調整係数一覧!$A$202:$M$221,COLUMN(M$25)-3,0),VLOOKUP(M$21,調整係数一覧!$A$202:$M$221,COLUMN(M$25)-3,0))</f>
        <v>#N/A</v>
      </c>
      <c r="N25" s="86" t="e">
        <f>IF(N$21&gt;=MAX(調整係数一覧!$A$202:$A$221),VLOOKUP(MAX(調整係数一覧!$A$202:$A$221),調整係数一覧!$A$202:$M$221,COLUMN(N$25)-3,0),VLOOKUP(N$21,調整係数一覧!$A$202:$M$221,COLUMN(N$25)-3,0))</f>
        <v>#N/A</v>
      </c>
      <c r="O25" s="86" t="e">
        <f>IF(O$21&gt;=MAX(調整係数一覧!$A$202:$A$221),VLOOKUP(MAX(調整係数一覧!$A$202:$A$221),調整係数一覧!$A$202:$M$221,COLUMN(O$25)-3,0),VLOOKUP(O$21,調整係数一覧!$A$202:$M$221,COLUMN(O$25)-3,0))</f>
        <v>#N/A</v>
      </c>
      <c r="P25" s="86" t="e">
        <f>IF(P$21&gt;=MAX(調整係数一覧!$A$202:$A$221),VLOOKUP(MAX(調整係数一覧!$A$202:$A$221),調整係数一覧!$A$202:$M$221,COLUMN(P$25)-3,0),VLOOKUP(P$21,調整係数一覧!$A$202:$M$221,COLUMN(P$25)-3,0))</f>
        <v>#N/A</v>
      </c>
      <c r="Q25" s="13" t="s">
        <v>58</v>
      </c>
    </row>
    <row r="26" spans="1:19" ht="24" customHeight="1" x14ac:dyDescent="0.25">
      <c r="A26" s="94" t="s">
        <v>8</v>
      </c>
      <c r="B26" s="94"/>
      <c r="C26" s="94"/>
      <c r="D26" s="94"/>
      <c r="E26" s="95">
        <f>ROUND('計算用(期待容量)'!B93,0)</f>
        <v>0</v>
      </c>
      <c r="F26" s="96"/>
      <c r="G26" s="96"/>
      <c r="H26" s="96"/>
      <c r="I26" s="96"/>
      <c r="J26" s="96"/>
      <c r="K26" s="96"/>
      <c r="L26" s="96"/>
      <c r="M26" s="96"/>
      <c r="N26" s="96"/>
      <c r="O26" s="96"/>
      <c r="P26" s="97"/>
      <c r="Q26" s="13" t="s">
        <v>22</v>
      </c>
    </row>
    <row r="27" spans="1:19" ht="24" customHeight="1" x14ac:dyDescent="0.25">
      <c r="A27" s="94" t="s">
        <v>43</v>
      </c>
      <c r="B27" s="94"/>
      <c r="C27" s="94"/>
      <c r="D27" s="94"/>
      <c r="E27" s="14" t="s">
        <v>10</v>
      </c>
      <c r="F27" s="14" t="s">
        <v>11</v>
      </c>
      <c r="G27" s="14" t="s">
        <v>12</v>
      </c>
      <c r="H27" s="14" t="s">
        <v>13</v>
      </c>
      <c r="I27" s="14" t="s">
        <v>14</v>
      </c>
      <c r="J27" s="14" t="s">
        <v>15</v>
      </c>
      <c r="K27" s="14" t="s">
        <v>16</v>
      </c>
      <c r="L27" s="14" t="s">
        <v>17</v>
      </c>
      <c r="M27" s="14" t="s">
        <v>18</v>
      </c>
      <c r="N27" s="14" t="s">
        <v>19</v>
      </c>
      <c r="O27" s="14" t="s">
        <v>20</v>
      </c>
      <c r="P27" s="14" t="s">
        <v>21</v>
      </c>
      <c r="Q27" s="3"/>
    </row>
    <row r="28" spans="1:19" ht="24" customHeight="1" x14ac:dyDescent="0.25">
      <c r="A28" s="94"/>
      <c r="B28" s="94"/>
      <c r="C28" s="94"/>
      <c r="D28" s="94"/>
      <c r="E28" s="83">
        <f>ROUND('入力シート '!E28,0)</f>
        <v>0</v>
      </c>
      <c r="F28" s="83">
        <f>ROUND('入力シート '!F28,0)</f>
        <v>0</v>
      </c>
      <c r="G28" s="83">
        <f>ROUND('入力シート '!G28,0)</f>
        <v>0</v>
      </c>
      <c r="H28" s="83">
        <f>ROUND('入力シート '!H28,0)</f>
        <v>0</v>
      </c>
      <c r="I28" s="83">
        <f>ROUND('入力シート '!I28,0)</f>
        <v>0</v>
      </c>
      <c r="J28" s="83">
        <f>ROUND('入力シート '!J28,0)</f>
        <v>0</v>
      </c>
      <c r="K28" s="83">
        <f>ROUND('入力シート '!K28,0)</f>
        <v>0</v>
      </c>
      <c r="L28" s="83">
        <f>ROUND('入力シート '!L28,0)</f>
        <v>0</v>
      </c>
      <c r="M28" s="83">
        <f>ROUND('入力シート '!M28,0)</f>
        <v>0</v>
      </c>
      <c r="N28" s="83">
        <f>ROUND('入力シート '!N28,0)</f>
        <v>0</v>
      </c>
      <c r="O28" s="83">
        <f>ROUND('入力シート '!O28,0)</f>
        <v>0</v>
      </c>
      <c r="P28" s="83">
        <f>ROUND('入力シート '!P28,0)</f>
        <v>0</v>
      </c>
      <c r="Q28" s="13" t="s">
        <v>22</v>
      </c>
    </row>
    <row r="29" spans="1:19" ht="24" customHeight="1" x14ac:dyDescent="0.25">
      <c r="A29" s="93" t="s">
        <v>106</v>
      </c>
      <c r="B29" s="94"/>
      <c r="C29" s="94"/>
      <c r="D29" s="94"/>
      <c r="E29" s="14" t="s">
        <v>10</v>
      </c>
      <c r="F29" s="14" t="s">
        <v>11</v>
      </c>
      <c r="G29" s="14" t="s">
        <v>12</v>
      </c>
      <c r="H29" s="14" t="s">
        <v>13</v>
      </c>
      <c r="I29" s="14" t="s">
        <v>14</v>
      </c>
      <c r="J29" s="14" t="s">
        <v>15</v>
      </c>
      <c r="K29" s="14" t="s">
        <v>16</v>
      </c>
      <c r="L29" s="14" t="s">
        <v>17</v>
      </c>
      <c r="M29" s="14" t="s">
        <v>18</v>
      </c>
      <c r="N29" s="14" t="s">
        <v>19</v>
      </c>
      <c r="O29" s="14" t="s">
        <v>20</v>
      </c>
      <c r="P29" s="14" t="s">
        <v>21</v>
      </c>
      <c r="Q29" s="76"/>
    </row>
    <row r="30" spans="1:19" ht="24" customHeight="1" x14ac:dyDescent="0.25">
      <c r="A30" s="93"/>
      <c r="B30" s="94"/>
      <c r="C30" s="94"/>
      <c r="D30" s="94"/>
      <c r="E30" s="84">
        <f>ROUND('入力シート '!E30,0)</f>
        <v>0</v>
      </c>
      <c r="F30" s="84">
        <f>ROUND('入力シート '!F30,0)</f>
        <v>0</v>
      </c>
      <c r="G30" s="84">
        <f>ROUND('入力シート '!G30,0)</f>
        <v>0</v>
      </c>
      <c r="H30" s="84">
        <f>ROUND('入力シート '!H30,0)</f>
        <v>0</v>
      </c>
      <c r="I30" s="84">
        <f>ROUND('入力シート '!I30,0)</f>
        <v>0</v>
      </c>
      <c r="J30" s="84">
        <f>ROUND('入力シート '!J30,0)</f>
        <v>0</v>
      </c>
      <c r="K30" s="84">
        <f>ROUND('入力シート '!K30,0)</f>
        <v>0</v>
      </c>
      <c r="L30" s="84">
        <f>ROUND('入力シート '!L30,0)</f>
        <v>0</v>
      </c>
      <c r="M30" s="84">
        <f>ROUND('入力シート '!M30,0)</f>
        <v>0</v>
      </c>
      <c r="N30" s="84">
        <f>ROUND('入力シート '!N30,0)</f>
        <v>0</v>
      </c>
      <c r="O30" s="84">
        <f>ROUND('入力シート '!O30,0)</f>
        <v>0</v>
      </c>
      <c r="P30" s="84">
        <f>ROUND('入力シート '!P30,0)</f>
        <v>0</v>
      </c>
      <c r="Q30" s="81" t="s">
        <v>57</v>
      </c>
    </row>
    <row r="31" spans="1:19" ht="24" customHeight="1" x14ac:dyDescent="0.25">
      <c r="A31" s="93" t="s">
        <v>107</v>
      </c>
      <c r="B31" s="94"/>
      <c r="C31" s="94"/>
      <c r="D31" s="94"/>
      <c r="E31" s="14" t="s">
        <v>10</v>
      </c>
      <c r="F31" s="14" t="s">
        <v>11</v>
      </c>
      <c r="G31" s="14" t="s">
        <v>12</v>
      </c>
      <c r="H31" s="14" t="s">
        <v>13</v>
      </c>
      <c r="I31" s="14" t="s">
        <v>14</v>
      </c>
      <c r="J31" s="14" t="s">
        <v>15</v>
      </c>
      <c r="K31" s="14" t="s">
        <v>16</v>
      </c>
      <c r="L31" s="14" t="s">
        <v>17</v>
      </c>
      <c r="M31" s="14" t="s">
        <v>18</v>
      </c>
      <c r="N31" s="14" t="s">
        <v>19</v>
      </c>
      <c r="O31" s="14" t="s">
        <v>20</v>
      </c>
      <c r="P31" s="14" t="s">
        <v>21</v>
      </c>
      <c r="Q31" s="3"/>
    </row>
    <row r="32" spans="1:19" ht="24" customHeight="1" x14ac:dyDescent="0.25">
      <c r="A32" s="94"/>
      <c r="B32" s="94"/>
      <c r="C32" s="94"/>
      <c r="D32" s="94"/>
      <c r="E32" s="15">
        <f>E30*E28</f>
        <v>0</v>
      </c>
      <c r="F32" s="15">
        <f t="shared" ref="F32:O32" si="1">F30*F28</f>
        <v>0</v>
      </c>
      <c r="G32" s="15">
        <f t="shared" si="1"/>
        <v>0</v>
      </c>
      <c r="H32" s="15">
        <f t="shared" si="1"/>
        <v>0</v>
      </c>
      <c r="I32" s="15">
        <f t="shared" si="1"/>
        <v>0</v>
      </c>
      <c r="J32" s="15">
        <f t="shared" si="1"/>
        <v>0</v>
      </c>
      <c r="K32" s="15">
        <f t="shared" si="1"/>
        <v>0</v>
      </c>
      <c r="L32" s="15">
        <f t="shared" si="1"/>
        <v>0</v>
      </c>
      <c r="M32" s="15">
        <f t="shared" si="1"/>
        <v>0</v>
      </c>
      <c r="N32" s="15">
        <f t="shared" si="1"/>
        <v>0</v>
      </c>
      <c r="O32" s="15">
        <f t="shared" si="1"/>
        <v>0</v>
      </c>
      <c r="P32" s="15">
        <f>P30*P28</f>
        <v>0</v>
      </c>
      <c r="Q32" s="13" t="s">
        <v>56</v>
      </c>
      <c r="R32" s="21"/>
    </row>
    <row r="33" spans="1:17" ht="24" customHeight="1" x14ac:dyDescent="0.25">
      <c r="A33" s="93" t="s">
        <v>44</v>
      </c>
      <c r="B33" s="94"/>
      <c r="C33" s="94"/>
      <c r="D33" s="94"/>
      <c r="E33" s="14" t="s">
        <v>10</v>
      </c>
      <c r="F33" s="14" t="s">
        <v>11</v>
      </c>
      <c r="G33" s="14" t="s">
        <v>12</v>
      </c>
      <c r="H33" s="14" t="s">
        <v>13</v>
      </c>
      <c r="I33" s="14" t="s">
        <v>14</v>
      </c>
      <c r="J33" s="14" t="s">
        <v>15</v>
      </c>
      <c r="K33" s="14" t="s">
        <v>16</v>
      </c>
      <c r="L33" s="14" t="s">
        <v>17</v>
      </c>
      <c r="M33" s="14" t="s">
        <v>18</v>
      </c>
      <c r="N33" s="14" t="s">
        <v>19</v>
      </c>
      <c r="O33" s="14" t="s">
        <v>20</v>
      </c>
      <c r="P33" s="14" t="s">
        <v>21</v>
      </c>
      <c r="Q33" s="3"/>
    </row>
    <row r="34" spans="1:17" ht="24" customHeight="1" x14ac:dyDescent="0.25">
      <c r="A34" s="94"/>
      <c r="B34" s="94"/>
      <c r="C34" s="94"/>
      <c r="D34" s="94"/>
      <c r="E34" s="86" t="e">
        <f>IF(E$30&gt;=MAX(調整係数一覧!$A$202:$A$221),VLOOKUP(MAX(調整係数一覧!$A$202:$A$221),調整係数一覧!$A$202:$M$221,COLUMN(E$34)-3,0),VLOOKUP(E$30,調整係数一覧!$A$202:$M$221,COLUMN(E$34)-3,0))</f>
        <v>#N/A</v>
      </c>
      <c r="F34" s="86" t="e">
        <f>IF(F$30&gt;=MAX(調整係数一覧!$A$202:$A$221),VLOOKUP(MAX(調整係数一覧!$A$202:$A$221),調整係数一覧!$A$202:$M$221,COLUMN(F$34)-3,0),VLOOKUP(F$30,調整係数一覧!$A$202:$M$221,COLUMN(F$34)-3,0))</f>
        <v>#N/A</v>
      </c>
      <c r="G34" s="86" t="e">
        <f>IF(G$30&gt;=MAX(調整係数一覧!$A$202:$A$221),VLOOKUP(MAX(調整係数一覧!$A$202:$A$221),調整係数一覧!$A$202:$M$221,COLUMN(G$34)-3,0),VLOOKUP(G$30,調整係数一覧!$A$202:$M$221,COLUMN(G$34)-3,0))</f>
        <v>#N/A</v>
      </c>
      <c r="H34" s="86" t="e">
        <f>IF(H$30&gt;=MAX(調整係数一覧!$A$202:$A$221),VLOOKUP(MAX(調整係数一覧!$A$202:$A$221),調整係数一覧!$A$202:$M$221,COLUMN(H$34)-3,0),VLOOKUP(H$30,調整係数一覧!$A$202:$M$221,COLUMN(H$34)-3,0))</f>
        <v>#N/A</v>
      </c>
      <c r="I34" s="86" t="e">
        <f>IF(I$30&gt;=MAX(調整係数一覧!$A$202:$A$221),VLOOKUP(MAX(調整係数一覧!$A$202:$A$221),調整係数一覧!$A$202:$M$221,COLUMN(I$34)-3,0),VLOOKUP(I$30,調整係数一覧!$A$202:$M$221,COLUMN(I$34)-3,0))</f>
        <v>#N/A</v>
      </c>
      <c r="J34" s="86" t="e">
        <f>IF(J$30&gt;=MAX(調整係数一覧!$A$202:$A$221),VLOOKUP(MAX(調整係数一覧!$A$202:$A$221),調整係数一覧!$A$202:$M$221,COLUMN(J$34)-3,0),VLOOKUP(J$30,調整係数一覧!$A$202:$M$221,COLUMN(J$34)-3,0))</f>
        <v>#N/A</v>
      </c>
      <c r="K34" s="86" t="e">
        <f>IF(K$30&gt;=MAX(調整係数一覧!$A$202:$A$221),VLOOKUP(MAX(調整係数一覧!$A$202:$A$221),調整係数一覧!$A$202:$M$221,COLUMN(K$34)-3,0),VLOOKUP(K$30,調整係数一覧!$A$202:$M$221,COLUMN(K$34)-3,0))</f>
        <v>#N/A</v>
      </c>
      <c r="L34" s="86" t="e">
        <f>IF(L$30&gt;=MAX(調整係数一覧!$A$202:$A$221),VLOOKUP(MAX(調整係数一覧!$A$202:$A$221),調整係数一覧!$A$202:$M$221,COLUMN(L$34)-3,0),VLOOKUP(L$30,調整係数一覧!$A$202:$M$221,COLUMN(L$34)-3,0))</f>
        <v>#N/A</v>
      </c>
      <c r="M34" s="86" t="e">
        <f>IF(M$30&gt;=MAX(調整係数一覧!$A$202:$A$221),VLOOKUP(MAX(調整係数一覧!$A$202:$A$221),調整係数一覧!$A$202:$M$221,COLUMN(M$34)-3,0),VLOOKUP(M$30,調整係数一覧!$A$202:$M$221,COLUMN(M$34)-3,0))</f>
        <v>#N/A</v>
      </c>
      <c r="N34" s="86" t="e">
        <f>IF(N$30&gt;=MAX(調整係数一覧!$A$202:$A$221),VLOOKUP(MAX(調整係数一覧!$A$202:$A$221),調整係数一覧!$A$202:$M$221,COLUMN(N$34)-3,0),VLOOKUP(N$30,調整係数一覧!$A$202:$M$221,COLUMN(N$34)-3,0))</f>
        <v>#N/A</v>
      </c>
      <c r="O34" s="86" t="e">
        <f>IF(O$30&gt;=MAX(調整係数一覧!$A$202:$A$221),VLOOKUP(MAX(調整係数一覧!$A$202:$A$221),調整係数一覧!$A$202:$M$221,COLUMN(O$34)-3,0),VLOOKUP(O$30,調整係数一覧!$A$202:$M$221,COLUMN(O$34)-3,0))</f>
        <v>#N/A</v>
      </c>
      <c r="P34" s="86" t="e">
        <f>IF(P$30&gt;=MAX(調整係数一覧!$A$202:$A$221),VLOOKUP(MAX(調整係数一覧!$A$202:$A$221),調整係数一覧!$A$202:$M$221,COLUMN(P$34)-3,0),VLOOKUP(P$30,調整係数一覧!$A$202:$M$221,COLUMN(P$34)-3,0))</f>
        <v>#N/A</v>
      </c>
      <c r="Q34" s="13" t="s">
        <v>59</v>
      </c>
    </row>
    <row r="35" spans="1:17" ht="24" customHeight="1" x14ac:dyDescent="0.25">
      <c r="A35" s="94" t="s">
        <v>9</v>
      </c>
      <c r="B35" s="94"/>
      <c r="C35" s="94"/>
      <c r="D35" s="94"/>
      <c r="E35" s="95">
        <f>ROUND('計算用(応札容量)'!B93,0)</f>
        <v>0</v>
      </c>
      <c r="F35" s="96"/>
      <c r="G35" s="96"/>
      <c r="H35" s="96"/>
      <c r="I35" s="96"/>
      <c r="J35" s="96"/>
      <c r="K35" s="96"/>
      <c r="L35" s="96"/>
      <c r="M35" s="96"/>
      <c r="N35" s="96"/>
      <c r="O35" s="96"/>
      <c r="P35" s="97"/>
      <c r="Q35" s="13" t="s">
        <v>22</v>
      </c>
    </row>
    <row r="39" spans="1:17" x14ac:dyDescent="0.25">
      <c r="B39" s="26"/>
    </row>
    <row r="40" spans="1:17" x14ac:dyDescent="0.25">
      <c r="B40" s="26"/>
    </row>
    <row r="44" spans="1:17" x14ac:dyDescent="0.25">
      <c r="B44" s="26"/>
    </row>
  </sheetData>
  <mergeCells count="28">
    <mergeCell ref="A13:D13"/>
    <mergeCell ref="E13:P13"/>
    <mergeCell ref="A14:D14"/>
    <mergeCell ref="E14:P14"/>
    <mergeCell ref="A15:D15"/>
    <mergeCell ref="E15:P15"/>
    <mergeCell ref="A2:B2"/>
    <mergeCell ref="A4:Q4"/>
    <mergeCell ref="A6:Q6"/>
    <mergeCell ref="A12:D12"/>
    <mergeCell ref="E12:P12"/>
    <mergeCell ref="M11:Q11"/>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s>
  <phoneticPr fontId="2"/>
  <conditionalFormatting sqref="E28:P28">
    <cfRule type="cellIs" dxfId="3" priority="7" operator="greaterThan">
      <formula>#REF!</formula>
    </cfRule>
  </conditionalFormatting>
  <conditionalFormatting sqref="E32:P32">
    <cfRule type="cellIs" dxfId="2" priority="5" operator="greaterThan">
      <formula>E23</formula>
    </cfRule>
  </conditionalFormatting>
  <conditionalFormatting sqref="E19:P19">
    <cfRule type="cellIs" dxfId="1" priority="4" operator="greaterThan">
      <formula>$E$17</formula>
    </cfRule>
  </conditionalFormatting>
  <conditionalFormatting sqref="E30:P30">
    <cfRule type="expression" dxfId="0" priority="11">
      <formula>E22&lt;E31</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zoomScale="70" zoomScaleNormal="70" workbookViewId="0">
      <selection activeCell="I29" sqref="I29"/>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9" x14ac:dyDescent="0.25">
      <c r="J1" s="7" t="s">
        <v>34</v>
      </c>
      <c r="L1" s="5"/>
      <c r="M1" s="6" t="s">
        <v>65</v>
      </c>
      <c r="S1" s="1" t="s">
        <v>90</v>
      </c>
    </row>
    <row r="2" spans="1:19" x14ac:dyDescent="0.25">
      <c r="B2" s="8" t="s">
        <v>25</v>
      </c>
      <c r="C2" s="8" t="s">
        <v>26</v>
      </c>
      <c r="D2" s="8" t="s">
        <v>27</v>
      </c>
      <c r="E2" s="8" t="s">
        <v>28</v>
      </c>
      <c r="F2" s="8" t="s">
        <v>29</v>
      </c>
      <c r="G2" s="8" t="s">
        <v>30</v>
      </c>
      <c r="H2" s="8" t="s">
        <v>31</v>
      </c>
      <c r="I2" s="8" t="s">
        <v>32</v>
      </c>
      <c r="J2" s="8" t="s">
        <v>33</v>
      </c>
      <c r="S2" s="1" t="s">
        <v>92</v>
      </c>
    </row>
    <row r="3" spans="1:19" x14ac:dyDescent="0.25">
      <c r="A3" s="89" t="s">
        <v>82</v>
      </c>
      <c r="S3" s="1" t="s">
        <v>89</v>
      </c>
    </row>
    <row r="4" spans="1:19" x14ac:dyDescent="0.25">
      <c r="A4" s="7" t="s">
        <v>10</v>
      </c>
      <c r="B4" s="65">
        <v>5136.7693724859209</v>
      </c>
      <c r="C4" s="65">
        <v>12582.734736969396</v>
      </c>
      <c r="D4" s="65">
        <v>42812.450366376877</v>
      </c>
      <c r="E4" s="65">
        <v>19226.231303462326</v>
      </c>
      <c r="F4" s="65">
        <v>4869.8559662348689</v>
      </c>
      <c r="G4" s="65">
        <v>18677.252542867569</v>
      </c>
      <c r="H4" s="65">
        <v>7941.2375019215988</v>
      </c>
      <c r="I4" s="65">
        <v>4043.165935613682</v>
      </c>
      <c r="J4" s="65">
        <v>12587.213253383588</v>
      </c>
    </row>
    <row r="5" spans="1:19" x14ac:dyDescent="0.25">
      <c r="A5" s="7" t="s">
        <v>11</v>
      </c>
      <c r="B5" s="65">
        <v>4608.0824778761062</v>
      </c>
      <c r="C5" s="65">
        <v>11765.592368887781</v>
      </c>
      <c r="D5" s="65">
        <v>41433.532423196593</v>
      </c>
      <c r="E5" s="65">
        <v>19308.463482688392</v>
      </c>
      <c r="F5" s="65">
        <v>4448.449286955346</v>
      </c>
      <c r="G5" s="65">
        <v>18978.289379788399</v>
      </c>
      <c r="H5" s="65">
        <v>7842.2442813220596</v>
      </c>
      <c r="I5" s="65">
        <v>4136.5137424547283</v>
      </c>
      <c r="J5" s="65">
        <v>13165.972918793903</v>
      </c>
      <c r="S5" s="1" t="s">
        <v>91</v>
      </c>
    </row>
    <row r="6" spans="1:19" x14ac:dyDescent="0.25">
      <c r="A6" s="7" t="s">
        <v>12</v>
      </c>
      <c r="B6" s="65">
        <v>4620.6628801287216</v>
      </c>
      <c r="C6" s="65">
        <v>12573.166958401736</v>
      </c>
      <c r="D6" s="65">
        <v>47467.120916422551</v>
      </c>
      <c r="E6" s="65">
        <v>21487.776232179225</v>
      </c>
      <c r="F6" s="65">
        <v>5089.7190162937504</v>
      </c>
      <c r="G6" s="65">
        <v>21846.573400218898</v>
      </c>
      <c r="H6" s="65">
        <v>8731.2234050730203</v>
      </c>
      <c r="I6" s="65">
        <v>4649.8966800804828</v>
      </c>
      <c r="J6" s="65">
        <v>15038.461365256126</v>
      </c>
      <c r="S6" s="1" t="s">
        <v>93</v>
      </c>
    </row>
    <row r="7" spans="1:19" x14ac:dyDescent="0.25">
      <c r="A7" s="7" t="s">
        <v>13</v>
      </c>
      <c r="B7" s="65">
        <v>5139.1466273187179</v>
      </c>
      <c r="C7" s="65">
        <v>14722.667747708281</v>
      </c>
      <c r="D7" s="65">
        <v>58859.241985807814</v>
      </c>
      <c r="E7" s="65">
        <v>25236.87</v>
      </c>
      <c r="F7" s="65">
        <v>5984.4279999999999</v>
      </c>
      <c r="G7" s="65">
        <v>27232.29</v>
      </c>
      <c r="H7" s="65">
        <v>10514.220000000001</v>
      </c>
      <c r="I7" s="65">
        <v>5798.9299999999994</v>
      </c>
      <c r="J7" s="65">
        <v>18636.653999999999</v>
      </c>
    </row>
    <row r="8" spans="1:19" x14ac:dyDescent="0.25">
      <c r="A8" s="7" t="s">
        <v>14</v>
      </c>
      <c r="B8" s="65">
        <v>5227.29</v>
      </c>
      <c r="C8" s="65">
        <v>15007.958000000001</v>
      </c>
      <c r="D8" s="65">
        <v>58857.856</v>
      </c>
      <c r="E8" s="65">
        <v>25236.87</v>
      </c>
      <c r="F8" s="65">
        <v>5984.4279999999999</v>
      </c>
      <c r="G8" s="65">
        <v>27232.29</v>
      </c>
      <c r="H8" s="65">
        <v>10514.220000000001</v>
      </c>
      <c r="I8" s="65">
        <v>5798.9299999999994</v>
      </c>
      <c r="J8" s="65">
        <v>18636.653999999999</v>
      </c>
    </row>
    <row r="9" spans="1:19" x14ac:dyDescent="0.25">
      <c r="A9" s="7" t="s">
        <v>15</v>
      </c>
      <c r="B9" s="65">
        <v>4862.1060274632619</v>
      </c>
      <c r="C9" s="65">
        <v>13237.588415435164</v>
      </c>
      <c r="D9" s="65">
        <v>49767.298669551194</v>
      </c>
      <c r="E9" s="65">
        <v>22697.76146639511</v>
      </c>
      <c r="F9" s="65">
        <v>5295.2961846097905</v>
      </c>
      <c r="G9" s="65">
        <v>22988.977457132434</v>
      </c>
      <c r="H9" s="65">
        <v>9387.8371329746351</v>
      </c>
      <c r="I9" s="65">
        <v>4958.8397384305836</v>
      </c>
      <c r="J9" s="65">
        <v>15997.517683570326</v>
      </c>
    </row>
    <row r="10" spans="1:19" x14ac:dyDescent="0.25">
      <c r="A10" s="7" t="s">
        <v>16</v>
      </c>
      <c r="B10" s="65">
        <v>5048.6565567176185</v>
      </c>
      <c r="C10" s="65">
        <v>11997.802479552651</v>
      </c>
      <c r="D10" s="65">
        <v>42609.084439528531</v>
      </c>
      <c r="E10" s="65">
        <v>20048.613095723016</v>
      </c>
      <c r="F10" s="65">
        <v>4704.961178690708</v>
      </c>
      <c r="G10" s="65">
        <v>19599.230974097041</v>
      </c>
      <c r="H10" s="65">
        <v>8074.5883704842427</v>
      </c>
      <c r="I10" s="65">
        <v>4451.5450905432599</v>
      </c>
      <c r="J10" s="65">
        <v>13896.647047627208</v>
      </c>
    </row>
    <row r="11" spans="1:19" x14ac:dyDescent="0.25">
      <c r="A11" s="7" t="s">
        <v>17</v>
      </c>
      <c r="B11" s="65">
        <v>5728.398278358809</v>
      </c>
      <c r="C11" s="65">
        <v>13435.358872684099</v>
      </c>
      <c r="D11" s="65">
        <v>44678.215346657016</v>
      </c>
      <c r="E11" s="65">
        <v>20285.050610997965</v>
      </c>
      <c r="F11" s="65">
        <v>5163.0066996467103</v>
      </c>
      <c r="G11" s="65">
        <v>19829.725581904411</v>
      </c>
      <c r="H11" s="65">
        <v>8738.2929208301321</v>
      </c>
      <c r="I11" s="65">
        <v>4463.2110663983913</v>
      </c>
      <c r="J11" s="65">
        <v>14443.610709782424</v>
      </c>
    </row>
    <row r="12" spans="1:19" x14ac:dyDescent="0.25">
      <c r="A12" s="7" t="s">
        <v>18</v>
      </c>
      <c r="B12" s="65">
        <v>6044.6931617055507</v>
      </c>
      <c r="C12" s="65">
        <v>14646.635025577509</v>
      </c>
      <c r="D12" s="65">
        <v>47832.678391238689</v>
      </c>
      <c r="E12" s="65">
        <v>22194.049368635438</v>
      </c>
      <c r="F12" s="65">
        <v>5807.9744095831966</v>
      </c>
      <c r="G12" s="65">
        <v>23339.688821597956</v>
      </c>
      <c r="H12" s="65">
        <v>10212.170684089162</v>
      </c>
      <c r="I12" s="65">
        <v>5343.8869416498992</v>
      </c>
      <c r="J12" s="65">
        <v>16928.481238307351</v>
      </c>
    </row>
    <row r="13" spans="1:19" x14ac:dyDescent="0.25">
      <c r="A13" s="7" t="s">
        <v>19</v>
      </c>
      <c r="B13" s="65">
        <v>6258.68</v>
      </c>
      <c r="C13" s="65">
        <v>15366.37</v>
      </c>
      <c r="D13" s="65">
        <v>52274.129114873052</v>
      </c>
      <c r="E13" s="65">
        <v>24075.250468431772</v>
      </c>
      <c r="F13" s="65">
        <v>6327.1080000000002</v>
      </c>
      <c r="G13" s="65">
        <v>25016.74407150675</v>
      </c>
      <c r="H13" s="65">
        <v>10453.604150653344</v>
      </c>
      <c r="I13" s="65">
        <v>5343.8869416498992</v>
      </c>
      <c r="J13" s="65">
        <v>17666.392912283707</v>
      </c>
    </row>
    <row r="14" spans="1:19" x14ac:dyDescent="0.25">
      <c r="A14" s="7" t="s">
        <v>20</v>
      </c>
      <c r="B14" s="65">
        <v>6220.9187932421564</v>
      </c>
      <c r="C14" s="65">
        <v>15321.880323126759</v>
      </c>
      <c r="D14" s="65">
        <v>52274.771108322813</v>
      </c>
      <c r="E14" s="65">
        <v>24075.250468431772</v>
      </c>
      <c r="F14" s="65">
        <v>6327.1080000000002</v>
      </c>
      <c r="G14" s="65">
        <v>25016.74407150675</v>
      </c>
      <c r="H14" s="65">
        <v>10453.604150653344</v>
      </c>
      <c r="I14" s="65">
        <v>5343.8869416498992</v>
      </c>
      <c r="J14" s="65">
        <v>17666.392912283707</v>
      </c>
    </row>
    <row r="15" spans="1:19" x14ac:dyDescent="0.25">
      <c r="A15" s="7" t="s">
        <v>21</v>
      </c>
      <c r="B15" s="65">
        <v>5841.6918986323408</v>
      </c>
      <c r="C15" s="65">
        <v>14199.471550114331</v>
      </c>
      <c r="D15" s="65">
        <v>48068.984781029038</v>
      </c>
      <c r="E15" s="65">
        <v>21806.455926680246</v>
      </c>
      <c r="F15" s="65">
        <v>5676.0304831174344</v>
      </c>
      <c r="G15" s="65">
        <v>21825.705698650127</v>
      </c>
      <c r="H15" s="65">
        <v>9404.0173328209057</v>
      </c>
      <c r="I15" s="65">
        <v>4754.9104627766601</v>
      </c>
      <c r="J15" s="65">
        <v>15315.62796505054</v>
      </c>
    </row>
    <row r="16" spans="1:19" x14ac:dyDescent="0.25">
      <c r="B16" s="2"/>
      <c r="C16" s="2"/>
      <c r="D16" s="2"/>
      <c r="E16" s="2"/>
      <c r="F16" s="2"/>
      <c r="G16" s="2"/>
      <c r="H16" s="2"/>
      <c r="I16" s="2"/>
      <c r="J16" s="2"/>
      <c r="K16" s="2"/>
    </row>
    <row r="17" spans="1:12" x14ac:dyDescent="0.25">
      <c r="A17" s="89" t="s">
        <v>108</v>
      </c>
      <c r="B17" s="66">
        <v>156149.79358631955</v>
      </c>
      <c r="C17" s="2"/>
      <c r="D17" s="2"/>
      <c r="E17" s="2"/>
      <c r="F17" s="2"/>
      <c r="G17" s="2"/>
      <c r="H17" s="2"/>
      <c r="I17" s="2"/>
      <c r="J17" s="2"/>
      <c r="K17" s="2"/>
    </row>
    <row r="18" spans="1:12" x14ac:dyDescent="0.25">
      <c r="A18" s="90"/>
      <c r="L18" s="9"/>
    </row>
    <row r="19" spans="1:12" x14ac:dyDescent="0.25">
      <c r="A19" s="89" t="s">
        <v>94</v>
      </c>
    </row>
    <row r="20" spans="1:12" x14ac:dyDescent="0.25">
      <c r="A20" s="7" t="s">
        <v>10</v>
      </c>
      <c r="B20" s="65">
        <v>760.3841866723285</v>
      </c>
      <c r="C20" s="65">
        <v>3543.78678131164</v>
      </c>
      <c r="D20" s="65">
        <v>2614.332149035663</v>
      </c>
      <c r="E20" s="65">
        <v>2477.2837164384637</v>
      </c>
      <c r="F20" s="65">
        <v>1248.4764813115517</v>
      </c>
      <c r="G20" s="65">
        <v>2414.8348090825252</v>
      </c>
      <c r="H20" s="65">
        <v>1130.8840667186944</v>
      </c>
      <c r="I20" s="65">
        <v>787.7471126931049</v>
      </c>
      <c r="J20" s="65">
        <v>1064.3206967360188</v>
      </c>
    </row>
    <row r="21" spans="1:12" x14ac:dyDescent="0.25">
      <c r="A21" s="7" t="s">
        <v>11</v>
      </c>
      <c r="B21" s="65">
        <v>988.69320688349239</v>
      </c>
      <c r="C21" s="65">
        <v>3925.1069470962702</v>
      </c>
      <c r="D21" s="65">
        <v>4189.0599156030485</v>
      </c>
      <c r="E21" s="65">
        <v>2652.2209672969466</v>
      </c>
      <c r="F21" s="65">
        <v>1295.932651733596</v>
      </c>
      <c r="G21" s="65">
        <v>2903.0422631268484</v>
      </c>
      <c r="H21" s="65">
        <v>1535.0091115529151</v>
      </c>
      <c r="I21" s="65">
        <v>1054.2579790385814</v>
      </c>
      <c r="J21" s="65">
        <v>1221.7469576682931</v>
      </c>
    </row>
    <row r="22" spans="1:12" x14ac:dyDescent="0.25">
      <c r="A22" s="7" t="s">
        <v>12</v>
      </c>
      <c r="B22" s="65">
        <v>912.33734212717434</v>
      </c>
      <c r="C22" s="65">
        <v>3823.3571175715188</v>
      </c>
      <c r="D22" s="65">
        <v>5138.1485005462255</v>
      </c>
      <c r="E22" s="65">
        <v>3425.0818889316643</v>
      </c>
      <c r="F22" s="65">
        <v>1106.8216132539096</v>
      </c>
      <c r="G22" s="65">
        <v>3424.2936898624826</v>
      </c>
      <c r="H22" s="65">
        <v>1781.3957962058519</v>
      </c>
      <c r="I22" s="65">
        <v>1113.2876358758251</v>
      </c>
      <c r="J22" s="65">
        <v>1906.1464156253583</v>
      </c>
    </row>
    <row r="23" spans="1:12" x14ac:dyDescent="0.25">
      <c r="A23" s="7" t="s">
        <v>13</v>
      </c>
      <c r="B23" s="65">
        <v>777.65145842851109</v>
      </c>
      <c r="C23" s="65">
        <v>3743.2166524905051</v>
      </c>
      <c r="D23" s="65">
        <v>6117.6582893005316</v>
      </c>
      <c r="E23" s="65">
        <v>4027.287199106785</v>
      </c>
      <c r="F23" s="65">
        <v>1180.2839626830817</v>
      </c>
      <c r="G23" s="65">
        <v>3947.0500991896351</v>
      </c>
      <c r="H23" s="65">
        <v>2515.5444494340545</v>
      </c>
      <c r="I23" s="65">
        <v>1433.6573540944685</v>
      </c>
      <c r="J23" s="65">
        <v>2211.1905352724666</v>
      </c>
    </row>
    <row r="24" spans="1:12" x14ac:dyDescent="0.25">
      <c r="A24" s="7" t="s">
        <v>14</v>
      </c>
      <c r="B24" s="65">
        <v>745.77719542870761</v>
      </c>
      <c r="C24" s="65">
        <v>4214.158232678772</v>
      </c>
      <c r="D24" s="65">
        <v>6472.7001895068461</v>
      </c>
      <c r="E24" s="65">
        <v>4406.3999453178576</v>
      </c>
      <c r="F24" s="65">
        <v>1087.9996937417868</v>
      </c>
      <c r="G24" s="65">
        <v>3883.7814293700908</v>
      </c>
      <c r="H24" s="65">
        <v>2540.8427812916138</v>
      </c>
      <c r="I24" s="65">
        <v>1504.3392748079186</v>
      </c>
      <c r="J24" s="65">
        <v>2356.4612578564279</v>
      </c>
    </row>
    <row r="25" spans="1:12" x14ac:dyDescent="0.25">
      <c r="A25" s="7" t="s">
        <v>15</v>
      </c>
      <c r="B25" s="65">
        <v>679.3627548670089</v>
      </c>
      <c r="C25" s="65">
        <v>3224.1487162929266</v>
      </c>
      <c r="D25" s="65">
        <v>4726.9746855786943</v>
      </c>
      <c r="E25" s="65">
        <v>2978.9895143648546</v>
      </c>
      <c r="F25" s="65">
        <v>896.00100922507409</v>
      </c>
      <c r="G25" s="65">
        <v>2837.9227636973028</v>
      </c>
      <c r="H25" s="65">
        <v>1653.9272181399042</v>
      </c>
      <c r="I25" s="65">
        <v>1106.3460489217812</v>
      </c>
      <c r="J25" s="65">
        <v>1857.5672889124294</v>
      </c>
    </row>
    <row r="26" spans="1:12" x14ac:dyDescent="0.25">
      <c r="A26" s="7" t="s">
        <v>16</v>
      </c>
      <c r="B26" s="65">
        <v>594.35925338575476</v>
      </c>
      <c r="C26" s="65">
        <v>2666.6822369040588</v>
      </c>
      <c r="D26" s="65">
        <v>3642.4132695154503</v>
      </c>
      <c r="E26" s="65">
        <v>2438.9838817434838</v>
      </c>
      <c r="F26" s="65">
        <v>777.67591246563984</v>
      </c>
      <c r="G26" s="65">
        <v>2200.9811430433801</v>
      </c>
      <c r="H26" s="65">
        <v>1401.7684921487535</v>
      </c>
      <c r="I26" s="65">
        <v>947.15105586238303</v>
      </c>
      <c r="J26" s="65">
        <v>1456.6047549310929</v>
      </c>
    </row>
    <row r="27" spans="1:12" x14ac:dyDescent="0.25">
      <c r="A27" s="7" t="s">
        <v>17</v>
      </c>
      <c r="B27" s="65">
        <v>706.31605271715625</v>
      </c>
      <c r="C27" s="65">
        <v>2427.9127552394189</v>
      </c>
      <c r="D27" s="65">
        <v>1524.4407322382779</v>
      </c>
      <c r="E27" s="65">
        <v>1024.5542515048933</v>
      </c>
      <c r="F27" s="65">
        <v>755.26595454405447</v>
      </c>
      <c r="G27" s="65">
        <v>1016.5598094717152</v>
      </c>
      <c r="H27" s="65">
        <v>377.19431808074899</v>
      </c>
      <c r="I27" s="65">
        <v>438.14370653883594</v>
      </c>
      <c r="J27" s="65">
        <v>815.08241966488526</v>
      </c>
    </row>
    <row r="28" spans="1:12" x14ac:dyDescent="0.25">
      <c r="A28" s="7" t="s">
        <v>18</v>
      </c>
      <c r="B28" s="65">
        <v>771.64589892584172</v>
      </c>
      <c r="C28" s="65">
        <v>3063.633968976028</v>
      </c>
      <c r="D28" s="65">
        <v>1563.9864376516543</v>
      </c>
      <c r="E28" s="65">
        <v>1695.4394964139497</v>
      </c>
      <c r="F28" s="65">
        <v>877.85016365516594</v>
      </c>
      <c r="G28" s="65">
        <v>1572.8819036645418</v>
      </c>
      <c r="H28" s="65">
        <v>854.59662029297078</v>
      </c>
      <c r="I28" s="65">
        <v>701.51629494207418</v>
      </c>
      <c r="J28" s="65">
        <v>1008.1492154777557</v>
      </c>
    </row>
    <row r="29" spans="1:12" x14ac:dyDescent="0.25">
      <c r="A29" s="7" t="s">
        <v>19</v>
      </c>
      <c r="B29" s="65">
        <v>633.24519676570731</v>
      </c>
      <c r="C29" s="65">
        <v>3015.2353988692466</v>
      </c>
      <c r="D29" s="65">
        <v>1713.2382825758505</v>
      </c>
      <c r="E29" s="65">
        <v>1472.6987905957567</v>
      </c>
      <c r="F29" s="65">
        <v>729.79888165414661</v>
      </c>
      <c r="G29" s="65">
        <v>1450.483247568354</v>
      </c>
      <c r="H29" s="65">
        <v>879.50773667961835</v>
      </c>
      <c r="I29" s="65">
        <v>694.61322402569874</v>
      </c>
      <c r="J29" s="65">
        <v>1120.6892412655727</v>
      </c>
    </row>
    <row r="30" spans="1:12" x14ac:dyDescent="0.25">
      <c r="A30" s="7" t="s">
        <v>20</v>
      </c>
      <c r="B30" s="65">
        <v>687.12952756396635</v>
      </c>
      <c r="C30" s="65">
        <v>3062.0597772161605</v>
      </c>
      <c r="D30" s="65">
        <v>1404.9153470552405</v>
      </c>
      <c r="E30" s="65">
        <v>1249.3867715369356</v>
      </c>
      <c r="F30" s="65">
        <v>745.17539885025997</v>
      </c>
      <c r="G30" s="65">
        <v>1515.624387577815</v>
      </c>
      <c r="H30" s="65">
        <v>821.15522757306155</v>
      </c>
      <c r="I30" s="65">
        <v>675.38328582596591</v>
      </c>
      <c r="J30" s="65">
        <v>1083.6802768006041</v>
      </c>
    </row>
    <row r="31" spans="1:12" x14ac:dyDescent="0.25">
      <c r="A31" s="7" t="s">
        <v>21</v>
      </c>
      <c r="B31" s="65">
        <v>624.61015613643281</v>
      </c>
      <c r="C31" s="65">
        <v>2913.4891543579997</v>
      </c>
      <c r="D31" s="65">
        <v>1702.9260594414332</v>
      </c>
      <c r="E31" s="65">
        <v>1395.4691591352766</v>
      </c>
      <c r="F31" s="65">
        <v>918.9363465394091</v>
      </c>
      <c r="G31" s="65">
        <v>1572.101453774048</v>
      </c>
      <c r="H31" s="65">
        <v>866.39042549875808</v>
      </c>
      <c r="I31" s="65">
        <v>735.96391654209128</v>
      </c>
      <c r="J31" s="65">
        <v>1120.8533285745723</v>
      </c>
    </row>
    <row r="32" spans="1:12" x14ac:dyDescent="0.25">
      <c r="B32" s="7"/>
      <c r="C32" s="7"/>
      <c r="D32" s="7"/>
      <c r="E32" s="7"/>
      <c r="F32" s="7"/>
      <c r="G32" s="7"/>
      <c r="H32" s="7"/>
      <c r="I32" s="7"/>
      <c r="J32" s="7"/>
    </row>
    <row r="33" spans="1:13" x14ac:dyDescent="0.25">
      <c r="A33" s="1" t="s">
        <v>83</v>
      </c>
    </row>
    <row r="34" spans="1:13" x14ac:dyDescent="0.25">
      <c r="A34" s="7" t="s">
        <v>10</v>
      </c>
      <c r="B34" s="67">
        <f>B4-B20</f>
        <v>4376.3851858135922</v>
      </c>
      <c r="C34" s="67">
        <f t="shared" ref="C34:J34" si="0">C4-C20</f>
        <v>9038.9479556577571</v>
      </c>
      <c r="D34" s="67">
        <f t="shared" si="0"/>
        <v>40198.118217341216</v>
      </c>
      <c r="E34" s="67">
        <f t="shared" si="0"/>
        <v>16748.94758702386</v>
      </c>
      <c r="F34" s="67">
        <f t="shared" si="0"/>
        <v>3621.3794849233172</v>
      </c>
      <c r="G34" s="67">
        <f t="shared" si="0"/>
        <v>16262.417733785043</v>
      </c>
      <c r="H34" s="67">
        <f t="shared" si="0"/>
        <v>6810.3534352029046</v>
      </c>
      <c r="I34" s="67">
        <f t="shared" si="0"/>
        <v>3255.418822920577</v>
      </c>
      <c r="J34" s="67">
        <f t="shared" si="0"/>
        <v>11522.89255664757</v>
      </c>
      <c r="L34" s="11"/>
    </row>
    <row r="35" spans="1:13" x14ac:dyDescent="0.25">
      <c r="A35" s="7" t="s">
        <v>11</v>
      </c>
      <c r="B35" s="67">
        <f t="shared" ref="B35:J35" si="1">B5-B21</f>
        <v>3619.389270992614</v>
      </c>
      <c r="C35" s="67">
        <f t="shared" si="1"/>
        <v>7840.4854217915108</v>
      </c>
      <c r="D35" s="67">
        <f t="shared" si="1"/>
        <v>37244.472507593542</v>
      </c>
      <c r="E35" s="67">
        <f t="shared" si="1"/>
        <v>16656.242515391445</v>
      </c>
      <c r="F35" s="67">
        <f t="shared" si="1"/>
        <v>3152.5166352217502</v>
      </c>
      <c r="G35" s="67">
        <f t="shared" si="1"/>
        <v>16075.247116661551</v>
      </c>
      <c r="H35" s="67">
        <f t="shared" si="1"/>
        <v>6307.2351697691447</v>
      </c>
      <c r="I35" s="67">
        <f t="shared" si="1"/>
        <v>3082.2557634161467</v>
      </c>
      <c r="J35" s="67">
        <f t="shared" si="1"/>
        <v>11944.22596112561</v>
      </c>
      <c r="L35" s="11"/>
    </row>
    <row r="36" spans="1:13" x14ac:dyDescent="0.25">
      <c r="A36" s="7" t="s">
        <v>12</v>
      </c>
      <c r="B36" s="67">
        <f t="shared" ref="B36:J36" si="2">B6-B22</f>
        <v>3708.3255380015471</v>
      </c>
      <c r="C36" s="67">
        <f t="shared" si="2"/>
        <v>8749.8098408302176</v>
      </c>
      <c r="D36" s="67">
        <f t="shared" si="2"/>
        <v>42328.972415876327</v>
      </c>
      <c r="E36" s="67">
        <f t="shared" si="2"/>
        <v>18062.69434324756</v>
      </c>
      <c r="F36" s="67">
        <f t="shared" si="2"/>
        <v>3982.8974030398408</v>
      </c>
      <c r="G36" s="67">
        <f t="shared" si="2"/>
        <v>18422.279710356415</v>
      </c>
      <c r="H36" s="67">
        <f t="shared" si="2"/>
        <v>6949.8276088671682</v>
      </c>
      <c r="I36" s="67">
        <f t="shared" si="2"/>
        <v>3536.6090442046579</v>
      </c>
      <c r="J36" s="67">
        <f t="shared" si="2"/>
        <v>13132.314949630767</v>
      </c>
      <c r="L36" s="11"/>
    </row>
    <row r="37" spans="1:13" x14ac:dyDescent="0.25">
      <c r="A37" s="7" t="s">
        <v>13</v>
      </c>
      <c r="B37" s="67">
        <f t="shared" ref="B37:J37" si="3">B7-B23</f>
        <v>4361.4951688902065</v>
      </c>
      <c r="C37" s="67">
        <f t="shared" si="3"/>
        <v>10979.451095217777</v>
      </c>
      <c r="D37" s="67">
        <f t="shared" si="3"/>
        <v>52741.583696507281</v>
      </c>
      <c r="E37" s="67">
        <f t="shared" si="3"/>
        <v>21209.582800893215</v>
      </c>
      <c r="F37" s="67">
        <f t="shared" si="3"/>
        <v>4804.144037316918</v>
      </c>
      <c r="G37" s="67">
        <f t="shared" si="3"/>
        <v>23285.239900810368</v>
      </c>
      <c r="H37" s="67">
        <f t="shared" si="3"/>
        <v>7998.6755505659467</v>
      </c>
      <c r="I37" s="67">
        <f t="shared" si="3"/>
        <v>4365.2726459055311</v>
      </c>
      <c r="J37" s="67">
        <f t="shared" si="3"/>
        <v>16425.463464727531</v>
      </c>
      <c r="L37" s="11"/>
    </row>
    <row r="38" spans="1:13" x14ac:dyDescent="0.25">
      <c r="A38" s="7" t="s">
        <v>14</v>
      </c>
      <c r="B38" s="67">
        <f t="shared" ref="B38:J38" si="4">B8-B24</f>
        <v>4481.5128045712927</v>
      </c>
      <c r="C38" s="67">
        <f t="shared" si="4"/>
        <v>10793.799767321229</v>
      </c>
      <c r="D38" s="67">
        <f t="shared" si="4"/>
        <v>52385.155810493154</v>
      </c>
      <c r="E38" s="67">
        <f t="shared" si="4"/>
        <v>20830.47005468214</v>
      </c>
      <c r="F38" s="67">
        <f t="shared" si="4"/>
        <v>4896.4283062582126</v>
      </c>
      <c r="G38" s="67">
        <f t="shared" si="4"/>
        <v>23348.508570629911</v>
      </c>
      <c r="H38" s="67">
        <f t="shared" si="4"/>
        <v>7973.3772187083869</v>
      </c>
      <c r="I38" s="67">
        <f t="shared" si="4"/>
        <v>4294.5907251920808</v>
      </c>
      <c r="J38" s="67">
        <f t="shared" si="4"/>
        <v>16280.19274214357</v>
      </c>
      <c r="L38" s="11"/>
    </row>
    <row r="39" spans="1:13" x14ac:dyDescent="0.25">
      <c r="A39" s="7" t="s">
        <v>15</v>
      </c>
      <c r="B39" s="67">
        <f t="shared" ref="B39:J39" si="5">B9-B25</f>
        <v>4182.7432725962526</v>
      </c>
      <c r="C39" s="67">
        <f t="shared" si="5"/>
        <v>10013.439699142238</v>
      </c>
      <c r="D39" s="67">
        <f t="shared" si="5"/>
        <v>45040.323983972499</v>
      </c>
      <c r="E39" s="67">
        <f t="shared" si="5"/>
        <v>19718.771952030256</v>
      </c>
      <c r="F39" s="67">
        <f t="shared" si="5"/>
        <v>4399.2951753847165</v>
      </c>
      <c r="G39" s="67">
        <f t="shared" si="5"/>
        <v>20151.05469343513</v>
      </c>
      <c r="H39" s="67">
        <f t="shared" si="5"/>
        <v>7733.9099148347304</v>
      </c>
      <c r="I39" s="67">
        <f t="shared" si="5"/>
        <v>3852.4936895088022</v>
      </c>
      <c r="J39" s="67">
        <f t="shared" si="5"/>
        <v>14139.950394657897</v>
      </c>
      <c r="L39" s="11"/>
    </row>
    <row r="40" spans="1:13" x14ac:dyDescent="0.25">
      <c r="A40" s="7" t="s">
        <v>16</v>
      </c>
      <c r="B40" s="67">
        <f t="shared" ref="B40:J40" si="6">B10-B26</f>
        <v>4454.297303331864</v>
      </c>
      <c r="C40" s="67">
        <f t="shared" si="6"/>
        <v>9331.1202426485925</v>
      </c>
      <c r="D40" s="67">
        <f t="shared" si="6"/>
        <v>38966.671170013084</v>
      </c>
      <c r="E40" s="67">
        <f t="shared" si="6"/>
        <v>17609.629213979533</v>
      </c>
      <c r="F40" s="67">
        <f t="shared" si="6"/>
        <v>3927.285266225068</v>
      </c>
      <c r="G40" s="67">
        <f t="shared" si="6"/>
        <v>17398.249831053661</v>
      </c>
      <c r="H40" s="67">
        <f t="shared" si="6"/>
        <v>6672.8198783354892</v>
      </c>
      <c r="I40" s="67">
        <f t="shared" si="6"/>
        <v>3504.3940346808768</v>
      </c>
      <c r="J40" s="67">
        <f t="shared" si="6"/>
        <v>12440.042292696115</v>
      </c>
      <c r="L40" s="11"/>
    </row>
    <row r="41" spans="1:13" x14ac:dyDescent="0.25">
      <c r="A41" s="7" t="s">
        <v>17</v>
      </c>
      <c r="B41" s="67">
        <f t="shared" ref="B41:J41" si="7">B11-B27</f>
        <v>5022.0822256416523</v>
      </c>
      <c r="C41" s="67">
        <f t="shared" si="7"/>
        <v>11007.446117444681</v>
      </c>
      <c r="D41" s="67">
        <f t="shared" si="7"/>
        <v>43153.77461441874</v>
      </c>
      <c r="E41" s="67">
        <f t="shared" si="7"/>
        <v>19260.49635949307</v>
      </c>
      <c r="F41" s="67">
        <f t="shared" si="7"/>
        <v>4407.7407451026556</v>
      </c>
      <c r="G41" s="67">
        <f t="shared" si="7"/>
        <v>18813.165772432694</v>
      </c>
      <c r="H41" s="67">
        <f t="shared" si="7"/>
        <v>8361.0986027493836</v>
      </c>
      <c r="I41" s="67">
        <f t="shared" si="7"/>
        <v>4025.0673598595554</v>
      </c>
      <c r="J41" s="67">
        <f t="shared" si="7"/>
        <v>13628.52829011754</v>
      </c>
      <c r="L41" s="11"/>
    </row>
    <row r="42" spans="1:13" x14ac:dyDescent="0.25">
      <c r="A42" s="7" t="s">
        <v>18</v>
      </c>
      <c r="B42" s="67">
        <f t="shared" ref="B42:J42" si="8">B12-B28</f>
        <v>5273.0472627797089</v>
      </c>
      <c r="C42" s="67">
        <f t="shared" si="8"/>
        <v>11583.001056601481</v>
      </c>
      <c r="D42" s="67">
        <f t="shared" si="8"/>
        <v>46268.691953587033</v>
      </c>
      <c r="E42" s="67">
        <f t="shared" si="8"/>
        <v>20498.609872221488</v>
      </c>
      <c r="F42" s="67">
        <f t="shared" si="8"/>
        <v>4930.1242459280311</v>
      </c>
      <c r="G42" s="67">
        <f t="shared" si="8"/>
        <v>21766.806917933412</v>
      </c>
      <c r="H42" s="67">
        <f t="shared" si="8"/>
        <v>9357.5740637961917</v>
      </c>
      <c r="I42" s="67">
        <f t="shared" si="8"/>
        <v>4642.3706467078246</v>
      </c>
      <c r="J42" s="67">
        <f t="shared" si="8"/>
        <v>15920.332022829596</v>
      </c>
      <c r="L42" s="11"/>
    </row>
    <row r="43" spans="1:13" x14ac:dyDescent="0.25">
      <c r="A43" s="7" t="s">
        <v>19</v>
      </c>
      <c r="B43" s="67">
        <f t="shared" ref="B43:J43" si="9">B13-B29</f>
        <v>5625.4348032342932</v>
      </c>
      <c r="C43" s="67">
        <f t="shared" si="9"/>
        <v>12351.134601130754</v>
      </c>
      <c r="D43" s="67">
        <f t="shared" si="9"/>
        <v>50560.890832297198</v>
      </c>
      <c r="E43" s="67">
        <f t="shared" si="9"/>
        <v>22602.551677836014</v>
      </c>
      <c r="F43" s="67">
        <f t="shared" si="9"/>
        <v>5597.3091183458537</v>
      </c>
      <c r="G43" s="67">
        <f t="shared" si="9"/>
        <v>23566.260823938395</v>
      </c>
      <c r="H43" s="67">
        <f t="shared" si="9"/>
        <v>9574.0964139737262</v>
      </c>
      <c r="I43" s="67">
        <f t="shared" si="9"/>
        <v>4649.2737176242008</v>
      </c>
      <c r="J43" s="67">
        <f t="shared" si="9"/>
        <v>16545.703671018135</v>
      </c>
      <c r="L43" s="11"/>
    </row>
    <row r="44" spans="1:13" x14ac:dyDescent="0.25">
      <c r="A44" s="7" t="s">
        <v>20</v>
      </c>
      <c r="B44" s="67">
        <f t="shared" ref="B44:J44" si="10">B14-B30</f>
        <v>5533.7892656781896</v>
      </c>
      <c r="C44" s="67">
        <f t="shared" si="10"/>
        <v>12259.820545910599</v>
      </c>
      <c r="D44" s="67">
        <f t="shared" si="10"/>
        <v>50869.855761267572</v>
      </c>
      <c r="E44" s="67">
        <f t="shared" si="10"/>
        <v>22825.863696894838</v>
      </c>
      <c r="F44" s="67">
        <f t="shared" si="10"/>
        <v>5581.9326011497405</v>
      </c>
      <c r="G44" s="67">
        <f t="shared" si="10"/>
        <v>23501.119683928933</v>
      </c>
      <c r="H44" s="67">
        <f t="shared" si="10"/>
        <v>9632.4489230802828</v>
      </c>
      <c r="I44" s="67">
        <f t="shared" si="10"/>
        <v>4668.5036558239335</v>
      </c>
      <c r="J44" s="67">
        <f t="shared" si="10"/>
        <v>16582.712635483102</v>
      </c>
      <c r="L44" s="11"/>
    </row>
    <row r="45" spans="1:13" x14ac:dyDescent="0.25">
      <c r="A45" s="7" t="s">
        <v>21</v>
      </c>
      <c r="B45" s="67">
        <f t="shared" ref="B45:I45" si="11">B15-B31</f>
        <v>5217.0817424959077</v>
      </c>
      <c r="C45" s="67">
        <f t="shared" si="11"/>
        <v>11285.982395756331</v>
      </c>
      <c r="D45" s="67">
        <f t="shared" si="11"/>
        <v>46366.058721587608</v>
      </c>
      <c r="E45" s="67">
        <f t="shared" si="11"/>
        <v>20410.986767544971</v>
      </c>
      <c r="F45" s="67">
        <f t="shared" si="11"/>
        <v>4757.0941365780254</v>
      </c>
      <c r="G45" s="67">
        <f t="shared" si="11"/>
        <v>20253.604244876078</v>
      </c>
      <c r="H45" s="67">
        <f t="shared" si="11"/>
        <v>8537.6269073221483</v>
      </c>
      <c r="I45" s="67">
        <f t="shared" si="11"/>
        <v>4018.9465462345688</v>
      </c>
      <c r="J45" s="67">
        <f>J15-J31</f>
        <v>14194.774636475968</v>
      </c>
      <c r="L45" s="11"/>
    </row>
    <row r="46" spans="1:13" x14ac:dyDescent="0.25">
      <c r="L46" s="11"/>
    </row>
    <row r="47" spans="1:13" x14ac:dyDescent="0.25">
      <c r="A47" s="1" t="s">
        <v>84</v>
      </c>
      <c r="K47" s="2" t="s">
        <v>40</v>
      </c>
    </row>
    <row r="48" spans="1:13" x14ac:dyDescent="0.25">
      <c r="A48" s="7" t="s">
        <v>10</v>
      </c>
      <c r="B48" s="68">
        <f>IF(入力!$E$16=B$2,入力!$E$25*入力!$E$19/1000,0)</f>
        <v>0</v>
      </c>
      <c r="C48" s="68">
        <f>IF(入力!$E$16=C$2,入力!$E$25*入力!$E$19/1000,0)</f>
        <v>0</v>
      </c>
      <c r="D48" s="68">
        <f>IF(入力!$E$16=D$2,入力!$E$25*入力!$E$19/1000,0)</f>
        <v>0</v>
      </c>
      <c r="E48" s="68">
        <f>IF(入力!$E$16=E$2,入力!$E$25*入力!$E$19/1000,0)</f>
        <v>0</v>
      </c>
      <c r="F48" s="68">
        <f>IF(入力!$E$16=F$2,入力!$E$25*入力!$E$19/1000,0)</f>
        <v>0</v>
      </c>
      <c r="G48" s="68">
        <f>IF(入力!$E$16=G$2,入力!$E$25*入力!$E$19/1000,0)</f>
        <v>0</v>
      </c>
      <c r="H48" s="68">
        <f>IF(入力!$E$16=H$2,入力!$E$25*入力!$E$19/1000,0)</f>
        <v>0</v>
      </c>
      <c r="I48" s="68">
        <f>IF(入力!$E$16=I$2,入力!$E$25*入力!$E$19/1000,0)</f>
        <v>0</v>
      </c>
      <c r="J48" s="68">
        <f>IF(入力!$E$16=J$2,入力!$E$25*入力!$E$19/1000,0)</f>
        <v>0</v>
      </c>
      <c r="K48" s="73">
        <f>SUM(B48:J48)</f>
        <v>0</v>
      </c>
      <c r="L48" s="11"/>
      <c r="M48" s="18"/>
    </row>
    <row r="49" spans="1:15" x14ac:dyDescent="0.25">
      <c r="A49" s="7" t="s">
        <v>11</v>
      </c>
      <c r="B49" s="68">
        <f>IF(入力!$E$16=B$2,入力!$F$25*入力!$F$19/1000,0)</f>
        <v>0</v>
      </c>
      <c r="C49" s="68">
        <f>IF(入力!$E$16=C$2,入力!$F$25*入力!$F$19/1000,0)</f>
        <v>0</v>
      </c>
      <c r="D49" s="68">
        <f>IF(入力!$E$16=D$2,入力!$F$25*入力!$F$19/1000,0)</f>
        <v>0</v>
      </c>
      <c r="E49" s="68">
        <f>IF(入力!$E$16=E$2,入力!$F$25*入力!$F$19/1000,0)</f>
        <v>0</v>
      </c>
      <c r="F49" s="68">
        <f>IF(入力!$E$16=F$2,入力!$F$25*入力!$F$19/1000,0)</f>
        <v>0</v>
      </c>
      <c r="G49" s="68">
        <f>IF(入力!$E$16=G$2,入力!$F$25*入力!$F$19/1000,0)</f>
        <v>0</v>
      </c>
      <c r="H49" s="68">
        <f>IF(入力!$E$16=H$2,入力!$F$25*入力!$F$19/1000,0)</f>
        <v>0</v>
      </c>
      <c r="I49" s="68">
        <f>IF(入力!$E$16=I$2,入力!$F$25*入力!$F$19/1000,0)</f>
        <v>0</v>
      </c>
      <c r="J49" s="68">
        <f>IF(入力!$E$16=J$2,入力!$F$25*入力!$F$19/1000,0)</f>
        <v>0</v>
      </c>
      <c r="K49" s="73">
        <f t="shared" ref="K49:K59" si="12">SUM(B49:J49)</f>
        <v>0</v>
      </c>
      <c r="L49" s="11"/>
      <c r="M49" s="18"/>
    </row>
    <row r="50" spans="1:15" x14ac:dyDescent="0.25">
      <c r="A50" s="7" t="s">
        <v>12</v>
      </c>
      <c r="B50" s="68">
        <f>IF(入力!$E$16=B$2,入力!$G$25*入力!$G$19/1000,0)</f>
        <v>0</v>
      </c>
      <c r="C50" s="68">
        <f>IF(入力!$E$16=C$2,入力!$G$25*入力!$G$19/1000,0)</f>
        <v>0</v>
      </c>
      <c r="D50" s="68">
        <f>IF(入力!$E$16=D$2,入力!$G$25*入力!$G$19/1000,0)</f>
        <v>0</v>
      </c>
      <c r="E50" s="68">
        <f>IF(入力!$E$16=E$2,入力!$G$25*入力!$G$19/1000,0)</f>
        <v>0</v>
      </c>
      <c r="F50" s="68">
        <f>IF(入力!$E$16=F$2,入力!$G$25*入力!$G$19/1000,0)</f>
        <v>0</v>
      </c>
      <c r="G50" s="68">
        <f>IF(入力!$E$16=G$2,入力!$G$25*入力!$G$19/1000,0)</f>
        <v>0</v>
      </c>
      <c r="H50" s="68">
        <f>IF(入力!$E$16=H$2,入力!$G$25*入力!$G$19/1000,0)</f>
        <v>0</v>
      </c>
      <c r="I50" s="68">
        <f>IF(入力!$E$16=I$2,入力!$G$25*入力!$G$19/1000,0)</f>
        <v>0</v>
      </c>
      <c r="J50" s="68">
        <f>IF(入力!$E$16=J$2,入力!$G$25*入力!$G$19/1000,0)</f>
        <v>0</v>
      </c>
      <c r="K50" s="73">
        <f t="shared" si="12"/>
        <v>0</v>
      </c>
      <c r="L50" s="11"/>
      <c r="M50" s="18"/>
    </row>
    <row r="51" spans="1:15" x14ac:dyDescent="0.25">
      <c r="A51" s="7" t="s">
        <v>13</v>
      </c>
      <c r="B51" s="68">
        <f>IF(入力!$E$16=B$2,入力!$H$25*入力!$H$19/1000,0)</f>
        <v>0</v>
      </c>
      <c r="C51" s="68">
        <f>IF(入力!$E$16=C$2,入力!$H$25*入力!$H$19/1000,0)</f>
        <v>0</v>
      </c>
      <c r="D51" s="68">
        <f>IF(入力!$E$16=D$2,入力!$H$25*入力!$H$19/1000,0)</f>
        <v>0</v>
      </c>
      <c r="E51" s="68">
        <f>IF(入力!$E$16=E$2,入力!$H$25*入力!$H$19/1000,0)</f>
        <v>0</v>
      </c>
      <c r="F51" s="68">
        <f>IF(入力!$E$16=F$2,入力!$H$25*入力!$H$19/1000,0)</f>
        <v>0</v>
      </c>
      <c r="G51" s="68">
        <f>IF(入力!$E$16=G$2,入力!$H$25*入力!$H$19/1000,0)</f>
        <v>0</v>
      </c>
      <c r="H51" s="68">
        <f>IF(入力!$E$16=H$2,入力!$H$25*入力!$H$19/1000,0)</f>
        <v>0</v>
      </c>
      <c r="I51" s="68">
        <f>IF(入力!$E$16=I$2,入力!$H$25*入力!$H$19/1000,0)</f>
        <v>0</v>
      </c>
      <c r="J51" s="68">
        <f>IF(入力!$E$16=J$2,入力!$H$25*入力!$H$19/1000,0)</f>
        <v>0</v>
      </c>
      <c r="K51" s="73">
        <f t="shared" si="12"/>
        <v>0</v>
      </c>
      <c r="L51" s="11"/>
      <c r="M51" s="18"/>
    </row>
    <row r="52" spans="1:15" x14ac:dyDescent="0.25">
      <c r="A52" s="7" t="s">
        <v>14</v>
      </c>
      <c r="B52" s="68">
        <f>IF(入力!$E$16=B$2,入力!$I$25*入力!$I$19/1000,0)</f>
        <v>0</v>
      </c>
      <c r="C52" s="68">
        <f>IF(入力!$E$16=C$2,入力!$I$25*入力!$I$19/1000,0)</f>
        <v>0</v>
      </c>
      <c r="D52" s="68">
        <f>IF(入力!$E$16=D$2,入力!$I$25*入力!$I$19/1000,0)</f>
        <v>0</v>
      </c>
      <c r="E52" s="68">
        <f>IF(入力!$E$16=E$2,入力!$I$25*入力!$I$19/1000,0)</f>
        <v>0</v>
      </c>
      <c r="F52" s="68">
        <f>IF(入力!$E$16=F$2,入力!$I$25*入力!$I$19/1000,0)</f>
        <v>0</v>
      </c>
      <c r="G52" s="68">
        <f>IF(入力!$E$16=G$2,入力!$I$25*入力!$I$19/1000,0)</f>
        <v>0</v>
      </c>
      <c r="H52" s="68">
        <f>IF(入力!$E$16=H$2,入力!$I$25*入力!$I$19/1000,0)</f>
        <v>0</v>
      </c>
      <c r="I52" s="68">
        <f>IF(入力!$E$16=I$2,入力!$I$25*入力!$I$19/1000,0)</f>
        <v>0</v>
      </c>
      <c r="J52" s="68">
        <f>IF(入力!$E$16=J$2,入力!$I$25*入力!$I$19/1000,0)</f>
        <v>0</v>
      </c>
      <c r="K52" s="73">
        <f t="shared" si="12"/>
        <v>0</v>
      </c>
      <c r="L52" s="11"/>
      <c r="M52" s="18"/>
    </row>
    <row r="53" spans="1:15" x14ac:dyDescent="0.25">
      <c r="A53" s="7" t="s">
        <v>15</v>
      </c>
      <c r="B53" s="68">
        <f>IF(入力!$E$16=B$2,入力!$J$25*入力!$J$19/1000,0)</f>
        <v>0</v>
      </c>
      <c r="C53" s="68">
        <f>IF(入力!$E$16=C$2,入力!$J$25*入力!$J$19/1000,0)</f>
        <v>0</v>
      </c>
      <c r="D53" s="68">
        <f>IF(入力!$E$16=D$2,入力!$J$25*入力!$J$19/1000,0)</f>
        <v>0</v>
      </c>
      <c r="E53" s="68">
        <f>IF(入力!$E$16=E$2,入力!$J$25*入力!$J$19/1000,0)</f>
        <v>0</v>
      </c>
      <c r="F53" s="68">
        <f>IF(入力!$E$16=F$2,入力!$J$25*入力!$J$19/1000,0)</f>
        <v>0</v>
      </c>
      <c r="G53" s="68">
        <f>IF(入力!$E$16=G$2,入力!$J$25*入力!$J$19/1000,0)</f>
        <v>0</v>
      </c>
      <c r="H53" s="68">
        <f>IF(入力!$E$16=H$2,入力!$J$25*入力!$J$19/1000,0)</f>
        <v>0</v>
      </c>
      <c r="I53" s="68">
        <f>IF(入力!$E$16=I$2,入力!$J$25*入力!$J$19/1000,0)</f>
        <v>0</v>
      </c>
      <c r="J53" s="68">
        <f>IF(入力!$E$16=J$2,入力!$J$25*入力!$J$19/1000,0)</f>
        <v>0</v>
      </c>
      <c r="K53" s="73">
        <f t="shared" si="12"/>
        <v>0</v>
      </c>
      <c r="L53" s="11"/>
      <c r="M53" s="18"/>
    </row>
    <row r="54" spans="1:15" x14ac:dyDescent="0.25">
      <c r="A54" s="7" t="s">
        <v>16</v>
      </c>
      <c r="B54" s="68">
        <f>IF(入力!$E$16=B$2,入力!$K$25*入力!$K$19/1000,0)</f>
        <v>0</v>
      </c>
      <c r="C54" s="68">
        <f>IF(入力!$E$16=C$2,入力!$K$25*入力!$K$19/1000,0)</f>
        <v>0</v>
      </c>
      <c r="D54" s="68">
        <f>IF(入力!$E$16=D$2,入力!$K$25*入力!$K$19/1000,0)</f>
        <v>0</v>
      </c>
      <c r="E54" s="68">
        <f>IF(入力!$E$16=E$2,入力!$K$25*入力!$K$19/1000,0)</f>
        <v>0</v>
      </c>
      <c r="F54" s="68">
        <f>IF(入力!$E$16=F$2,入力!$K$25*入力!$K$19/1000,0)</f>
        <v>0</v>
      </c>
      <c r="G54" s="68">
        <f>IF(入力!$E$16=G$2,入力!$K$25*入力!$K$19/1000,0)</f>
        <v>0</v>
      </c>
      <c r="H54" s="68">
        <f>IF(入力!$E$16=H$2,入力!$K$25*入力!$K$19/1000,0)</f>
        <v>0</v>
      </c>
      <c r="I54" s="68">
        <f>IF(入力!$E$16=I$2,入力!$K$25*入力!$K$19/1000,0)</f>
        <v>0</v>
      </c>
      <c r="J54" s="68">
        <f>IF(入力!$E$16=J$2,入力!$K$25*入力!$K$19/1000,0)</f>
        <v>0</v>
      </c>
      <c r="K54" s="73">
        <f t="shared" si="12"/>
        <v>0</v>
      </c>
      <c r="L54" s="11"/>
      <c r="M54" s="18"/>
    </row>
    <row r="55" spans="1:15" x14ac:dyDescent="0.25">
      <c r="A55" s="7" t="s">
        <v>17</v>
      </c>
      <c r="B55" s="68">
        <f>IF(入力!$E$16=B$2,入力!$L$25*入力!$L$19/1000,0)</f>
        <v>0</v>
      </c>
      <c r="C55" s="68">
        <f>IF(入力!$E$16=C$2,入力!$L$25*入力!$L$19/1000,0)</f>
        <v>0</v>
      </c>
      <c r="D55" s="68">
        <f>IF(入力!$E$16=D$2,入力!$L$25*入力!$L$19/1000,0)</f>
        <v>0</v>
      </c>
      <c r="E55" s="68">
        <f>IF(入力!$E$16=E$2,入力!$L$25*入力!$L$19/1000,0)</f>
        <v>0</v>
      </c>
      <c r="F55" s="68">
        <f>IF(入力!$E$16=F$2,入力!$L$25*入力!$L$19/1000,0)</f>
        <v>0</v>
      </c>
      <c r="G55" s="68">
        <f>IF(入力!$E$16=G$2,入力!$L$25*入力!$L$19/1000,0)</f>
        <v>0</v>
      </c>
      <c r="H55" s="68">
        <f>IF(入力!$E$16=H$2,入力!$L$25*入力!$L$19/1000,0)</f>
        <v>0</v>
      </c>
      <c r="I55" s="68">
        <f>IF(入力!$E$16=I$2,入力!$L$25*入力!$L$19/1000,0)</f>
        <v>0</v>
      </c>
      <c r="J55" s="68">
        <f>IF(入力!$E$16=J$2,入力!$L$25*入力!$L$19/1000,0)</f>
        <v>0</v>
      </c>
      <c r="K55" s="73">
        <f t="shared" si="12"/>
        <v>0</v>
      </c>
      <c r="L55" s="11"/>
      <c r="M55" s="18"/>
    </row>
    <row r="56" spans="1:15" x14ac:dyDescent="0.25">
      <c r="A56" s="7" t="s">
        <v>18</v>
      </c>
      <c r="B56" s="68">
        <f>IF(入力!$E$16=B$2,入力!$M$25*入力!$M$19/1000,0)</f>
        <v>0</v>
      </c>
      <c r="C56" s="68">
        <f>IF(入力!$E$16=C$2,入力!$M$25*入力!$M$19/1000,0)</f>
        <v>0</v>
      </c>
      <c r="D56" s="68">
        <f>IF(入力!$E$16=D$2,入力!$M$25*入力!$M$19/1000,0)</f>
        <v>0</v>
      </c>
      <c r="E56" s="68">
        <f>IF(入力!$E$16=E$2,入力!$M$25*入力!$M$19/1000,0)</f>
        <v>0</v>
      </c>
      <c r="F56" s="68">
        <f>IF(入力!$E$16=F$2,入力!$M$25*入力!$M$19/1000,0)</f>
        <v>0</v>
      </c>
      <c r="G56" s="68">
        <f>IF(入力!$E$16=G$2,入力!$M$25*入力!$M$19/1000,0)</f>
        <v>0</v>
      </c>
      <c r="H56" s="68">
        <f>IF(入力!$E$16=H$2,入力!$M$25*入力!$M$19/1000,0)</f>
        <v>0</v>
      </c>
      <c r="I56" s="68">
        <f>IF(入力!$E$16=I$2,入力!$M$25*入力!$M$19/1000,0)</f>
        <v>0</v>
      </c>
      <c r="J56" s="68">
        <f>IF(入力!$E$16=J$2,入力!$M$25*入力!$M$19/1000,0)</f>
        <v>0</v>
      </c>
      <c r="K56" s="73">
        <f t="shared" si="12"/>
        <v>0</v>
      </c>
      <c r="L56" s="11"/>
      <c r="M56" s="18"/>
    </row>
    <row r="57" spans="1:15" x14ac:dyDescent="0.25">
      <c r="A57" s="7" t="s">
        <v>19</v>
      </c>
      <c r="B57" s="68">
        <f>IF(入力!$E$16=B$2,入力!$N$25*入力!$N$19/1000,0)</f>
        <v>0</v>
      </c>
      <c r="C57" s="68">
        <f>IF(入力!$E$16=C$2,入力!$N$25*入力!$N$19/1000,0)</f>
        <v>0</v>
      </c>
      <c r="D57" s="68">
        <f>IF(入力!$E$16=D$2,入力!$N$25*入力!$N$19/1000,0)</f>
        <v>0</v>
      </c>
      <c r="E57" s="68">
        <f>IF(入力!$E$16=E$2,入力!$N$25*入力!$N$19/1000,0)</f>
        <v>0</v>
      </c>
      <c r="F57" s="68">
        <f>IF(入力!$E$16=F$2,入力!$N$25*入力!$N$19/1000,0)</f>
        <v>0</v>
      </c>
      <c r="G57" s="68">
        <f>IF(入力!$E$16=G$2,入力!$N$25*入力!$N$19/1000,0)</f>
        <v>0</v>
      </c>
      <c r="H57" s="68">
        <f>IF(入力!$E$16=H$2,入力!$N$25*入力!$N$19/1000,0)</f>
        <v>0</v>
      </c>
      <c r="I57" s="68">
        <f>IF(入力!$E$16=I$2,入力!$N$25*入力!$N$19/1000,0)</f>
        <v>0</v>
      </c>
      <c r="J57" s="68">
        <f>IF(入力!$E$16=J$2,入力!$N$25*入力!$N$19/1000,0)</f>
        <v>0</v>
      </c>
      <c r="K57" s="73">
        <f t="shared" si="12"/>
        <v>0</v>
      </c>
      <c r="L57" s="11"/>
      <c r="M57" s="18"/>
    </row>
    <row r="58" spans="1:15" x14ac:dyDescent="0.25">
      <c r="A58" s="7" t="s">
        <v>20</v>
      </c>
      <c r="B58" s="68">
        <f>IF(入力!$E$16=B$2,入力!$O$25*入力!$O$19/1000,0)</f>
        <v>0</v>
      </c>
      <c r="C58" s="68">
        <f>IF(入力!$E$16=C$2,入力!$O$25*入力!$O$19/1000,0)</f>
        <v>0</v>
      </c>
      <c r="D58" s="68">
        <f>IF(入力!$E$16=D$2,入力!$O$25*入力!$O$19/1000,0)</f>
        <v>0</v>
      </c>
      <c r="E58" s="68">
        <f>IF(入力!$E$16=E$2,入力!$O$25*入力!$O$19/1000,0)</f>
        <v>0</v>
      </c>
      <c r="F58" s="68">
        <f>IF(入力!$E$16=F$2,入力!$O$25*入力!$O$19/1000,0)</f>
        <v>0</v>
      </c>
      <c r="G58" s="68">
        <f>IF(入力!$E$16=G$2,入力!$O$25*入力!$O$19/1000,0)</f>
        <v>0</v>
      </c>
      <c r="H58" s="68">
        <f>IF(入力!$E$16=H$2,入力!$O$25*入力!$O$19/1000,0)</f>
        <v>0</v>
      </c>
      <c r="I58" s="68">
        <f>IF(入力!$E$16=I$2,入力!$O$25*入力!$O$19/1000,0)</f>
        <v>0</v>
      </c>
      <c r="J58" s="68">
        <f>IF(入力!$E$16=J$2,入力!$O$25*入力!$O$19/1000,0)</f>
        <v>0</v>
      </c>
      <c r="K58" s="73">
        <f t="shared" si="12"/>
        <v>0</v>
      </c>
      <c r="L58" s="11"/>
      <c r="M58" s="18"/>
    </row>
    <row r="59" spans="1:15" x14ac:dyDescent="0.25">
      <c r="A59" s="7" t="s">
        <v>21</v>
      </c>
      <c r="B59" s="68">
        <f>IF(入力!$E$16=B$2,入力!$P$25*入力!$P$19/1000,0)</f>
        <v>0</v>
      </c>
      <c r="C59" s="68">
        <f>IF(入力!$E$16=C$2,入力!$P$25*入力!$P$19/1000,0)</f>
        <v>0</v>
      </c>
      <c r="D59" s="68">
        <f>IF(入力!$E$16=D$2,入力!$P$25*入力!$P$19/1000,0)</f>
        <v>0</v>
      </c>
      <c r="E59" s="68">
        <f>IF(入力!$E$16=E$2,入力!$P$25*入力!$P$19/1000,0)</f>
        <v>0</v>
      </c>
      <c r="F59" s="68">
        <f>IF(入力!$E$16=F$2,入力!$P$25*入力!$P$19/1000,0)</f>
        <v>0</v>
      </c>
      <c r="G59" s="68">
        <f>IF(入力!$E$16=G$2,入力!$P$25*入力!$P$19/1000,0)</f>
        <v>0</v>
      </c>
      <c r="H59" s="68">
        <f>IF(入力!$E$16=H$2,入力!$P$25*入力!$P$19/1000,0)</f>
        <v>0</v>
      </c>
      <c r="I59" s="68">
        <f>IF(入力!$E$16=I$2,入力!$P$25*入力!$P$19/1000,0)</f>
        <v>0</v>
      </c>
      <c r="J59" s="68">
        <f>IF(入力!$E$16=J$2,入力!$P$25*入力!$P$19/1000,0)</f>
        <v>0</v>
      </c>
      <c r="K59" s="73">
        <f t="shared" si="12"/>
        <v>0</v>
      </c>
      <c r="L59" s="11"/>
      <c r="M59" s="18"/>
    </row>
    <row r="61" spans="1:15" x14ac:dyDescent="0.25">
      <c r="A61" s="1" t="s">
        <v>85</v>
      </c>
    </row>
    <row r="62" spans="1:15" x14ac:dyDescent="0.25">
      <c r="A62" s="7" t="s">
        <v>10</v>
      </c>
      <c r="B62" s="67">
        <f>B34-(B48-MIN(B$48:B$59))</f>
        <v>4376.3851858135922</v>
      </c>
      <c r="C62" s="67">
        <f>C34-(C48-MIN(C$48:C$59))</f>
        <v>9038.9479556577571</v>
      </c>
      <c r="D62" s="67">
        <f>D34-(D48-MIN(D$48:D$59))</f>
        <v>40198.118217341216</v>
      </c>
      <c r="E62" s="67">
        <f t="shared" ref="E62:J62" si="13">E34-(E48-MIN(E$48:E$59))</f>
        <v>16748.94758702386</v>
      </c>
      <c r="F62" s="67">
        <f t="shared" si="13"/>
        <v>3621.3794849233172</v>
      </c>
      <c r="G62" s="67">
        <f>G34-(G48-MIN(G$48:G$59))</f>
        <v>16262.417733785043</v>
      </c>
      <c r="H62" s="67">
        <f t="shared" si="13"/>
        <v>6810.3534352029046</v>
      </c>
      <c r="I62" s="67">
        <f t="shared" si="13"/>
        <v>3255.418822920577</v>
      </c>
      <c r="J62" s="67">
        <f t="shared" si="13"/>
        <v>11522.89255664757</v>
      </c>
      <c r="K62" s="11"/>
      <c r="L62" s="11"/>
      <c r="M62" s="18"/>
      <c r="O62" s="12"/>
    </row>
    <row r="63" spans="1:15" x14ac:dyDescent="0.25">
      <c r="A63" s="7" t="s">
        <v>11</v>
      </c>
      <c r="B63" s="67">
        <f>B35-(B49-MIN(B$48:B$59))</f>
        <v>3619.389270992614</v>
      </c>
      <c r="C63" s="67">
        <f>C35-(C49-MIN(C$48:C$59))</f>
        <v>7840.4854217915108</v>
      </c>
      <c r="D63" s="67">
        <f t="shared" ref="B63:J73" si="14">D35-(D49-MIN(D$48:D$59))</f>
        <v>37244.472507593542</v>
      </c>
      <c r="E63" s="67">
        <f t="shared" si="14"/>
        <v>16656.242515391445</v>
      </c>
      <c r="F63" s="67">
        <f t="shared" si="14"/>
        <v>3152.5166352217502</v>
      </c>
      <c r="G63" s="67">
        <f>G35-(G49-MIN(G$48:G$59))</f>
        <v>16075.247116661551</v>
      </c>
      <c r="H63" s="67">
        <f t="shared" si="14"/>
        <v>6307.2351697691447</v>
      </c>
      <c r="I63" s="67">
        <f t="shared" si="14"/>
        <v>3082.2557634161467</v>
      </c>
      <c r="J63" s="67">
        <f t="shared" si="14"/>
        <v>11944.22596112561</v>
      </c>
      <c r="K63" s="11"/>
      <c r="L63" s="11"/>
      <c r="M63" s="18"/>
      <c r="O63" s="12"/>
    </row>
    <row r="64" spans="1:15" x14ac:dyDescent="0.25">
      <c r="A64" s="7" t="s">
        <v>12</v>
      </c>
      <c r="B64" s="67">
        <f>B36-(B50-MIN(B$48:B$59))</f>
        <v>3708.3255380015471</v>
      </c>
      <c r="C64" s="67">
        <f t="shared" si="14"/>
        <v>8749.8098408302176</v>
      </c>
      <c r="D64" s="67">
        <f>D36-(D50-MIN(D$48:D$59))</f>
        <v>42328.972415876327</v>
      </c>
      <c r="E64" s="67">
        <f t="shared" si="14"/>
        <v>18062.69434324756</v>
      </c>
      <c r="F64" s="67">
        <f t="shared" si="14"/>
        <v>3982.8974030398408</v>
      </c>
      <c r="G64" s="67">
        <f>G36-(G50-MIN(G$48:G$59))</f>
        <v>18422.279710356415</v>
      </c>
      <c r="H64" s="67">
        <f t="shared" si="14"/>
        <v>6949.8276088671682</v>
      </c>
      <c r="I64" s="67">
        <f t="shared" si="14"/>
        <v>3536.6090442046579</v>
      </c>
      <c r="J64" s="67">
        <f t="shared" si="14"/>
        <v>13132.314949630767</v>
      </c>
      <c r="K64" s="11"/>
      <c r="L64" s="11"/>
      <c r="M64" s="18"/>
      <c r="O64" s="12"/>
    </row>
    <row r="65" spans="1:15" x14ac:dyDescent="0.25">
      <c r="A65" s="7" t="s">
        <v>13</v>
      </c>
      <c r="B65" s="67">
        <f>B37-(B51-MIN(B$48:B$59))</f>
        <v>4361.4951688902065</v>
      </c>
      <c r="C65" s="67">
        <f t="shared" si="14"/>
        <v>10979.451095217777</v>
      </c>
      <c r="D65" s="67">
        <f t="shared" si="14"/>
        <v>52741.583696507281</v>
      </c>
      <c r="E65" s="67">
        <f t="shared" si="14"/>
        <v>21209.582800893215</v>
      </c>
      <c r="F65" s="67">
        <f t="shared" si="14"/>
        <v>4804.144037316918</v>
      </c>
      <c r="G65" s="67">
        <f>G37-(G51-MIN(G$48:G$59))</f>
        <v>23285.239900810368</v>
      </c>
      <c r="H65" s="67">
        <f t="shared" si="14"/>
        <v>7998.6755505659467</v>
      </c>
      <c r="I65" s="67">
        <f t="shared" si="14"/>
        <v>4365.2726459055311</v>
      </c>
      <c r="J65" s="67">
        <f t="shared" si="14"/>
        <v>16425.463464727531</v>
      </c>
      <c r="K65" s="11"/>
      <c r="L65" s="11"/>
      <c r="M65" s="18"/>
      <c r="O65" s="12"/>
    </row>
    <row r="66" spans="1:15" x14ac:dyDescent="0.25">
      <c r="A66" s="7" t="s">
        <v>14</v>
      </c>
      <c r="B66" s="67">
        <f t="shared" si="14"/>
        <v>4481.5128045712927</v>
      </c>
      <c r="C66" s="67">
        <f>C38-(C52-MIN(C$48:C$59))</f>
        <v>10793.799767321229</v>
      </c>
      <c r="D66" s="67">
        <f>D38-(D52-MIN(D$48:D$59))</f>
        <v>52385.155810493154</v>
      </c>
      <c r="E66" s="67">
        <f t="shared" si="14"/>
        <v>20830.47005468214</v>
      </c>
      <c r="F66" s="67">
        <f t="shared" si="14"/>
        <v>4896.4283062582126</v>
      </c>
      <c r="G66" s="67">
        <f t="shared" si="14"/>
        <v>23348.508570629911</v>
      </c>
      <c r="H66" s="67">
        <f t="shared" si="14"/>
        <v>7973.3772187083869</v>
      </c>
      <c r="I66" s="67">
        <f t="shared" si="14"/>
        <v>4294.5907251920808</v>
      </c>
      <c r="J66" s="67">
        <f t="shared" si="14"/>
        <v>16280.19274214357</v>
      </c>
      <c r="K66" s="11"/>
      <c r="L66" s="11"/>
      <c r="M66" s="18"/>
      <c r="O66" s="12"/>
    </row>
    <row r="67" spans="1:15" x14ac:dyDescent="0.25">
      <c r="A67" s="7" t="s">
        <v>15</v>
      </c>
      <c r="B67" s="67">
        <f t="shared" si="14"/>
        <v>4182.7432725962526</v>
      </c>
      <c r="C67" s="67">
        <f t="shared" si="14"/>
        <v>10013.439699142238</v>
      </c>
      <c r="D67" s="67">
        <f t="shared" si="14"/>
        <v>45040.323983972499</v>
      </c>
      <c r="E67" s="67">
        <f t="shared" si="14"/>
        <v>19718.771952030256</v>
      </c>
      <c r="F67" s="67">
        <f t="shared" si="14"/>
        <v>4399.2951753847165</v>
      </c>
      <c r="G67" s="67">
        <f t="shared" si="14"/>
        <v>20151.05469343513</v>
      </c>
      <c r="H67" s="67">
        <f t="shared" si="14"/>
        <v>7733.9099148347304</v>
      </c>
      <c r="I67" s="67">
        <f t="shared" si="14"/>
        <v>3852.4936895088022</v>
      </c>
      <c r="J67" s="67">
        <f t="shared" si="14"/>
        <v>14139.950394657897</v>
      </c>
      <c r="K67" s="11"/>
      <c r="L67" s="11"/>
      <c r="M67" s="18"/>
      <c r="O67" s="12"/>
    </row>
    <row r="68" spans="1:15" x14ac:dyDescent="0.25">
      <c r="A68" s="7" t="s">
        <v>16</v>
      </c>
      <c r="B68" s="67">
        <f t="shared" si="14"/>
        <v>4454.297303331864</v>
      </c>
      <c r="C68" s="67">
        <f t="shared" si="14"/>
        <v>9331.1202426485925</v>
      </c>
      <c r="D68" s="67">
        <f t="shared" si="14"/>
        <v>38966.671170013084</v>
      </c>
      <c r="E68" s="67">
        <f t="shared" si="14"/>
        <v>17609.629213979533</v>
      </c>
      <c r="F68" s="67">
        <f t="shared" si="14"/>
        <v>3927.285266225068</v>
      </c>
      <c r="G68" s="67">
        <f t="shared" si="14"/>
        <v>17398.249831053661</v>
      </c>
      <c r="H68" s="67">
        <f t="shared" si="14"/>
        <v>6672.8198783354892</v>
      </c>
      <c r="I68" s="67">
        <f t="shared" si="14"/>
        <v>3504.3940346808768</v>
      </c>
      <c r="J68" s="67">
        <f t="shared" si="14"/>
        <v>12440.042292696115</v>
      </c>
      <c r="K68" s="11"/>
      <c r="L68" s="11"/>
      <c r="M68" s="18"/>
      <c r="O68" s="12"/>
    </row>
    <row r="69" spans="1:15" x14ac:dyDescent="0.25">
      <c r="A69" s="7" t="s">
        <v>17</v>
      </c>
      <c r="B69" s="67">
        <f t="shared" si="14"/>
        <v>5022.0822256416523</v>
      </c>
      <c r="C69" s="67">
        <f t="shared" si="14"/>
        <v>11007.446117444681</v>
      </c>
      <c r="D69" s="67">
        <f t="shared" si="14"/>
        <v>43153.77461441874</v>
      </c>
      <c r="E69" s="67">
        <f t="shared" si="14"/>
        <v>19260.49635949307</v>
      </c>
      <c r="F69" s="67">
        <f t="shared" si="14"/>
        <v>4407.7407451026556</v>
      </c>
      <c r="G69" s="67">
        <f t="shared" si="14"/>
        <v>18813.165772432694</v>
      </c>
      <c r="H69" s="67">
        <f t="shared" si="14"/>
        <v>8361.0986027493836</v>
      </c>
      <c r="I69" s="67">
        <f t="shared" si="14"/>
        <v>4025.0673598595554</v>
      </c>
      <c r="J69" s="67">
        <f t="shared" si="14"/>
        <v>13628.52829011754</v>
      </c>
      <c r="K69" s="11"/>
      <c r="L69" s="11"/>
      <c r="M69" s="18"/>
      <c r="O69" s="12"/>
    </row>
    <row r="70" spans="1:15" x14ac:dyDescent="0.25">
      <c r="A70" s="7" t="s">
        <v>18</v>
      </c>
      <c r="B70" s="67">
        <f t="shared" si="14"/>
        <v>5273.0472627797089</v>
      </c>
      <c r="C70" s="67">
        <f>C42-(C56-MIN(C$48:C$59))</f>
        <v>11583.001056601481</v>
      </c>
      <c r="D70" s="67">
        <f t="shared" si="14"/>
        <v>46268.691953587033</v>
      </c>
      <c r="E70" s="67">
        <f t="shared" si="14"/>
        <v>20498.609872221488</v>
      </c>
      <c r="F70" s="67">
        <f t="shared" si="14"/>
        <v>4930.1242459280311</v>
      </c>
      <c r="G70" s="67">
        <f t="shared" si="14"/>
        <v>21766.806917933412</v>
      </c>
      <c r="H70" s="67">
        <f t="shared" si="14"/>
        <v>9357.5740637961917</v>
      </c>
      <c r="I70" s="67">
        <f t="shared" si="14"/>
        <v>4642.3706467078246</v>
      </c>
      <c r="J70" s="67">
        <f t="shared" si="14"/>
        <v>15920.332022829596</v>
      </c>
      <c r="K70" s="11"/>
      <c r="L70" s="11"/>
      <c r="M70" s="18"/>
      <c r="O70" s="12"/>
    </row>
    <row r="71" spans="1:15" x14ac:dyDescent="0.25">
      <c r="A71" s="7" t="s">
        <v>19</v>
      </c>
      <c r="B71" s="67">
        <f t="shared" si="14"/>
        <v>5625.4348032342932</v>
      </c>
      <c r="C71" s="67">
        <f t="shared" si="14"/>
        <v>12351.134601130754</v>
      </c>
      <c r="D71" s="67">
        <f t="shared" si="14"/>
        <v>50560.890832297198</v>
      </c>
      <c r="E71" s="67">
        <f t="shared" si="14"/>
        <v>22602.551677836014</v>
      </c>
      <c r="F71" s="67">
        <f t="shared" si="14"/>
        <v>5597.3091183458537</v>
      </c>
      <c r="G71" s="67">
        <f t="shared" si="14"/>
        <v>23566.260823938395</v>
      </c>
      <c r="H71" s="67">
        <f t="shared" si="14"/>
        <v>9574.0964139737262</v>
      </c>
      <c r="I71" s="67">
        <f t="shared" si="14"/>
        <v>4649.2737176242008</v>
      </c>
      <c r="J71" s="67">
        <f t="shared" si="14"/>
        <v>16545.703671018135</v>
      </c>
      <c r="K71" s="11"/>
      <c r="L71" s="11"/>
      <c r="M71" s="18"/>
      <c r="O71" s="12"/>
    </row>
    <row r="72" spans="1:15" x14ac:dyDescent="0.25">
      <c r="A72" s="7" t="s">
        <v>20</v>
      </c>
      <c r="B72" s="67">
        <f t="shared" si="14"/>
        <v>5533.7892656781896</v>
      </c>
      <c r="C72" s="67">
        <f t="shared" si="14"/>
        <v>12259.820545910599</v>
      </c>
      <c r="D72" s="67">
        <f t="shared" si="14"/>
        <v>50869.855761267572</v>
      </c>
      <c r="E72" s="67">
        <f t="shared" si="14"/>
        <v>22825.863696894838</v>
      </c>
      <c r="F72" s="67">
        <f t="shared" si="14"/>
        <v>5581.9326011497405</v>
      </c>
      <c r="G72" s="67">
        <f t="shared" si="14"/>
        <v>23501.119683928933</v>
      </c>
      <c r="H72" s="67">
        <f t="shared" si="14"/>
        <v>9632.4489230802828</v>
      </c>
      <c r="I72" s="67">
        <f t="shared" si="14"/>
        <v>4668.5036558239335</v>
      </c>
      <c r="J72" s="67">
        <f t="shared" si="14"/>
        <v>16582.712635483102</v>
      </c>
      <c r="K72" s="11"/>
      <c r="L72" s="11"/>
      <c r="M72" s="18"/>
      <c r="O72" s="12"/>
    </row>
    <row r="73" spans="1:15" x14ac:dyDescent="0.25">
      <c r="A73" s="7" t="s">
        <v>21</v>
      </c>
      <c r="B73" s="67">
        <f t="shared" si="14"/>
        <v>5217.0817424959077</v>
      </c>
      <c r="C73" s="67">
        <f t="shared" si="14"/>
        <v>11285.982395756331</v>
      </c>
      <c r="D73" s="67">
        <f>D45-(D59-MIN(D$48:D$59))</f>
        <v>46366.058721587608</v>
      </c>
      <c r="E73" s="67">
        <f t="shared" si="14"/>
        <v>20410.986767544971</v>
      </c>
      <c r="F73" s="67">
        <f t="shared" si="14"/>
        <v>4757.0941365780254</v>
      </c>
      <c r="G73" s="67">
        <f t="shared" si="14"/>
        <v>20253.604244876078</v>
      </c>
      <c r="H73" s="67">
        <f t="shared" si="14"/>
        <v>8537.6269073221483</v>
      </c>
      <c r="I73" s="67">
        <f t="shared" si="14"/>
        <v>4018.9465462345688</v>
      </c>
      <c r="J73" s="67">
        <f t="shared" si="14"/>
        <v>14194.774636475968</v>
      </c>
      <c r="K73" s="11"/>
      <c r="L73" s="11"/>
      <c r="M73" s="18"/>
      <c r="O73" s="12"/>
    </row>
    <row r="75" spans="1:15" x14ac:dyDescent="0.25">
      <c r="A75" s="1" t="s">
        <v>86</v>
      </c>
      <c r="B75" s="2" t="s">
        <v>36</v>
      </c>
    </row>
    <row r="76" spans="1:15" x14ac:dyDescent="0.25">
      <c r="A76" s="7" t="s">
        <v>10</v>
      </c>
      <c r="B76" s="67">
        <f>$B$17-SUM($B62:$J62)</f>
        <v>44314.932607003691</v>
      </c>
      <c r="D76" s="18"/>
    </row>
    <row r="77" spans="1:15" x14ac:dyDescent="0.25">
      <c r="A77" s="7" t="s">
        <v>11</v>
      </c>
      <c r="B77" s="67">
        <f>$B$17-SUM($B63:$J63)</f>
        <v>50227.723224356203</v>
      </c>
      <c r="D77" s="18"/>
    </row>
    <row r="78" spans="1:15" x14ac:dyDescent="0.25">
      <c r="A78" s="7" t="s">
        <v>12</v>
      </c>
      <c r="B78" s="67">
        <f>$B$17-SUM($B64:$J64)</f>
        <v>37276.06273226504</v>
      </c>
      <c r="D78" s="18"/>
    </row>
    <row r="79" spans="1:15" x14ac:dyDescent="0.25">
      <c r="A79" s="7" t="s">
        <v>13</v>
      </c>
      <c r="B79" s="67">
        <f>$B$17-SUM($B65:$J65)</f>
        <v>9978.8852254847588</v>
      </c>
      <c r="D79" s="18"/>
    </row>
    <row r="80" spans="1:15" x14ac:dyDescent="0.25">
      <c r="A80" s="7" t="s">
        <v>14</v>
      </c>
      <c r="B80" s="67">
        <f>$B$17-SUM($B66:$J66)</f>
        <v>10865.757586319553</v>
      </c>
      <c r="D80" s="18"/>
    </row>
    <row r="81" spans="1:4" x14ac:dyDescent="0.25">
      <c r="A81" s="7" t="s">
        <v>15</v>
      </c>
      <c r="B81" s="67">
        <f t="shared" ref="B81:B86" si="15">$B$17-SUM($B67:$J67)</f>
        <v>26917.81081075703</v>
      </c>
      <c r="D81" s="18"/>
    </row>
    <row r="82" spans="1:4" x14ac:dyDescent="0.25">
      <c r="A82" s="7" t="s">
        <v>16</v>
      </c>
      <c r="B82" s="67">
        <f t="shared" si="15"/>
        <v>41845.284353355266</v>
      </c>
      <c r="D82" s="18"/>
    </row>
    <row r="83" spans="1:4" x14ac:dyDescent="0.25">
      <c r="A83" s="7" t="s">
        <v>17</v>
      </c>
      <c r="B83" s="67">
        <f t="shared" si="15"/>
        <v>28470.393499059574</v>
      </c>
      <c r="D83" s="18"/>
    </row>
    <row r="84" spans="1:4" x14ac:dyDescent="0.25">
      <c r="A84" s="7" t="s">
        <v>18</v>
      </c>
      <c r="B84" s="67">
        <f t="shared" si="15"/>
        <v>15909.235543934774</v>
      </c>
      <c r="D84" s="18"/>
    </row>
    <row r="85" spans="1:4" x14ac:dyDescent="0.25">
      <c r="A85" s="7" t="s">
        <v>19</v>
      </c>
      <c r="B85" s="67">
        <f t="shared" si="15"/>
        <v>5077.1379269209865</v>
      </c>
      <c r="D85" s="18"/>
    </row>
    <row r="86" spans="1:4" x14ac:dyDescent="0.25">
      <c r="A86" s="7" t="s">
        <v>20</v>
      </c>
      <c r="B86" s="67">
        <f t="shared" si="15"/>
        <v>4693.7468171023356</v>
      </c>
      <c r="D86" s="18"/>
    </row>
    <row r="87" spans="1:4" x14ac:dyDescent="0.25">
      <c r="A87" s="7" t="s">
        <v>21</v>
      </c>
      <c r="B87" s="67">
        <f>$B$17-SUM($B73:$J73)</f>
        <v>21107.637487447937</v>
      </c>
      <c r="D87" s="18"/>
    </row>
    <row r="88" spans="1:4" x14ac:dyDescent="0.25">
      <c r="A88" s="10" t="s">
        <v>37</v>
      </c>
      <c r="B88" s="69">
        <f>SUM($B$76:$B$87)/$B$17</f>
        <v>1.9000000000000004</v>
      </c>
    </row>
    <row r="90" spans="1:4" x14ac:dyDescent="0.25">
      <c r="A90" s="1" t="s">
        <v>87</v>
      </c>
      <c r="B90" s="68">
        <f>(SUM($B$76:$B$87)-$D$91*$B$17)/12</f>
        <v>4.850638409455617E-12</v>
      </c>
      <c r="D90" s="1" t="s">
        <v>39</v>
      </c>
    </row>
    <row r="91" spans="1:4" x14ac:dyDescent="0.25">
      <c r="A91" s="1" t="s">
        <v>38</v>
      </c>
      <c r="D91" s="71">
        <v>1.9</v>
      </c>
    </row>
    <row r="92" spans="1:4" ht="16.5" thickBot="1" x14ac:dyDescent="0.3"/>
    <row r="93" spans="1:4" ht="16.5" thickBot="1" x14ac:dyDescent="0.3">
      <c r="A93" s="1" t="s">
        <v>88</v>
      </c>
      <c r="B93" s="70">
        <f>(MIN($K$48:$K$59)+$B$90)*1000</f>
        <v>4.850638409455617E-9</v>
      </c>
    </row>
    <row r="94" spans="1:4" ht="16.5" thickBot="1" x14ac:dyDescent="0.3"/>
    <row r="95" spans="1:4" ht="16.5" thickBot="1" x14ac:dyDescent="0.3">
      <c r="A95" s="1" t="s">
        <v>55</v>
      </c>
      <c r="B95" s="91"/>
    </row>
  </sheetData>
  <phoneticPr fontId="2"/>
  <hyperlinks>
    <hyperlink ref="A3" r:id="rId1" xr:uid="{EE263CA1-3A05-4A4D-BAAE-E519B0EA7735}"/>
    <hyperlink ref="A17" r:id="rId2" xr:uid="{27010C6D-9D43-4A51-A489-71B6D0D10B33}"/>
    <hyperlink ref="A19" r:id="rId3" xr:uid="{E649BF76-5F73-4AED-84DC-374D68EC5CF6}"/>
  </hyperlinks>
  <pageMargins left="0.7" right="0.7" top="0.75" bottom="0.75" header="0.3" footer="0.3"/>
  <pageSetup paperSize="9" orientation="portrait"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zoomScale="80" zoomScaleNormal="80" workbookViewId="0">
      <selection activeCell="I29" sqref="I29"/>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65</v>
      </c>
    </row>
    <row r="2" spans="1:13" x14ac:dyDescent="0.25">
      <c r="B2" s="8" t="s">
        <v>25</v>
      </c>
      <c r="C2" s="8" t="s">
        <v>26</v>
      </c>
      <c r="D2" s="8" t="s">
        <v>27</v>
      </c>
      <c r="E2" s="8" t="s">
        <v>28</v>
      </c>
      <c r="F2" s="8" t="s">
        <v>29</v>
      </c>
      <c r="G2" s="8" t="s">
        <v>30</v>
      </c>
      <c r="H2" s="8" t="s">
        <v>31</v>
      </c>
      <c r="I2" s="8" t="s">
        <v>32</v>
      </c>
      <c r="J2" s="8" t="s">
        <v>33</v>
      </c>
    </row>
    <row r="3" spans="1:13" x14ac:dyDescent="0.25">
      <c r="A3" s="1" t="s">
        <v>82</v>
      </c>
    </row>
    <row r="4" spans="1:13" x14ac:dyDescent="0.25">
      <c r="A4" s="7" t="s">
        <v>10</v>
      </c>
      <c r="B4" s="72">
        <f>'計算用(期待容量)'!B4</f>
        <v>5136.7693724859209</v>
      </c>
      <c r="C4" s="72">
        <f>'計算用(期待容量)'!C4</f>
        <v>12582.734736969396</v>
      </c>
      <c r="D4" s="72">
        <f>'計算用(期待容量)'!D4</f>
        <v>42812.450366376877</v>
      </c>
      <c r="E4" s="72">
        <f>'計算用(期待容量)'!E4</f>
        <v>19226.231303462326</v>
      </c>
      <c r="F4" s="72">
        <f>'計算用(期待容量)'!F4</f>
        <v>4869.8559662348689</v>
      </c>
      <c r="G4" s="72">
        <f>'計算用(期待容量)'!G4</f>
        <v>18677.252542867569</v>
      </c>
      <c r="H4" s="72">
        <f>'計算用(期待容量)'!H4</f>
        <v>7941.2375019215988</v>
      </c>
      <c r="I4" s="72">
        <f>'計算用(期待容量)'!I4</f>
        <v>4043.165935613682</v>
      </c>
      <c r="J4" s="72">
        <f>'計算用(期待容量)'!J4</f>
        <v>12587.213253383588</v>
      </c>
    </row>
    <row r="5" spans="1:13" x14ac:dyDescent="0.25">
      <c r="A5" s="7" t="s">
        <v>11</v>
      </c>
      <c r="B5" s="72">
        <f>'計算用(期待容量)'!B5</f>
        <v>4608.0824778761062</v>
      </c>
      <c r="C5" s="72">
        <f>'計算用(期待容量)'!C5</f>
        <v>11765.592368887781</v>
      </c>
      <c r="D5" s="72">
        <f>'計算用(期待容量)'!D5</f>
        <v>41433.532423196593</v>
      </c>
      <c r="E5" s="72">
        <f>'計算用(期待容量)'!E5</f>
        <v>19308.463482688392</v>
      </c>
      <c r="F5" s="72">
        <f>'計算用(期待容量)'!F5</f>
        <v>4448.449286955346</v>
      </c>
      <c r="G5" s="72">
        <f>'計算用(期待容量)'!G5</f>
        <v>18978.289379788399</v>
      </c>
      <c r="H5" s="72">
        <f>'計算用(期待容量)'!H5</f>
        <v>7842.2442813220596</v>
      </c>
      <c r="I5" s="72">
        <f>'計算用(期待容量)'!I5</f>
        <v>4136.5137424547283</v>
      </c>
      <c r="J5" s="72">
        <f>'計算用(期待容量)'!J5</f>
        <v>13165.972918793903</v>
      </c>
    </row>
    <row r="6" spans="1:13" x14ac:dyDescent="0.25">
      <c r="A6" s="7" t="s">
        <v>12</v>
      </c>
      <c r="B6" s="72">
        <f>'計算用(期待容量)'!B6</f>
        <v>4620.6628801287216</v>
      </c>
      <c r="C6" s="72">
        <f>'計算用(期待容量)'!C6</f>
        <v>12573.166958401736</v>
      </c>
      <c r="D6" s="72">
        <f>'計算用(期待容量)'!D6</f>
        <v>47467.120916422551</v>
      </c>
      <c r="E6" s="72">
        <f>'計算用(期待容量)'!E6</f>
        <v>21487.776232179225</v>
      </c>
      <c r="F6" s="72">
        <f>'計算用(期待容量)'!F6</f>
        <v>5089.7190162937504</v>
      </c>
      <c r="G6" s="72">
        <f>'計算用(期待容量)'!G6</f>
        <v>21846.573400218898</v>
      </c>
      <c r="H6" s="72">
        <f>'計算用(期待容量)'!H6</f>
        <v>8731.2234050730203</v>
      </c>
      <c r="I6" s="72">
        <f>'計算用(期待容量)'!I6</f>
        <v>4649.8966800804828</v>
      </c>
      <c r="J6" s="72">
        <f>'計算用(期待容量)'!J6</f>
        <v>15038.461365256126</v>
      </c>
    </row>
    <row r="7" spans="1:13" x14ac:dyDescent="0.25">
      <c r="A7" s="7" t="s">
        <v>13</v>
      </c>
      <c r="B7" s="72">
        <f>'計算用(期待容量)'!B7</f>
        <v>5139.1466273187179</v>
      </c>
      <c r="C7" s="72">
        <f>'計算用(期待容量)'!C7</f>
        <v>14722.667747708281</v>
      </c>
      <c r="D7" s="72">
        <f>'計算用(期待容量)'!D7</f>
        <v>58859.241985807814</v>
      </c>
      <c r="E7" s="72">
        <f>'計算用(期待容量)'!E7</f>
        <v>25236.87</v>
      </c>
      <c r="F7" s="72">
        <f>'計算用(期待容量)'!F7</f>
        <v>5984.4279999999999</v>
      </c>
      <c r="G7" s="72">
        <f>'計算用(期待容量)'!G7</f>
        <v>27232.29</v>
      </c>
      <c r="H7" s="72">
        <f>'計算用(期待容量)'!H7</f>
        <v>10514.220000000001</v>
      </c>
      <c r="I7" s="72">
        <f>'計算用(期待容量)'!I7</f>
        <v>5798.9299999999994</v>
      </c>
      <c r="J7" s="72">
        <f>'計算用(期待容量)'!J7</f>
        <v>18636.653999999999</v>
      </c>
    </row>
    <row r="8" spans="1:13" x14ac:dyDescent="0.25">
      <c r="A8" s="7" t="s">
        <v>14</v>
      </c>
      <c r="B8" s="72">
        <f>'計算用(期待容量)'!B8</f>
        <v>5227.29</v>
      </c>
      <c r="C8" s="72">
        <f>'計算用(期待容量)'!C8</f>
        <v>15007.958000000001</v>
      </c>
      <c r="D8" s="72">
        <f>'計算用(期待容量)'!D8</f>
        <v>58857.856</v>
      </c>
      <c r="E8" s="72">
        <f>'計算用(期待容量)'!E8</f>
        <v>25236.87</v>
      </c>
      <c r="F8" s="72">
        <f>'計算用(期待容量)'!F8</f>
        <v>5984.4279999999999</v>
      </c>
      <c r="G8" s="72">
        <f>'計算用(期待容量)'!G8</f>
        <v>27232.29</v>
      </c>
      <c r="H8" s="72">
        <f>'計算用(期待容量)'!H8</f>
        <v>10514.220000000001</v>
      </c>
      <c r="I8" s="72">
        <f>'計算用(期待容量)'!I8</f>
        <v>5798.9299999999994</v>
      </c>
      <c r="J8" s="72">
        <f>'計算用(期待容量)'!J8</f>
        <v>18636.653999999999</v>
      </c>
    </row>
    <row r="9" spans="1:13" x14ac:dyDescent="0.25">
      <c r="A9" s="7" t="s">
        <v>15</v>
      </c>
      <c r="B9" s="72">
        <f>'計算用(期待容量)'!B9</f>
        <v>4862.1060274632619</v>
      </c>
      <c r="C9" s="72">
        <f>'計算用(期待容量)'!C9</f>
        <v>13237.588415435164</v>
      </c>
      <c r="D9" s="72">
        <f>'計算用(期待容量)'!D9</f>
        <v>49767.298669551194</v>
      </c>
      <c r="E9" s="72">
        <f>'計算用(期待容量)'!E9</f>
        <v>22697.76146639511</v>
      </c>
      <c r="F9" s="72">
        <f>'計算用(期待容量)'!F9</f>
        <v>5295.2961846097905</v>
      </c>
      <c r="G9" s="72">
        <f>'計算用(期待容量)'!G9</f>
        <v>22988.977457132434</v>
      </c>
      <c r="H9" s="72">
        <f>'計算用(期待容量)'!H9</f>
        <v>9387.8371329746351</v>
      </c>
      <c r="I9" s="72">
        <f>'計算用(期待容量)'!I9</f>
        <v>4958.8397384305836</v>
      </c>
      <c r="J9" s="72">
        <f>'計算用(期待容量)'!J9</f>
        <v>15997.517683570326</v>
      </c>
    </row>
    <row r="10" spans="1:13" x14ac:dyDescent="0.25">
      <c r="A10" s="7" t="s">
        <v>16</v>
      </c>
      <c r="B10" s="72">
        <f>'計算用(期待容量)'!B10</f>
        <v>5048.6565567176185</v>
      </c>
      <c r="C10" s="72">
        <f>'計算用(期待容量)'!C10</f>
        <v>11997.802479552651</v>
      </c>
      <c r="D10" s="72">
        <f>'計算用(期待容量)'!D10</f>
        <v>42609.084439528531</v>
      </c>
      <c r="E10" s="72">
        <f>'計算用(期待容量)'!E10</f>
        <v>20048.613095723016</v>
      </c>
      <c r="F10" s="72">
        <f>'計算用(期待容量)'!F10</f>
        <v>4704.961178690708</v>
      </c>
      <c r="G10" s="72">
        <f>'計算用(期待容量)'!G10</f>
        <v>19599.230974097041</v>
      </c>
      <c r="H10" s="72">
        <f>'計算用(期待容量)'!H10</f>
        <v>8074.5883704842427</v>
      </c>
      <c r="I10" s="72">
        <f>'計算用(期待容量)'!I10</f>
        <v>4451.5450905432599</v>
      </c>
      <c r="J10" s="72">
        <f>'計算用(期待容量)'!J10</f>
        <v>13896.647047627208</v>
      </c>
    </row>
    <row r="11" spans="1:13" x14ac:dyDescent="0.25">
      <c r="A11" s="7" t="s">
        <v>17</v>
      </c>
      <c r="B11" s="72">
        <f>'計算用(期待容量)'!B11</f>
        <v>5728.398278358809</v>
      </c>
      <c r="C11" s="72">
        <f>'計算用(期待容量)'!C11</f>
        <v>13435.358872684099</v>
      </c>
      <c r="D11" s="72">
        <f>'計算用(期待容量)'!D11</f>
        <v>44678.215346657016</v>
      </c>
      <c r="E11" s="72">
        <f>'計算用(期待容量)'!E11</f>
        <v>20285.050610997965</v>
      </c>
      <c r="F11" s="72">
        <f>'計算用(期待容量)'!F11</f>
        <v>5163.0066996467103</v>
      </c>
      <c r="G11" s="72">
        <f>'計算用(期待容量)'!G11</f>
        <v>19829.725581904411</v>
      </c>
      <c r="H11" s="72">
        <f>'計算用(期待容量)'!H11</f>
        <v>8738.2929208301321</v>
      </c>
      <c r="I11" s="72">
        <f>'計算用(期待容量)'!I11</f>
        <v>4463.2110663983913</v>
      </c>
      <c r="J11" s="72">
        <f>'計算用(期待容量)'!J11</f>
        <v>14443.610709782424</v>
      </c>
    </row>
    <row r="12" spans="1:13" x14ac:dyDescent="0.25">
      <c r="A12" s="7" t="s">
        <v>18</v>
      </c>
      <c r="B12" s="72">
        <f>'計算用(期待容量)'!B12</f>
        <v>6044.6931617055507</v>
      </c>
      <c r="C12" s="72">
        <f>'計算用(期待容量)'!C12</f>
        <v>14646.635025577509</v>
      </c>
      <c r="D12" s="72">
        <f>'計算用(期待容量)'!D12</f>
        <v>47832.678391238689</v>
      </c>
      <c r="E12" s="72">
        <f>'計算用(期待容量)'!E12</f>
        <v>22194.049368635438</v>
      </c>
      <c r="F12" s="72">
        <f>'計算用(期待容量)'!F12</f>
        <v>5807.9744095831966</v>
      </c>
      <c r="G12" s="72">
        <f>'計算用(期待容量)'!G12</f>
        <v>23339.688821597956</v>
      </c>
      <c r="H12" s="72">
        <f>'計算用(期待容量)'!H12</f>
        <v>10212.170684089162</v>
      </c>
      <c r="I12" s="72">
        <f>'計算用(期待容量)'!I12</f>
        <v>5343.8869416498992</v>
      </c>
      <c r="J12" s="72">
        <f>'計算用(期待容量)'!J12</f>
        <v>16928.481238307351</v>
      </c>
    </row>
    <row r="13" spans="1:13" x14ac:dyDescent="0.25">
      <c r="A13" s="7" t="s">
        <v>19</v>
      </c>
      <c r="B13" s="72">
        <f>'計算用(期待容量)'!B13</f>
        <v>6258.68</v>
      </c>
      <c r="C13" s="72">
        <f>'計算用(期待容量)'!C13</f>
        <v>15366.37</v>
      </c>
      <c r="D13" s="72">
        <f>'計算用(期待容量)'!D13</f>
        <v>52274.129114873052</v>
      </c>
      <c r="E13" s="72">
        <f>'計算用(期待容量)'!E13</f>
        <v>24075.250468431772</v>
      </c>
      <c r="F13" s="72">
        <f>'計算用(期待容量)'!F13</f>
        <v>6327.1080000000002</v>
      </c>
      <c r="G13" s="72">
        <f>'計算用(期待容量)'!G13</f>
        <v>25016.74407150675</v>
      </c>
      <c r="H13" s="72">
        <f>'計算用(期待容量)'!H13</f>
        <v>10453.604150653344</v>
      </c>
      <c r="I13" s="72">
        <f>'計算用(期待容量)'!I13</f>
        <v>5343.8869416498992</v>
      </c>
      <c r="J13" s="72">
        <f>'計算用(期待容量)'!J13</f>
        <v>17666.392912283707</v>
      </c>
    </row>
    <row r="14" spans="1:13" x14ac:dyDescent="0.25">
      <c r="A14" s="7" t="s">
        <v>20</v>
      </c>
      <c r="B14" s="72">
        <f>'計算用(期待容量)'!B14</f>
        <v>6220.9187932421564</v>
      </c>
      <c r="C14" s="72">
        <f>'計算用(期待容量)'!C14</f>
        <v>15321.880323126759</v>
      </c>
      <c r="D14" s="72">
        <f>'計算用(期待容量)'!D14</f>
        <v>52274.771108322813</v>
      </c>
      <c r="E14" s="72">
        <f>'計算用(期待容量)'!E14</f>
        <v>24075.250468431772</v>
      </c>
      <c r="F14" s="72">
        <f>'計算用(期待容量)'!F14</f>
        <v>6327.1080000000002</v>
      </c>
      <c r="G14" s="72">
        <f>'計算用(期待容量)'!G14</f>
        <v>25016.74407150675</v>
      </c>
      <c r="H14" s="72">
        <f>'計算用(期待容量)'!H14</f>
        <v>10453.604150653344</v>
      </c>
      <c r="I14" s="72">
        <f>'計算用(期待容量)'!I14</f>
        <v>5343.8869416498992</v>
      </c>
      <c r="J14" s="72">
        <f>'計算用(期待容量)'!J14</f>
        <v>17666.392912283707</v>
      </c>
    </row>
    <row r="15" spans="1:13" x14ac:dyDescent="0.25">
      <c r="A15" s="7" t="s">
        <v>21</v>
      </c>
      <c r="B15" s="72">
        <f>'計算用(期待容量)'!B15</f>
        <v>5841.6918986323408</v>
      </c>
      <c r="C15" s="72">
        <f>'計算用(期待容量)'!C15</f>
        <v>14199.471550114331</v>
      </c>
      <c r="D15" s="72">
        <f>'計算用(期待容量)'!D15</f>
        <v>48068.984781029038</v>
      </c>
      <c r="E15" s="72">
        <f>'計算用(期待容量)'!E15</f>
        <v>21806.455926680246</v>
      </c>
      <c r="F15" s="72">
        <f>'計算用(期待容量)'!F15</f>
        <v>5676.0304831174344</v>
      </c>
      <c r="G15" s="72">
        <f>'計算用(期待容量)'!G15</f>
        <v>21825.705698650127</v>
      </c>
      <c r="H15" s="72">
        <f>'計算用(期待容量)'!H15</f>
        <v>9404.0173328209057</v>
      </c>
      <c r="I15" s="72">
        <f>'計算用(期待容量)'!I15</f>
        <v>4754.9104627766601</v>
      </c>
      <c r="J15" s="72">
        <f>'計算用(期待容量)'!J15</f>
        <v>15315.62796505054</v>
      </c>
    </row>
    <row r="16" spans="1:13" x14ac:dyDescent="0.25">
      <c r="B16" s="2"/>
      <c r="C16" s="2"/>
      <c r="D16" s="2"/>
      <c r="E16" s="2"/>
      <c r="F16" s="2"/>
      <c r="G16" s="2"/>
      <c r="H16" s="2"/>
      <c r="I16" s="2"/>
      <c r="J16" s="2"/>
      <c r="K16" s="2"/>
    </row>
    <row r="17" spans="1:12" x14ac:dyDescent="0.25">
      <c r="A17" s="1" t="s">
        <v>35</v>
      </c>
      <c r="B17" s="28">
        <f>'計算用(期待容量)'!B17</f>
        <v>156149.79358631955</v>
      </c>
      <c r="C17" s="2"/>
      <c r="D17" s="2"/>
      <c r="E17" s="2"/>
      <c r="F17" s="2"/>
      <c r="G17" s="2"/>
      <c r="H17" s="2"/>
      <c r="I17" s="2"/>
      <c r="J17" s="2"/>
      <c r="K17" s="2"/>
    </row>
    <row r="18" spans="1:12" x14ac:dyDescent="0.25">
      <c r="L18" s="9"/>
    </row>
    <row r="19" spans="1:12" x14ac:dyDescent="0.25">
      <c r="A19" s="1" t="s">
        <v>94</v>
      </c>
    </row>
    <row r="20" spans="1:12" x14ac:dyDescent="0.25">
      <c r="A20" s="7" t="s">
        <v>10</v>
      </c>
      <c r="B20" s="72">
        <f>'計算用(期待容量)'!B20</f>
        <v>760.3841866723285</v>
      </c>
      <c r="C20" s="72">
        <f>'計算用(期待容量)'!C20</f>
        <v>3543.78678131164</v>
      </c>
      <c r="D20" s="72">
        <f>'計算用(期待容量)'!D20</f>
        <v>2614.332149035663</v>
      </c>
      <c r="E20" s="72">
        <f>'計算用(期待容量)'!E20</f>
        <v>2477.2837164384637</v>
      </c>
      <c r="F20" s="72">
        <f>'計算用(期待容量)'!F20</f>
        <v>1248.4764813115517</v>
      </c>
      <c r="G20" s="72">
        <f>'計算用(期待容量)'!G20</f>
        <v>2414.8348090825252</v>
      </c>
      <c r="H20" s="72">
        <f>'計算用(期待容量)'!H20</f>
        <v>1130.8840667186944</v>
      </c>
      <c r="I20" s="72">
        <f>'計算用(期待容量)'!I20</f>
        <v>787.7471126931049</v>
      </c>
      <c r="J20" s="72">
        <f>'計算用(期待容量)'!J20</f>
        <v>1064.3206967360188</v>
      </c>
    </row>
    <row r="21" spans="1:12" x14ac:dyDescent="0.25">
      <c r="A21" s="7" t="s">
        <v>11</v>
      </c>
      <c r="B21" s="72">
        <f>'計算用(期待容量)'!B21</f>
        <v>988.69320688349239</v>
      </c>
      <c r="C21" s="72">
        <f>'計算用(期待容量)'!C21</f>
        <v>3925.1069470962702</v>
      </c>
      <c r="D21" s="72">
        <f>'計算用(期待容量)'!D21</f>
        <v>4189.0599156030485</v>
      </c>
      <c r="E21" s="72">
        <f>'計算用(期待容量)'!E21</f>
        <v>2652.2209672969466</v>
      </c>
      <c r="F21" s="72">
        <f>'計算用(期待容量)'!F21</f>
        <v>1295.932651733596</v>
      </c>
      <c r="G21" s="72">
        <f>'計算用(期待容量)'!G21</f>
        <v>2903.0422631268484</v>
      </c>
      <c r="H21" s="72">
        <f>'計算用(期待容量)'!H21</f>
        <v>1535.0091115529151</v>
      </c>
      <c r="I21" s="72">
        <f>'計算用(期待容量)'!I21</f>
        <v>1054.2579790385814</v>
      </c>
      <c r="J21" s="72">
        <f>'計算用(期待容量)'!J21</f>
        <v>1221.7469576682931</v>
      </c>
    </row>
    <row r="22" spans="1:12" x14ac:dyDescent="0.25">
      <c r="A22" s="7" t="s">
        <v>12</v>
      </c>
      <c r="B22" s="72">
        <f>'計算用(期待容量)'!B22</f>
        <v>912.33734212717434</v>
      </c>
      <c r="C22" s="72">
        <f>'計算用(期待容量)'!C22</f>
        <v>3823.3571175715188</v>
      </c>
      <c r="D22" s="72">
        <f>'計算用(期待容量)'!D22</f>
        <v>5138.1485005462255</v>
      </c>
      <c r="E22" s="72">
        <f>'計算用(期待容量)'!E22</f>
        <v>3425.0818889316643</v>
      </c>
      <c r="F22" s="72">
        <f>'計算用(期待容量)'!F22</f>
        <v>1106.8216132539096</v>
      </c>
      <c r="G22" s="72">
        <f>'計算用(期待容量)'!G22</f>
        <v>3424.2936898624826</v>
      </c>
      <c r="H22" s="72">
        <f>'計算用(期待容量)'!H22</f>
        <v>1781.3957962058519</v>
      </c>
      <c r="I22" s="72">
        <f>'計算用(期待容量)'!I22</f>
        <v>1113.2876358758251</v>
      </c>
      <c r="J22" s="72">
        <f>'計算用(期待容量)'!J22</f>
        <v>1906.1464156253583</v>
      </c>
    </row>
    <row r="23" spans="1:12" x14ac:dyDescent="0.25">
      <c r="A23" s="7" t="s">
        <v>13</v>
      </c>
      <c r="B23" s="72">
        <f>'計算用(期待容量)'!B23</f>
        <v>777.65145842851109</v>
      </c>
      <c r="C23" s="72">
        <f>'計算用(期待容量)'!C23</f>
        <v>3743.2166524905051</v>
      </c>
      <c r="D23" s="72">
        <f>'計算用(期待容量)'!D23</f>
        <v>6117.6582893005316</v>
      </c>
      <c r="E23" s="72">
        <f>'計算用(期待容量)'!E23</f>
        <v>4027.287199106785</v>
      </c>
      <c r="F23" s="72">
        <f>'計算用(期待容量)'!F23</f>
        <v>1180.2839626830817</v>
      </c>
      <c r="G23" s="72">
        <f>'計算用(期待容量)'!G23</f>
        <v>3947.0500991896351</v>
      </c>
      <c r="H23" s="72">
        <f>'計算用(期待容量)'!H23</f>
        <v>2515.5444494340545</v>
      </c>
      <c r="I23" s="72">
        <f>'計算用(期待容量)'!I23</f>
        <v>1433.6573540944685</v>
      </c>
      <c r="J23" s="72">
        <f>'計算用(期待容量)'!J23</f>
        <v>2211.1905352724666</v>
      </c>
    </row>
    <row r="24" spans="1:12" x14ac:dyDescent="0.25">
      <c r="A24" s="7" t="s">
        <v>14</v>
      </c>
      <c r="B24" s="72">
        <f>'計算用(期待容量)'!B24</f>
        <v>745.77719542870761</v>
      </c>
      <c r="C24" s="72">
        <f>'計算用(期待容量)'!C24</f>
        <v>4214.158232678772</v>
      </c>
      <c r="D24" s="72">
        <f>'計算用(期待容量)'!D24</f>
        <v>6472.7001895068461</v>
      </c>
      <c r="E24" s="72">
        <f>'計算用(期待容量)'!E24</f>
        <v>4406.3999453178576</v>
      </c>
      <c r="F24" s="72">
        <f>'計算用(期待容量)'!F24</f>
        <v>1087.9996937417868</v>
      </c>
      <c r="G24" s="72">
        <f>'計算用(期待容量)'!G24</f>
        <v>3883.7814293700908</v>
      </c>
      <c r="H24" s="72">
        <f>'計算用(期待容量)'!H24</f>
        <v>2540.8427812916138</v>
      </c>
      <c r="I24" s="72">
        <f>'計算用(期待容量)'!I24</f>
        <v>1504.3392748079186</v>
      </c>
      <c r="J24" s="72">
        <f>'計算用(期待容量)'!J24</f>
        <v>2356.4612578564279</v>
      </c>
    </row>
    <row r="25" spans="1:12" x14ac:dyDescent="0.25">
      <c r="A25" s="7" t="s">
        <v>15</v>
      </c>
      <c r="B25" s="72">
        <f>'計算用(期待容量)'!B25</f>
        <v>679.3627548670089</v>
      </c>
      <c r="C25" s="72">
        <f>'計算用(期待容量)'!C25</f>
        <v>3224.1487162929266</v>
      </c>
      <c r="D25" s="72">
        <f>'計算用(期待容量)'!D25</f>
        <v>4726.9746855786943</v>
      </c>
      <c r="E25" s="72">
        <f>'計算用(期待容量)'!E25</f>
        <v>2978.9895143648546</v>
      </c>
      <c r="F25" s="72">
        <f>'計算用(期待容量)'!F25</f>
        <v>896.00100922507409</v>
      </c>
      <c r="G25" s="72">
        <f>'計算用(期待容量)'!G25</f>
        <v>2837.9227636973028</v>
      </c>
      <c r="H25" s="72">
        <f>'計算用(期待容量)'!H25</f>
        <v>1653.9272181399042</v>
      </c>
      <c r="I25" s="72">
        <f>'計算用(期待容量)'!I25</f>
        <v>1106.3460489217812</v>
      </c>
      <c r="J25" s="72">
        <f>'計算用(期待容量)'!J25</f>
        <v>1857.5672889124294</v>
      </c>
    </row>
    <row r="26" spans="1:12" x14ac:dyDescent="0.25">
      <c r="A26" s="7" t="s">
        <v>16</v>
      </c>
      <c r="B26" s="72">
        <f>'計算用(期待容量)'!B26</f>
        <v>594.35925338575476</v>
      </c>
      <c r="C26" s="72">
        <f>'計算用(期待容量)'!C26</f>
        <v>2666.6822369040588</v>
      </c>
      <c r="D26" s="72">
        <f>'計算用(期待容量)'!D26</f>
        <v>3642.4132695154503</v>
      </c>
      <c r="E26" s="72">
        <f>'計算用(期待容量)'!E26</f>
        <v>2438.9838817434838</v>
      </c>
      <c r="F26" s="72">
        <f>'計算用(期待容量)'!F26</f>
        <v>777.67591246563984</v>
      </c>
      <c r="G26" s="72">
        <f>'計算用(期待容量)'!G26</f>
        <v>2200.9811430433801</v>
      </c>
      <c r="H26" s="72">
        <f>'計算用(期待容量)'!H26</f>
        <v>1401.7684921487535</v>
      </c>
      <c r="I26" s="72">
        <f>'計算用(期待容量)'!I26</f>
        <v>947.15105586238303</v>
      </c>
      <c r="J26" s="72">
        <f>'計算用(期待容量)'!J26</f>
        <v>1456.6047549310929</v>
      </c>
    </row>
    <row r="27" spans="1:12" x14ac:dyDescent="0.25">
      <c r="A27" s="7" t="s">
        <v>17</v>
      </c>
      <c r="B27" s="72">
        <f>'計算用(期待容量)'!B27</f>
        <v>706.31605271715625</v>
      </c>
      <c r="C27" s="72">
        <f>'計算用(期待容量)'!C27</f>
        <v>2427.9127552394189</v>
      </c>
      <c r="D27" s="72">
        <f>'計算用(期待容量)'!D27</f>
        <v>1524.4407322382779</v>
      </c>
      <c r="E27" s="72">
        <f>'計算用(期待容量)'!E27</f>
        <v>1024.5542515048933</v>
      </c>
      <c r="F27" s="72">
        <f>'計算用(期待容量)'!F27</f>
        <v>755.26595454405447</v>
      </c>
      <c r="G27" s="72">
        <f>'計算用(期待容量)'!G27</f>
        <v>1016.5598094717152</v>
      </c>
      <c r="H27" s="72">
        <f>'計算用(期待容量)'!H27</f>
        <v>377.19431808074899</v>
      </c>
      <c r="I27" s="72">
        <f>'計算用(期待容量)'!I27</f>
        <v>438.14370653883594</v>
      </c>
      <c r="J27" s="72">
        <f>'計算用(期待容量)'!J27</f>
        <v>815.08241966488526</v>
      </c>
    </row>
    <row r="28" spans="1:12" x14ac:dyDescent="0.25">
      <c r="A28" s="7" t="s">
        <v>18</v>
      </c>
      <c r="B28" s="72">
        <f>'計算用(期待容量)'!B28</f>
        <v>771.64589892584172</v>
      </c>
      <c r="C28" s="72">
        <f>'計算用(期待容量)'!C28</f>
        <v>3063.633968976028</v>
      </c>
      <c r="D28" s="72">
        <f>'計算用(期待容量)'!D28</f>
        <v>1563.9864376516543</v>
      </c>
      <c r="E28" s="72">
        <f>'計算用(期待容量)'!E28</f>
        <v>1695.4394964139497</v>
      </c>
      <c r="F28" s="72">
        <f>'計算用(期待容量)'!F28</f>
        <v>877.85016365516594</v>
      </c>
      <c r="G28" s="72">
        <f>'計算用(期待容量)'!G28</f>
        <v>1572.8819036645418</v>
      </c>
      <c r="H28" s="72">
        <f>'計算用(期待容量)'!H28</f>
        <v>854.59662029297078</v>
      </c>
      <c r="I28" s="72">
        <f>'計算用(期待容量)'!I28</f>
        <v>701.51629494207418</v>
      </c>
      <c r="J28" s="72">
        <f>'計算用(期待容量)'!J28</f>
        <v>1008.1492154777557</v>
      </c>
    </row>
    <row r="29" spans="1:12" x14ac:dyDescent="0.25">
      <c r="A29" s="7" t="s">
        <v>19</v>
      </c>
      <c r="B29" s="72">
        <f>'計算用(期待容量)'!B29</f>
        <v>633.24519676570731</v>
      </c>
      <c r="C29" s="72">
        <f>'計算用(期待容量)'!C29</f>
        <v>3015.2353988692466</v>
      </c>
      <c r="D29" s="72">
        <f>'計算用(期待容量)'!D29</f>
        <v>1713.2382825758505</v>
      </c>
      <c r="E29" s="72">
        <f>'計算用(期待容量)'!E29</f>
        <v>1472.6987905957567</v>
      </c>
      <c r="F29" s="72">
        <f>'計算用(期待容量)'!F29</f>
        <v>729.79888165414661</v>
      </c>
      <c r="G29" s="72">
        <f>'計算用(期待容量)'!G29</f>
        <v>1450.483247568354</v>
      </c>
      <c r="H29" s="72">
        <f>'計算用(期待容量)'!H29</f>
        <v>879.50773667961835</v>
      </c>
      <c r="I29" s="72">
        <f>'計算用(期待容量)'!I29</f>
        <v>694.61322402569874</v>
      </c>
      <c r="J29" s="72">
        <f>'計算用(期待容量)'!J29</f>
        <v>1120.6892412655727</v>
      </c>
    </row>
    <row r="30" spans="1:12" x14ac:dyDescent="0.25">
      <c r="A30" s="7" t="s">
        <v>20</v>
      </c>
      <c r="B30" s="72">
        <f>'計算用(期待容量)'!B30</f>
        <v>687.12952756396635</v>
      </c>
      <c r="C30" s="72">
        <f>'計算用(期待容量)'!C30</f>
        <v>3062.0597772161605</v>
      </c>
      <c r="D30" s="72">
        <f>'計算用(期待容量)'!D30</f>
        <v>1404.9153470552405</v>
      </c>
      <c r="E30" s="72">
        <f>'計算用(期待容量)'!E30</f>
        <v>1249.3867715369356</v>
      </c>
      <c r="F30" s="72">
        <f>'計算用(期待容量)'!F30</f>
        <v>745.17539885025997</v>
      </c>
      <c r="G30" s="72">
        <f>'計算用(期待容量)'!G30</f>
        <v>1515.624387577815</v>
      </c>
      <c r="H30" s="72">
        <f>'計算用(期待容量)'!H30</f>
        <v>821.15522757306155</v>
      </c>
      <c r="I30" s="72">
        <f>'計算用(期待容量)'!I30</f>
        <v>675.38328582596591</v>
      </c>
      <c r="J30" s="72">
        <f>'計算用(期待容量)'!J30</f>
        <v>1083.6802768006041</v>
      </c>
    </row>
    <row r="31" spans="1:12" x14ac:dyDescent="0.25">
      <c r="A31" s="7" t="s">
        <v>21</v>
      </c>
      <c r="B31" s="72">
        <f>'計算用(期待容量)'!B31</f>
        <v>624.61015613643281</v>
      </c>
      <c r="C31" s="72">
        <f>'計算用(期待容量)'!C31</f>
        <v>2913.4891543579997</v>
      </c>
      <c r="D31" s="72">
        <f>'計算用(期待容量)'!D31</f>
        <v>1702.9260594414332</v>
      </c>
      <c r="E31" s="72">
        <f>'計算用(期待容量)'!E31</f>
        <v>1395.4691591352766</v>
      </c>
      <c r="F31" s="72">
        <f>'計算用(期待容量)'!F31</f>
        <v>918.9363465394091</v>
      </c>
      <c r="G31" s="72">
        <f>'計算用(期待容量)'!G31</f>
        <v>1572.101453774048</v>
      </c>
      <c r="H31" s="72">
        <f>'計算用(期待容量)'!H31</f>
        <v>866.39042549875808</v>
      </c>
      <c r="I31" s="72">
        <f>'計算用(期待容量)'!I31</f>
        <v>735.96391654209128</v>
      </c>
      <c r="J31" s="72">
        <f>'計算用(期待容量)'!J31</f>
        <v>1120.8533285745723</v>
      </c>
    </row>
    <row r="32" spans="1:12" x14ac:dyDescent="0.25">
      <c r="B32" s="7"/>
      <c r="C32" s="7"/>
      <c r="D32" s="7"/>
      <c r="E32" s="7"/>
      <c r="F32" s="7"/>
      <c r="G32" s="7"/>
      <c r="H32" s="7"/>
      <c r="I32" s="7"/>
      <c r="J32" s="7"/>
    </row>
    <row r="33" spans="1:13" x14ac:dyDescent="0.25">
      <c r="A33" s="1" t="s">
        <v>83</v>
      </c>
    </row>
    <row r="34" spans="1:13" x14ac:dyDescent="0.25">
      <c r="A34" s="7" t="s">
        <v>10</v>
      </c>
      <c r="B34" s="67">
        <f>B4-B20</f>
        <v>4376.3851858135922</v>
      </c>
      <c r="C34" s="67">
        <f t="shared" ref="C34:J34" si="0">C4-C20</f>
        <v>9038.9479556577571</v>
      </c>
      <c r="D34" s="67">
        <f t="shared" si="0"/>
        <v>40198.118217341216</v>
      </c>
      <c r="E34" s="67">
        <f t="shared" si="0"/>
        <v>16748.94758702386</v>
      </c>
      <c r="F34" s="67">
        <f t="shared" si="0"/>
        <v>3621.3794849233172</v>
      </c>
      <c r="G34" s="67">
        <f t="shared" si="0"/>
        <v>16262.417733785043</v>
      </c>
      <c r="H34" s="67">
        <f t="shared" si="0"/>
        <v>6810.3534352029046</v>
      </c>
      <c r="I34" s="67">
        <f t="shared" si="0"/>
        <v>3255.418822920577</v>
      </c>
      <c r="J34" s="67">
        <f t="shared" si="0"/>
        <v>11522.89255664757</v>
      </c>
      <c r="L34" s="11"/>
    </row>
    <row r="35" spans="1:13" x14ac:dyDescent="0.25">
      <c r="A35" s="7" t="s">
        <v>11</v>
      </c>
      <c r="B35" s="67">
        <f t="shared" ref="B35:J35" si="1">B5-B21</f>
        <v>3619.389270992614</v>
      </c>
      <c r="C35" s="67">
        <f t="shared" si="1"/>
        <v>7840.4854217915108</v>
      </c>
      <c r="D35" s="67">
        <f t="shared" si="1"/>
        <v>37244.472507593542</v>
      </c>
      <c r="E35" s="67">
        <f t="shared" si="1"/>
        <v>16656.242515391445</v>
      </c>
      <c r="F35" s="67">
        <f t="shared" si="1"/>
        <v>3152.5166352217502</v>
      </c>
      <c r="G35" s="67">
        <f t="shared" si="1"/>
        <v>16075.247116661551</v>
      </c>
      <c r="H35" s="67">
        <f t="shared" si="1"/>
        <v>6307.2351697691447</v>
      </c>
      <c r="I35" s="67">
        <f t="shared" si="1"/>
        <v>3082.2557634161467</v>
      </c>
      <c r="J35" s="67">
        <f t="shared" si="1"/>
        <v>11944.22596112561</v>
      </c>
      <c r="L35" s="11"/>
    </row>
    <row r="36" spans="1:13" x14ac:dyDescent="0.25">
      <c r="A36" s="7" t="s">
        <v>12</v>
      </c>
      <c r="B36" s="67">
        <f t="shared" ref="B36:J36" si="2">B6-B22</f>
        <v>3708.3255380015471</v>
      </c>
      <c r="C36" s="67">
        <f t="shared" si="2"/>
        <v>8749.8098408302176</v>
      </c>
      <c r="D36" s="67">
        <f t="shared" si="2"/>
        <v>42328.972415876327</v>
      </c>
      <c r="E36" s="67">
        <f t="shared" si="2"/>
        <v>18062.69434324756</v>
      </c>
      <c r="F36" s="67">
        <f t="shared" si="2"/>
        <v>3982.8974030398408</v>
      </c>
      <c r="G36" s="67">
        <f t="shared" si="2"/>
        <v>18422.279710356415</v>
      </c>
      <c r="H36" s="67">
        <f t="shared" si="2"/>
        <v>6949.8276088671682</v>
      </c>
      <c r="I36" s="67">
        <f t="shared" si="2"/>
        <v>3536.6090442046579</v>
      </c>
      <c r="J36" s="67">
        <f t="shared" si="2"/>
        <v>13132.314949630767</v>
      </c>
      <c r="L36" s="11"/>
    </row>
    <row r="37" spans="1:13" x14ac:dyDescent="0.25">
      <c r="A37" s="7" t="s">
        <v>13</v>
      </c>
      <c r="B37" s="67">
        <f t="shared" ref="B37:J37" si="3">B7-B23</f>
        <v>4361.4951688902065</v>
      </c>
      <c r="C37" s="67">
        <f t="shared" si="3"/>
        <v>10979.451095217777</v>
      </c>
      <c r="D37" s="67">
        <f t="shared" si="3"/>
        <v>52741.583696507281</v>
      </c>
      <c r="E37" s="67">
        <f t="shared" si="3"/>
        <v>21209.582800893215</v>
      </c>
      <c r="F37" s="67">
        <f t="shared" si="3"/>
        <v>4804.144037316918</v>
      </c>
      <c r="G37" s="67">
        <f t="shared" si="3"/>
        <v>23285.239900810368</v>
      </c>
      <c r="H37" s="67">
        <f t="shared" si="3"/>
        <v>7998.6755505659467</v>
      </c>
      <c r="I37" s="67">
        <f t="shared" si="3"/>
        <v>4365.2726459055311</v>
      </c>
      <c r="J37" s="67">
        <f t="shared" si="3"/>
        <v>16425.463464727531</v>
      </c>
      <c r="L37" s="11"/>
    </row>
    <row r="38" spans="1:13" x14ac:dyDescent="0.25">
      <c r="A38" s="7" t="s">
        <v>14</v>
      </c>
      <c r="B38" s="67">
        <f t="shared" ref="B38:J38" si="4">B8-B24</f>
        <v>4481.5128045712927</v>
      </c>
      <c r="C38" s="67">
        <f t="shared" si="4"/>
        <v>10793.799767321229</v>
      </c>
      <c r="D38" s="67">
        <f t="shared" si="4"/>
        <v>52385.155810493154</v>
      </c>
      <c r="E38" s="67">
        <f t="shared" si="4"/>
        <v>20830.47005468214</v>
      </c>
      <c r="F38" s="67">
        <f t="shared" si="4"/>
        <v>4896.4283062582126</v>
      </c>
      <c r="G38" s="67">
        <f t="shared" si="4"/>
        <v>23348.508570629911</v>
      </c>
      <c r="H38" s="67">
        <f t="shared" si="4"/>
        <v>7973.3772187083869</v>
      </c>
      <c r="I38" s="67">
        <f t="shared" si="4"/>
        <v>4294.5907251920808</v>
      </c>
      <c r="J38" s="67">
        <f t="shared" si="4"/>
        <v>16280.19274214357</v>
      </c>
      <c r="L38" s="11"/>
    </row>
    <row r="39" spans="1:13" x14ac:dyDescent="0.25">
      <c r="A39" s="7" t="s">
        <v>15</v>
      </c>
      <c r="B39" s="67">
        <f t="shared" ref="B39:J39" si="5">B9-B25</f>
        <v>4182.7432725962526</v>
      </c>
      <c r="C39" s="67">
        <f t="shared" si="5"/>
        <v>10013.439699142238</v>
      </c>
      <c r="D39" s="67">
        <f t="shared" si="5"/>
        <v>45040.323983972499</v>
      </c>
      <c r="E39" s="67">
        <f t="shared" si="5"/>
        <v>19718.771952030256</v>
      </c>
      <c r="F39" s="67">
        <f t="shared" si="5"/>
        <v>4399.2951753847165</v>
      </c>
      <c r="G39" s="67">
        <f t="shared" si="5"/>
        <v>20151.05469343513</v>
      </c>
      <c r="H39" s="67">
        <f t="shared" si="5"/>
        <v>7733.9099148347304</v>
      </c>
      <c r="I39" s="67">
        <f t="shared" si="5"/>
        <v>3852.4936895088022</v>
      </c>
      <c r="J39" s="67">
        <f t="shared" si="5"/>
        <v>14139.950394657897</v>
      </c>
      <c r="L39" s="11"/>
    </row>
    <row r="40" spans="1:13" x14ac:dyDescent="0.25">
      <c r="A40" s="7" t="s">
        <v>16</v>
      </c>
      <c r="B40" s="67">
        <f t="shared" ref="B40:J40" si="6">B10-B26</f>
        <v>4454.297303331864</v>
      </c>
      <c r="C40" s="67">
        <f t="shared" si="6"/>
        <v>9331.1202426485925</v>
      </c>
      <c r="D40" s="67">
        <f t="shared" si="6"/>
        <v>38966.671170013084</v>
      </c>
      <c r="E40" s="67">
        <f t="shared" si="6"/>
        <v>17609.629213979533</v>
      </c>
      <c r="F40" s="67">
        <f t="shared" si="6"/>
        <v>3927.285266225068</v>
      </c>
      <c r="G40" s="67">
        <f t="shared" si="6"/>
        <v>17398.249831053661</v>
      </c>
      <c r="H40" s="67">
        <f t="shared" si="6"/>
        <v>6672.8198783354892</v>
      </c>
      <c r="I40" s="67">
        <f t="shared" si="6"/>
        <v>3504.3940346808768</v>
      </c>
      <c r="J40" s="67">
        <f t="shared" si="6"/>
        <v>12440.042292696115</v>
      </c>
      <c r="L40" s="11"/>
    </row>
    <row r="41" spans="1:13" x14ac:dyDescent="0.25">
      <c r="A41" s="7" t="s">
        <v>17</v>
      </c>
      <c r="B41" s="67">
        <f t="shared" ref="B41:J41" si="7">B11-B27</f>
        <v>5022.0822256416523</v>
      </c>
      <c r="C41" s="67">
        <f t="shared" si="7"/>
        <v>11007.446117444681</v>
      </c>
      <c r="D41" s="67">
        <f t="shared" si="7"/>
        <v>43153.77461441874</v>
      </c>
      <c r="E41" s="67">
        <f t="shared" si="7"/>
        <v>19260.49635949307</v>
      </c>
      <c r="F41" s="67">
        <f t="shared" si="7"/>
        <v>4407.7407451026556</v>
      </c>
      <c r="G41" s="67">
        <f t="shared" si="7"/>
        <v>18813.165772432694</v>
      </c>
      <c r="H41" s="67">
        <f t="shared" si="7"/>
        <v>8361.0986027493836</v>
      </c>
      <c r="I41" s="67">
        <f t="shared" si="7"/>
        <v>4025.0673598595554</v>
      </c>
      <c r="J41" s="67">
        <f t="shared" si="7"/>
        <v>13628.52829011754</v>
      </c>
      <c r="L41" s="11"/>
    </row>
    <row r="42" spans="1:13" x14ac:dyDescent="0.25">
      <c r="A42" s="7" t="s">
        <v>18</v>
      </c>
      <c r="B42" s="67">
        <f t="shared" ref="B42:J42" si="8">B12-B28</f>
        <v>5273.0472627797089</v>
      </c>
      <c r="C42" s="67">
        <f t="shared" si="8"/>
        <v>11583.001056601481</v>
      </c>
      <c r="D42" s="67">
        <f t="shared" si="8"/>
        <v>46268.691953587033</v>
      </c>
      <c r="E42" s="67">
        <f t="shared" si="8"/>
        <v>20498.609872221488</v>
      </c>
      <c r="F42" s="67">
        <f t="shared" si="8"/>
        <v>4930.1242459280311</v>
      </c>
      <c r="G42" s="67">
        <f t="shared" si="8"/>
        <v>21766.806917933412</v>
      </c>
      <c r="H42" s="67">
        <f t="shared" si="8"/>
        <v>9357.5740637961917</v>
      </c>
      <c r="I42" s="67">
        <f t="shared" si="8"/>
        <v>4642.3706467078246</v>
      </c>
      <c r="J42" s="67">
        <f t="shared" si="8"/>
        <v>15920.332022829596</v>
      </c>
      <c r="L42" s="11"/>
    </row>
    <row r="43" spans="1:13" x14ac:dyDescent="0.25">
      <c r="A43" s="7" t="s">
        <v>19</v>
      </c>
      <c r="B43" s="67">
        <f t="shared" ref="B43:J43" si="9">B13-B29</f>
        <v>5625.4348032342932</v>
      </c>
      <c r="C43" s="67">
        <f t="shared" si="9"/>
        <v>12351.134601130754</v>
      </c>
      <c r="D43" s="67">
        <f t="shared" si="9"/>
        <v>50560.890832297198</v>
      </c>
      <c r="E43" s="67">
        <f t="shared" si="9"/>
        <v>22602.551677836014</v>
      </c>
      <c r="F43" s="67">
        <f t="shared" si="9"/>
        <v>5597.3091183458537</v>
      </c>
      <c r="G43" s="67">
        <f t="shared" si="9"/>
        <v>23566.260823938395</v>
      </c>
      <c r="H43" s="67">
        <f t="shared" si="9"/>
        <v>9574.0964139737262</v>
      </c>
      <c r="I43" s="67">
        <f t="shared" si="9"/>
        <v>4649.2737176242008</v>
      </c>
      <c r="J43" s="67">
        <f t="shared" si="9"/>
        <v>16545.703671018135</v>
      </c>
      <c r="L43" s="11"/>
    </row>
    <row r="44" spans="1:13" x14ac:dyDescent="0.25">
      <c r="A44" s="7" t="s">
        <v>20</v>
      </c>
      <c r="B44" s="67">
        <f t="shared" ref="B44:J44" si="10">B14-B30</f>
        <v>5533.7892656781896</v>
      </c>
      <c r="C44" s="67">
        <f t="shared" si="10"/>
        <v>12259.820545910599</v>
      </c>
      <c r="D44" s="67">
        <f t="shared" si="10"/>
        <v>50869.855761267572</v>
      </c>
      <c r="E44" s="67">
        <f t="shared" si="10"/>
        <v>22825.863696894838</v>
      </c>
      <c r="F44" s="67">
        <f t="shared" si="10"/>
        <v>5581.9326011497405</v>
      </c>
      <c r="G44" s="67">
        <f t="shared" si="10"/>
        <v>23501.119683928933</v>
      </c>
      <c r="H44" s="67">
        <f t="shared" si="10"/>
        <v>9632.4489230802828</v>
      </c>
      <c r="I44" s="67">
        <f t="shared" si="10"/>
        <v>4668.5036558239335</v>
      </c>
      <c r="J44" s="67">
        <f t="shared" si="10"/>
        <v>16582.712635483102</v>
      </c>
      <c r="L44" s="11"/>
    </row>
    <row r="45" spans="1:13" x14ac:dyDescent="0.25">
      <c r="A45" s="7" t="s">
        <v>21</v>
      </c>
      <c r="B45" s="67">
        <f t="shared" ref="B45:J45" si="11">B15-B31</f>
        <v>5217.0817424959077</v>
      </c>
      <c r="C45" s="67">
        <f t="shared" si="11"/>
        <v>11285.982395756331</v>
      </c>
      <c r="D45" s="67">
        <f t="shared" si="11"/>
        <v>46366.058721587608</v>
      </c>
      <c r="E45" s="67">
        <f t="shared" si="11"/>
        <v>20410.986767544971</v>
      </c>
      <c r="F45" s="67">
        <f t="shared" si="11"/>
        <v>4757.0941365780254</v>
      </c>
      <c r="G45" s="67">
        <f t="shared" si="11"/>
        <v>20253.604244876078</v>
      </c>
      <c r="H45" s="67">
        <f t="shared" si="11"/>
        <v>8537.6269073221483</v>
      </c>
      <c r="I45" s="67">
        <f t="shared" si="11"/>
        <v>4018.9465462345688</v>
      </c>
      <c r="J45" s="67">
        <f t="shared" si="11"/>
        <v>14194.774636475968</v>
      </c>
      <c r="L45" s="11"/>
    </row>
    <row r="46" spans="1:13" x14ac:dyDescent="0.25">
      <c r="L46" s="11"/>
    </row>
    <row r="47" spans="1:13" x14ac:dyDescent="0.25">
      <c r="A47" s="1" t="s">
        <v>84</v>
      </c>
      <c r="K47" s="2" t="s">
        <v>40</v>
      </c>
    </row>
    <row r="48" spans="1:13" x14ac:dyDescent="0.25">
      <c r="A48" s="7" t="s">
        <v>10</v>
      </c>
      <c r="B48" s="68">
        <f>IF(入力!$E$16=B$2,入力!$E$34*入力!$E$28/1000,0)</f>
        <v>0</v>
      </c>
      <c r="C48" s="68">
        <f>IF(入力!$E$16=C$2,入力!$E$34*入力!$E$28/1000,0)</f>
        <v>0</v>
      </c>
      <c r="D48" s="68">
        <f>IF(入力!$E$16=D$2,入力!$E$34*入力!$E$28/1000,0)</f>
        <v>0</v>
      </c>
      <c r="E48" s="68">
        <f>IF(入力!$E$16=E$2,入力!$E$34*入力!$E$28/1000,0)</f>
        <v>0</v>
      </c>
      <c r="F48" s="68">
        <f>IF(入力!$E$16=F$2,入力!$E$34*入力!$E$28/1000,0)</f>
        <v>0</v>
      </c>
      <c r="G48" s="68">
        <f>IF(入力!$E$16=G$2,入力!$E$34*入力!$E$28/1000,0)</f>
        <v>0</v>
      </c>
      <c r="H48" s="68">
        <f>IF(入力!$E$16=H$2,入力!$E$34*入力!$E$28/1000,0)</f>
        <v>0</v>
      </c>
      <c r="I48" s="68">
        <f>IF(入力!$E$16=I$2,入力!$E$34*入力!$E$28/1000,0)</f>
        <v>0</v>
      </c>
      <c r="J48" s="68">
        <f>IF(入力!$E$16=J$2,入力!$E$34*入力!$E$28/1000,0)</f>
        <v>0</v>
      </c>
      <c r="K48" s="73">
        <f>SUM(B48:J48)</f>
        <v>0</v>
      </c>
      <c r="L48" s="11"/>
      <c r="M48" s="18"/>
    </row>
    <row r="49" spans="1:15" x14ac:dyDescent="0.25">
      <c r="A49" s="7" t="s">
        <v>11</v>
      </c>
      <c r="B49" s="68">
        <f>IF(入力!$E$16=B$2,入力!$F$34*入力!$F$28/1000,0)</f>
        <v>0</v>
      </c>
      <c r="C49" s="68">
        <f>IF(入力!$E$16=C$2,入力!$F$34*入力!$F$28/1000,0)</f>
        <v>0</v>
      </c>
      <c r="D49" s="68">
        <f>IF(入力!$E$16=D$2,入力!$F$34*入力!$F$28/1000,0)</f>
        <v>0</v>
      </c>
      <c r="E49" s="68">
        <f>IF(入力!$E$16=E$2,入力!$F$34*入力!$F$28/1000,0)</f>
        <v>0</v>
      </c>
      <c r="F49" s="68">
        <f>IF(入力!$E$16=F$2,入力!$F$34*入力!$F$28/1000,0)</f>
        <v>0</v>
      </c>
      <c r="G49" s="68">
        <f>IF(入力!$E$16=G$2,入力!$F$34*入力!$F$28/1000,0)</f>
        <v>0</v>
      </c>
      <c r="H49" s="68">
        <f>IF(入力!$E$16=H$2,入力!$F$34*入力!$F$28/1000,0)</f>
        <v>0</v>
      </c>
      <c r="I49" s="68">
        <f>IF(入力!$E$16=I$2,入力!$F$34*入力!$F$28/1000,0)</f>
        <v>0</v>
      </c>
      <c r="J49" s="68">
        <f>IF(入力!$E$16=J$2,入力!$F$34*入力!$F$28/1000,0)</f>
        <v>0</v>
      </c>
      <c r="K49" s="73">
        <f t="shared" ref="K49:K59" si="12">SUM(B49:J49)</f>
        <v>0</v>
      </c>
      <c r="L49" s="11"/>
      <c r="M49" s="18"/>
    </row>
    <row r="50" spans="1:15" x14ac:dyDescent="0.25">
      <c r="A50" s="7" t="s">
        <v>12</v>
      </c>
      <c r="B50" s="68">
        <f>IF(入力!$E$16=B$2,入力!$G$34*入力!$G$28/1000,0)</f>
        <v>0</v>
      </c>
      <c r="C50" s="68">
        <f>IF(入力!$E$16=C$2,入力!$G$34*入力!$G$28/1000,0)</f>
        <v>0</v>
      </c>
      <c r="D50" s="68">
        <f>IF(入力!$E$16=D$2,入力!$G$34*入力!$G$28/1000,0)</f>
        <v>0</v>
      </c>
      <c r="E50" s="68">
        <f>IF(入力!$E$16=E$2,入力!$G$34*入力!$G$28/1000,0)</f>
        <v>0</v>
      </c>
      <c r="F50" s="68">
        <f>IF(入力!$E$16=F$2,入力!$G$34*入力!$G$28/1000,0)</f>
        <v>0</v>
      </c>
      <c r="G50" s="68">
        <f>IF(入力!$E$16=G$2,入力!$G$34*入力!$G$28/1000,0)</f>
        <v>0</v>
      </c>
      <c r="H50" s="68">
        <f>IF(入力!$E$16=H$2,入力!$G$34*入力!$G$28/1000,0)</f>
        <v>0</v>
      </c>
      <c r="I50" s="68">
        <f>IF(入力!$E$16=I$2,入力!$G$34*入力!$G$28/1000,0)</f>
        <v>0</v>
      </c>
      <c r="J50" s="68">
        <f>IF(入力!$E$16=J$2,入力!$G$34*入力!$G$28/1000,0)</f>
        <v>0</v>
      </c>
      <c r="K50" s="73">
        <f t="shared" si="12"/>
        <v>0</v>
      </c>
      <c r="L50" s="11"/>
      <c r="M50" s="18"/>
    </row>
    <row r="51" spans="1:15" x14ac:dyDescent="0.25">
      <c r="A51" s="7" t="s">
        <v>13</v>
      </c>
      <c r="B51" s="68">
        <f>IF(入力!$E$16=B$2,入力!$H$34*入力!$H$28/1000,0)</f>
        <v>0</v>
      </c>
      <c r="C51" s="68">
        <f>IF(入力!$E$16=C$2,入力!$H$34*入力!$H$28/1000,0)</f>
        <v>0</v>
      </c>
      <c r="D51" s="68">
        <f>IF(入力!$E$16=D$2,入力!$H$34*入力!$H$28/1000,0)</f>
        <v>0</v>
      </c>
      <c r="E51" s="68">
        <f>IF(入力!$E$16=E$2,入力!$H$34*入力!$H$28/1000,0)</f>
        <v>0</v>
      </c>
      <c r="F51" s="68">
        <f>IF(入力!$E$16=F$2,入力!$H$34*入力!$H$28/1000,0)</f>
        <v>0</v>
      </c>
      <c r="G51" s="68">
        <f>IF(入力!$E$16=G$2,入力!$H$34*入力!$H$28/1000,0)</f>
        <v>0</v>
      </c>
      <c r="H51" s="68">
        <f>IF(入力!$E$16=H$2,入力!$H$34*入力!$H$28/1000,0)</f>
        <v>0</v>
      </c>
      <c r="I51" s="68">
        <f>IF(入力!$E$16=I$2,入力!$H$34*入力!$H$28/1000,0)</f>
        <v>0</v>
      </c>
      <c r="J51" s="68">
        <f>IF(入力!$E$16=J$2,入力!$H$34*入力!$H$28/1000,0)</f>
        <v>0</v>
      </c>
      <c r="K51" s="73">
        <f t="shared" si="12"/>
        <v>0</v>
      </c>
      <c r="L51" s="11"/>
      <c r="M51" s="18"/>
    </row>
    <row r="52" spans="1:15" x14ac:dyDescent="0.25">
      <c r="A52" s="7" t="s">
        <v>14</v>
      </c>
      <c r="B52" s="68">
        <f>IF(入力!$E$16=B$2,入力!$I$34*入力!$I$28/1000,0)</f>
        <v>0</v>
      </c>
      <c r="C52" s="68">
        <f>IF(入力!$E$16=C$2,入力!$I$34*入力!$I$28/1000,0)</f>
        <v>0</v>
      </c>
      <c r="D52" s="68">
        <f>IF(入力!$E$16=D$2,入力!$I$34*入力!$I$28/1000,0)</f>
        <v>0</v>
      </c>
      <c r="E52" s="68">
        <f>IF(入力!$E$16=E$2,入力!$I$34*入力!$I$28/1000,0)</f>
        <v>0</v>
      </c>
      <c r="F52" s="68">
        <f>IF(入力!$E$16=F$2,入力!$I$34*入力!$I$28/1000,0)</f>
        <v>0</v>
      </c>
      <c r="G52" s="68">
        <f>IF(入力!$E$16=G$2,入力!$I$34*入力!$I$28/1000,0)</f>
        <v>0</v>
      </c>
      <c r="H52" s="68">
        <f>IF(入力!$E$16=H$2,入力!$I$34*入力!$I$28/1000,0)</f>
        <v>0</v>
      </c>
      <c r="I52" s="68">
        <f>IF(入力!$E$16=I$2,入力!$I$34*入力!$I$28/1000,0)</f>
        <v>0</v>
      </c>
      <c r="J52" s="68">
        <f>IF(入力!$E$16=J$2,入力!$I$34*入力!$I$28/1000,0)</f>
        <v>0</v>
      </c>
      <c r="K52" s="73">
        <f t="shared" si="12"/>
        <v>0</v>
      </c>
      <c r="L52" s="11"/>
      <c r="M52" s="18"/>
    </row>
    <row r="53" spans="1:15" x14ac:dyDescent="0.25">
      <c r="A53" s="7" t="s">
        <v>15</v>
      </c>
      <c r="B53" s="68">
        <f>IF(入力!$E$16=B$2,入力!$J$34*入力!$J$28/1000,0)</f>
        <v>0</v>
      </c>
      <c r="C53" s="68">
        <f>IF(入力!$E$16=C$2,入力!$J$34*入力!$J$28/1000,0)</f>
        <v>0</v>
      </c>
      <c r="D53" s="68">
        <f>IF(入力!$E$16=D$2,入力!$J$34*入力!$J$28/1000,0)</f>
        <v>0</v>
      </c>
      <c r="E53" s="68">
        <f>IF(入力!$E$16=E$2,入力!$J$34*入力!$J$28/1000,0)</f>
        <v>0</v>
      </c>
      <c r="F53" s="68">
        <f>IF(入力!$E$16=F$2,入力!$J$34*入力!$J$28/1000,0)</f>
        <v>0</v>
      </c>
      <c r="G53" s="68">
        <f>IF(入力!$E$16=G$2,入力!$J$34*入力!$J$28/1000,0)</f>
        <v>0</v>
      </c>
      <c r="H53" s="68">
        <f>IF(入力!$E$16=H$2,入力!$J$34*入力!$J$28/1000,0)</f>
        <v>0</v>
      </c>
      <c r="I53" s="68">
        <f>IF(入力!$E$16=I$2,入力!$J$34*入力!$J$28/1000,0)</f>
        <v>0</v>
      </c>
      <c r="J53" s="68">
        <f>IF(入力!$E$16=J$2,入力!$J$34*入力!$J$28/1000,0)</f>
        <v>0</v>
      </c>
      <c r="K53" s="73">
        <f t="shared" si="12"/>
        <v>0</v>
      </c>
      <c r="L53" s="11"/>
      <c r="M53" s="18"/>
    </row>
    <row r="54" spans="1:15" x14ac:dyDescent="0.25">
      <c r="A54" s="7" t="s">
        <v>16</v>
      </c>
      <c r="B54" s="68">
        <f>IF(入力!$E$16=B$2,入力!$K$34*入力!$K$28/1000,0)</f>
        <v>0</v>
      </c>
      <c r="C54" s="68">
        <f>IF(入力!$E$16=C$2,入力!$K$34*入力!$K$28/1000,0)</f>
        <v>0</v>
      </c>
      <c r="D54" s="68">
        <f>IF(入力!$E$16=D$2,入力!$K$34*入力!$K$28/1000,0)</f>
        <v>0</v>
      </c>
      <c r="E54" s="68">
        <f>IF(入力!$E$16=E$2,入力!$K$34*入力!$K$28/1000,0)</f>
        <v>0</v>
      </c>
      <c r="F54" s="68">
        <f>IF(入力!$E$16=F$2,入力!$K$34*入力!$K$28/1000,0)</f>
        <v>0</v>
      </c>
      <c r="G54" s="68">
        <f>IF(入力!$E$16=G$2,入力!$K$34*入力!$K$28/1000,0)</f>
        <v>0</v>
      </c>
      <c r="H54" s="68">
        <f>IF(入力!$E$16=H$2,入力!$K$34*入力!$K$28/1000,0)</f>
        <v>0</v>
      </c>
      <c r="I54" s="68">
        <f>IF(入力!$E$16=I$2,入力!$K$34*入力!$K$28/1000,0)</f>
        <v>0</v>
      </c>
      <c r="J54" s="68">
        <f>IF(入力!$E$16=J$2,入力!$K$34*入力!$K$28/1000,0)</f>
        <v>0</v>
      </c>
      <c r="K54" s="73">
        <f t="shared" si="12"/>
        <v>0</v>
      </c>
      <c r="L54" s="11"/>
      <c r="M54" s="18"/>
    </row>
    <row r="55" spans="1:15" x14ac:dyDescent="0.25">
      <c r="A55" s="7" t="s">
        <v>17</v>
      </c>
      <c r="B55" s="68">
        <f>IF(入力!$E$16=B$2,入力!$L$34*入力!$L$28/1000,0)</f>
        <v>0</v>
      </c>
      <c r="C55" s="68">
        <f>IF(入力!$E$16=C$2,入力!$L$34*入力!$L$28/1000,0)</f>
        <v>0</v>
      </c>
      <c r="D55" s="68">
        <f>IF(入力!$E$16=D$2,入力!$L$34*入力!$L$28/1000,0)</f>
        <v>0</v>
      </c>
      <c r="E55" s="68">
        <f>IF(入力!$E$16=E$2,入力!$L$34*入力!$L$28/1000,0)</f>
        <v>0</v>
      </c>
      <c r="F55" s="68">
        <f>IF(入力!$E$16=F$2,入力!$L$34*入力!$L$28/1000,0)</f>
        <v>0</v>
      </c>
      <c r="G55" s="68">
        <f>IF(入力!$E$16=G$2,入力!$L$34*入力!$L$28/1000,0)</f>
        <v>0</v>
      </c>
      <c r="H55" s="68">
        <f>IF(入力!$E$16=H$2,入力!$L$34*入力!$L$28/1000,0)</f>
        <v>0</v>
      </c>
      <c r="I55" s="68">
        <f>IF(入力!$E$16=I$2,入力!$L$34*入力!$L$28/1000,0)</f>
        <v>0</v>
      </c>
      <c r="J55" s="68">
        <f>IF(入力!$E$16=J$2,入力!$L$34*入力!$L$28/1000,0)</f>
        <v>0</v>
      </c>
      <c r="K55" s="73">
        <f t="shared" si="12"/>
        <v>0</v>
      </c>
      <c r="L55" s="11"/>
      <c r="M55" s="18"/>
    </row>
    <row r="56" spans="1:15" x14ac:dyDescent="0.25">
      <c r="A56" s="7" t="s">
        <v>18</v>
      </c>
      <c r="B56" s="68">
        <f>IF(入力!$E$16=B$2,入力!$M$34*入力!$M$28/1000,0)</f>
        <v>0</v>
      </c>
      <c r="C56" s="68">
        <f>IF(入力!$E$16=C$2,入力!$M$34*入力!$M$28/1000,0)</f>
        <v>0</v>
      </c>
      <c r="D56" s="68">
        <f>IF(入力!$E$16=D$2,入力!$M$34*入力!$M$28/1000,0)</f>
        <v>0</v>
      </c>
      <c r="E56" s="68">
        <f>IF(入力!$E$16=E$2,入力!$M$34*入力!$M$28/1000,0)</f>
        <v>0</v>
      </c>
      <c r="F56" s="68">
        <f>IF(入力!$E$16=F$2,入力!$M$34*入力!$M$28/1000,0)</f>
        <v>0</v>
      </c>
      <c r="G56" s="68">
        <f>IF(入力!$E$16=G$2,入力!$M$34*入力!$M$28/1000,0)</f>
        <v>0</v>
      </c>
      <c r="H56" s="68">
        <f>IF(入力!$E$16=H$2,入力!$M$34*入力!$M$28/1000,0)</f>
        <v>0</v>
      </c>
      <c r="I56" s="68">
        <f>IF(入力!$E$16=I$2,入力!$M$34*入力!$M$28/1000,0)</f>
        <v>0</v>
      </c>
      <c r="J56" s="68">
        <f>IF(入力!$E$16=J$2,入力!$M$34*入力!$M$28/1000,0)</f>
        <v>0</v>
      </c>
      <c r="K56" s="73">
        <f t="shared" si="12"/>
        <v>0</v>
      </c>
      <c r="L56" s="11"/>
      <c r="M56" s="18"/>
    </row>
    <row r="57" spans="1:15" x14ac:dyDescent="0.25">
      <c r="A57" s="7" t="s">
        <v>19</v>
      </c>
      <c r="B57" s="68">
        <f>IF(入力!$E$16=B$2,入力!$N$34*入力!$N$28/1000,0)</f>
        <v>0</v>
      </c>
      <c r="C57" s="68">
        <f>IF(入力!$E$16=C$2,入力!$N$34*入力!$N$28/1000,0)</f>
        <v>0</v>
      </c>
      <c r="D57" s="68">
        <f>IF(入力!$E$16=D$2,入力!$N$34*入力!$N$28/1000,0)</f>
        <v>0</v>
      </c>
      <c r="E57" s="68">
        <f>IF(入力!$E$16=E$2,入力!$N$34*入力!$N$28/1000,0)</f>
        <v>0</v>
      </c>
      <c r="F57" s="68">
        <f>IF(入力!$E$16=F$2,入力!$N$34*入力!$N$28/1000,0)</f>
        <v>0</v>
      </c>
      <c r="G57" s="68">
        <f>IF(入力!$E$16=G$2,入力!$N$34*入力!$N$28/1000,0)</f>
        <v>0</v>
      </c>
      <c r="H57" s="68">
        <f>IF(入力!$E$16=H$2,入力!$N$34*入力!$N$28/1000,0)</f>
        <v>0</v>
      </c>
      <c r="I57" s="68">
        <f>IF(入力!$E$16=I$2,入力!$N$34*入力!$N$28/1000,0)</f>
        <v>0</v>
      </c>
      <c r="J57" s="68">
        <f>IF(入力!$E$16=J$2,入力!$N$34*入力!$N$28/1000,0)</f>
        <v>0</v>
      </c>
      <c r="K57" s="73">
        <f t="shared" si="12"/>
        <v>0</v>
      </c>
      <c r="L57" s="11"/>
      <c r="M57" s="18"/>
    </row>
    <row r="58" spans="1:15" x14ac:dyDescent="0.25">
      <c r="A58" s="7" t="s">
        <v>20</v>
      </c>
      <c r="B58" s="68">
        <f>IF(入力!$E$16=B$2,入力!$O$34*入力!$O$28/1000,0)</f>
        <v>0</v>
      </c>
      <c r="C58" s="68">
        <f>IF(入力!$E$16=C$2,入力!$O$34*入力!$O$28/1000,0)</f>
        <v>0</v>
      </c>
      <c r="D58" s="68">
        <f>IF(入力!$E$16=D$2,入力!$O$34*入力!$O$28/1000,0)</f>
        <v>0</v>
      </c>
      <c r="E58" s="68">
        <f>IF(入力!$E$16=E$2,入力!$O$34*入力!$O$28/1000,0)</f>
        <v>0</v>
      </c>
      <c r="F58" s="68">
        <f>IF(入力!$E$16=F$2,入力!$O$34*入力!$O$28/1000,0)</f>
        <v>0</v>
      </c>
      <c r="G58" s="68">
        <f>IF(入力!$E$16=G$2,入力!$O$34*入力!$O$28/1000,0)</f>
        <v>0</v>
      </c>
      <c r="H58" s="68">
        <f>IF(入力!$E$16=H$2,入力!$O$34*入力!$O$28/1000,0)</f>
        <v>0</v>
      </c>
      <c r="I58" s="68">
        <f>IF(入力!$E$16=I$2,入力!$O$34*入力!$O$28/1000,0)</f>
        <v>0</v>
      </c>
      <c r="J58" s="68">
        <f>IF(入力!$E$16=J$2,入力!$O$34*入力!$O$28/1000,0)</f>
        <v>0</v>
      </c>
      <c r="K58" s="73">
        <f t="shared" si="12"/>
        <v>0</v>
      </c>
      <c r="L58" s="11"/>
      <c r="M58" s="18"/>
    </row>
    <row r="59" spans="1:15" x14ac:dyDescent="0.25">
      <c r="A59" s="7" t="s">
        <v>21</v>
      </c>
      <c r="B59" s="68">
        <f>IF(入力!$E$16=B$2,入力!$P$34*入力!$P$28/1000,0)</f>
        <v>0</v>
      </c>
      <c r="C59" s="68">
        <f>IF(入力!$E$16=C$2,入力!$P$34*入力!$P$28/1000,0)</f>
        <v>0</v>
      </c>
      <c r="D59" s="68">
        <f>IF(入力!$E$16=D$2,入力!$P$34*入力!$P$28/1000,0)</f>
        <v>0</v>
      </c>
      <c r="E59" s="68">
        <f>IF(入力!$E$16=E$2,入力!$P$34*入力!$P$28/1000,0)</f>
        <v>0</v>
      </c>
      <c r="F59" s="68">
        <f>IF(入力!$E$16=F$2,入力!$P$34*入力!$P$28/1000,0)</f>
        <v>0</v>
      </c>
      <c r="G59" s="68">
        <f>IF(入力!$E$16=G$2,入力!$P$34*入力!$P$28/1000,0)</f>
        <v>0</v>
      </c>
      <c r="H59" s="68">
        <f>IF(入力!$E$16=H$2,入力!$P$34*入力!$P$28/1000,0)</f>
        <v>0</v>
      </c>
      <c r="I59" s="68">
        <f>IF(入力!$E$16=I$2,入力!$P$34*入力!$P$28/1000,0)</f>
        <v>0</v>
      </c>
      <c r="J59" s="68">
        <f>IF(入力!$E$16=J$2,入力!$P$34*入力!$P$28/1000,0)</f>
        <v>0</v>
      </c>
      <c r="K59" s="73">
        <f t="shared" si="12"/>
        <v>0</v>
      </c>
      <c r="L59" s="11"/>
      <c r="M59" s="18"/>
    </row>
    <row r="61" spans="1:15" x14ac:dyDescent="0.25">
      <c r="A61" s="1" t="s">
        <v>85</v>
      </c>
    </row>
    <row r="62" spans="1:15" x14ac:dyDescent="0.25">
      <c r="A62" s="7" t="s">
        <v>10</v>
      </c>
      <c r="B62" s="67">
        <f>B34-(B48-MIN(B$48:B$59))</f>
        <v>4376.3851858135922</v>
      </c>
      <c r="C62" s="67">
        <f>C34-(C48-MIN(C$48:C$59))</f>
        <v>9038.9479556577571</v>
      </c>
      <c r="D62" s="67">
        <f>D34-(D48-MIN(D$48:D$59))</f>
        <v>40198.118217341216</v>
      </c>
      <c r="E62" s="67">
        <f t="shared" ref="E62:J62" si="13">E34-(E48-MIN(E$48:E$59))</f>
        <v>16748.94758702386</v>
      </c>
      <c r="F62" s="67">
        <f t="shared" si="13"/>
        <v>3621.3794849233172</v>
      </c>
      <c r="G62" s="67">
        <f>G34-(G48-MIN(G$48:G$59))</f>
        <v>16262.417733785043</v>
      </c>
      <c r="H62" s="67">
        <f t="shared" si="13"/>
        <v>6810.3534352029046</v>
      </c>
      <c r="I62" s="67">
        <f t="shared" si="13"/>
        <v>3255.418822920577</v>
      </c>
      <c r="J62" s="67">
        <f t="shared" si="13"/>
        <v>11522.89255664757</v>
      </c>
      <c r="K62" s="11"/>
      <c r="L62" s="11"/>
      <c r="M62" s="18"/>
      <c r="O62" s="12"/>
    </row>
    <row r="63" spans="1:15" x14ac:dyDescent="0.25">
      <c r="A63" s="7" t="s">
        <v>11</v>
      </c>
      <c r="B63" s="67">
        <f>B35-(B49-MIN(B$48:B$59))</f>
        <v>3619.389270992614</v>
      </c>
      <c r="C63" s="67">
        <f>C35-(C49-MIN(C$48:C$59))</f>
        <v>7840.4854217915108</v>
      </c>
      <c r="D63" s="67">
        <f t="shared" ref="B63:J73" si="14">D35-(D49-MIN(D$48:D$59))</f>
        <v>37244.472507593542</v>
      </c>
      <c r="E63" s="67">
        <f t="shared" si="14"/>
        <v>16656.242515391445</v>
      </c>
      <c r="F63" s="67">
        <f t="shared" si="14"/>
        <v>3152.5166352217502</v>
      </c>
      <c r="G63" s="67">
        <f>G35-(G49-MIN(G$48:G$59))</f>
        <v>16075.247116661551</v>
      </c>
      <c r="H63" s="67">
        <f t="shared" si="14"/>
        <v>6307.2351697691447</v>
      </c>
      <c r="I63" s="67">
        <f t="shared" si="14"/>
        <v>3082.2557634161467</v>
      </c>
      <c r="J63" s="67">
        <f t="shared" si="14"/>
        <v>11944.22596112561</v>
      </c>
      <c r="K63" s="11"/>
      <c r="L63" s="11"/>
      <c r="M63" s="18"/>
      <c r="O63" s="12"/>
    </row>
    <row r="64" spans="1:15" x14ac:dyDescent="0.25">
      <c r="A64" s="7" t="s">
        <v>12</v>
      </c>
      <c r="B64" s="67">
        <f>B36-(B50-MIN(B$48:B$59))</f>
        <v>3708.3255380015471</v>
      </c>
      <c r="C64" s="67">
        <f t="shared" si="14"/>
        <v>8749.8098408302176</v>
      </c>
      <c r="D64" s="67">
        <f>D36-(D50-MIN(D$48:D$59))</f>
        <v>42328.972415876327</v>
      </c>
      <c r="E64" s="67">
        <f>E36-(E50-MIN(E$48:E$59))</f>
        <v>18062.69434324756</v>
      </c>
      <c r="F64" s="67">
        <f t="shared" si="14"/>
        <v>3982.8974030398408</v>
      </c>
      <c r="G64" s="67">
        <f>G36-(G50-MIN(G$48:G$59))</f>
        <v>18422.279710356415</v>
      </c>
      <c r="H64" s="67">
        <f t="shared" si="14"/>
        <v>6949.8276088671682</v>
      </c>
      <c r="I64" s="67">
        <f t="shared" si="14"/>
        <v>3536.6090442046579</v>
      </c>
      <c r="J64" s="67">
        <f t="shared" si="14"/>
        <v>13132.314949630767</v>
      </c>
      <c r="K64" s="11"/>
      <c r="L64" s="11"/>
      <c r="M64" s="18"/>
      <c r="O64" s="12"/>
    </row>
    <row r="65" spans="1:15" x14ac:dyDescent="0.25">
      <c r="A65" s="7" t="s">
        <v>13</v>
      </c>
      <c r="B65" s="67">
        <f>B37-(B51-MIN(B$48:B$59))</f>
        <v>4361.4951688902065</v>
      </c>
      <c r="C65" s="67">
        <f t="shared" si="14"/>
        <v>10979.451095217777</v>
      </c>
      <c r="D65" s="67">
        <f t="shared" si="14"/>
        <v>52741.583696507281</v>
      </c>
      <c r="E65" s="67">
        <f t="shared" si="14"/>
        <v>21209.582800893215</v>
      </c>
      <c r="F65" s="67">
        <f t="shared" si="14"/>
        <v>4804.144037316918</v>
      </c>
      <c r="G65" s="67">
        <f>G37-(G51-MIN(G$48:G$59))</f>
        <v>23285.239900810368</v>
      </c>
      <c r="H65" s="67">
        <f t="shared" si="14"/>
        <v>7998.6755505659467</v>
      </c>
      <c r="I65" s="67">
        <f t="shared" si="14"/>
        <v>4365.2726459055311</v>
      </c>
      <c r="J65" s="67">
        <f t="shared" si="14"/>
        <v>16425.463464727531</v>
      </c>
      <c r="K65" s="11"/>
      <c r="L65" s="11"/>
      <c r="M65" s="18"/>
      <c r="O65" s="12"/>
    </row>
    <row r="66" spans="1:15" x14ac:dyDescent="0.25">
      <c r="A66" s="7" t="s">
        <v>14</v>
      </c>
      <c r="B66" s="67">
        <f t="shared" si="14"/>
        <v>4481.5128045712927</v>
      </c>
      <c r="C66" s="67">
        <f>C38-(C52-MIN(C$48:C$59))</f>
        <v>10793.799767321229</v>
      </c>
      <c r="D66" s="67">
        <f>D38-(D52-MIN(D$48:D$59))</f>
        <v>52385.155810493154</v>
      </c>
      <c r="E66" s="67">
        <f t="shared" si="14"/>
        <v>20830.47005468214</v>
      </c>
      <c r="F66" s="67">
        <f t="shared" si="14"/>
        <v>4896.4283062582126</v>
      </c>
      <c r="G66" s="67">
        <f t="shared" si="14"/>
        <v>23348.508570629911</v>
      </c>
      <c r="H66" s="67">
        <f t="shared" si="14"/>
        <v>7973.3772187083869</v>
      </c>
      <c r="I66" s="67">
        <f t="shared" si="14"/>
        <v>4294.5907251920808</v>
      </c>
      <c r="J66" s="67">
        <f t="shared" si="14"/>
        <v>16280.19274214357</v>
      </c>
      <c r="K66" s="11"/>
      <c r="L66" s="11"/>
      <c r="M66" s="18"/>
      <c r="O66" s="12"/>
    </row>
    <row r="67" spans="1:15" x14ac:dyDescent="0.25">
      <c r="A67" s="7" t="s">
        <v>15</v>
      </c>
      <c r="B67" s="67">
        <f t="shared" si="14"/>
        <v>4182.7432725962526</v>
      </c>
      <c r="C67" s="67">
        <f t="shared" si="14"/>
        <v>10013.439699142238</v>
      </c>
      <c r="D67" s="67">
        <f t="shared" si="14"/>
        <v>45040.323983972499</v>
      </c>
      <c r="E67" s="67">
        <f t="shared" si="14"/>
        <v>19718.771952030256</v>
      </c>
      <c r="F67" s="67">
        <f t="shared" si="14"/>
        <v>4399.2951753847165</v>
      </c>
      <c r="G67" s="67">
        <f t="shared" si="14"/>
        <v>20151.05469343513</v>
      </c>
      <c r="H67" s="67">
        <f t="shared" si="14"/>
        <v>7733.9099148347304</v>
      </c>
      <c r="I67" s="67">
        <f t="shared" si="14"/>
        <v>3852.4936895088022</v>
      </c>
      <c r="J67" s="67">
        <f t="shared" si="14"/>
        <v>14139.950394657897</v>
      </c>
      <c r="K67" s="11"/>
      <c r="L67" s="11"/>
      <c r="M67" s="18"/>
      <c r="O67" s="12"/>
    </row>
    <row r="68" spans="1:15" x14ac:dyDescent="0.25">
      <c r="A68" s="7" t="s">
        <v>16</v>
      </c>
      <c r="B68" s="67">
        <f t="shared" si="14"/>
        <v>4454.297303331864</v>
      </c>
      <c r="C68" s="67">
        <f t="shared" si="14"/>
        <v>9331.1202426485925</v>
      </c>
      <c r="D68" s="67">
        <f t="shared" si="14"/>
        <v>38966.671170013084</v>
      </c>
      <c r="E68" s="67">
        <f t="shared" si="14"/>
        <v>17609.629213979533</v>
      </c>
      <c r="F68" s="67">
        <f t="shared" si="14"/>
        <v>3927.285266225068</v>
      </c>
      <c r="G68" s="67">
        <f t="shared" si="14"/>
        <v>17398.249831053661</v>
      </c>
      <c r="H68" s="67">
        <f t="shared" si="14"/>
        <v>6672.8198783354892</v>
      </c>
      <c r="I68" s="67">
        <f t="shared" si="14"/>
        <v>3504.3940346808768</v>
      </c>
      <c r="J68" s="67">
        <f t="shared" si="14"/>
        <v>12440.042292696115</v>
      </c>
      <c r="K68" s="11"/>
      <c r="L68" s="11"/>
      <c r="M68" s="18"/>
      <c r="O68" s="12"/>
    </row>
    <row r="69" spans="1:15" x14ac:dyDescent="0.25">
      <c r="A69" s="7" t="s">
        <v>17</v>
      </c>
      <c r="B69" s="67">
        <f t="shared" si="14"/>
        <v>5022.0822256416523</v>
      </c>
      <c r="C69" s="67">
        <f t="shared" si="14"/>
        <v>11007.446117444681</v>
      </c>
      <c r="D69" s="67">
        <f t="shared" si="14"/>
        <v>43153.77461441874</v>
      </c>
      <c r="E69" s="67">
        <f t="shared" si="14"/>
        <v>19260.49635949307</v>
      </c>
      <c r="F69" s="67">
        <f t="shared" si="14"/>
        <v>4407.7407451026556</v>
      </c>
      <c r="G69" s="67">
        <f t="shared" si="14"/>
        <v>18813.165772432694</v>
      </c>
      <c r="H69" s="67">
        <f t="shared" si="14"/>
        <v>8361.0986027493836</v>
      </c>
      <c r="I69" s="67">
        <f t="shared" si="14"/>
        <v>4025.0673598595554</v>
      </c>
      <c r="J69" s="67">
        <f t="shared" si="14"/>
        <v>13628.52829011754</v>
      </c>
      <c r="K69" s="11"/>
      <c r="L69" s="11"/>
      <c r="M69" s="18"/>
      <c r="O69" s="12"/>
    </row>
    <row r="70" spans="1:15" x14ac:dyDescent="0.25">
      <c r="A70" s="7" t="s">
        <v>18</v>
      </c>
      <c r="B70" s="67">
        <f t="shared" si="14"/>
        <v>5273.0472627797089</v>
      </c>
      <c r="C70" s="67">
        <f>C42-(C56-MIN(C$48:C$59))</f>
        <v>11583.001056601481</v>
      </c>
      <c r="D70" s="67">
        <f t="shared" si="14"/>
        <v>46268.691953587033</v>
      </c>
      <c r="E70" s="67">
        <f t="shared" si="14"/>
        <v>20498.609872221488</v>
      </c>
      <c r="F70" s="67">
        <f t="shared" si="14"/>
        <v>4930.1242459280311</v>
      </c>
      <c r="G70" s="67">
        <f t="shared" si="14"/>
        <v>21766.806917933412</v>
      </c>
      <c r="H70" s="67">
        <f t="shared" si="14"/>
        <v>9357.5740637961917</v>
      </c>
      <c r="I70" s="67">
        <f t="shared" si="14"/>
        <v>4642.3706467078246</v>
      </c>
      <c r="J70" s="67">
        <f t="shared" si="14"/>
        <v>15920.332022829596</v>
      </c>
      <c r="K70" s="11"/>
      <c r="L70" s="11"/>
      <c r="M70" s="18"/>
      <c r="O70" s="12"/>
    </row>
    <row r="71" spans="1:15" x14ac:dyDescent="0.25">
      <c r="A71" s="7" t="s">
        <v>19</v>
      </c>
      <c r="B71" s="67">
        <f t="shared" si="14"/>
        <v>5625.4348032342932</v>
      </c>
      <c r="C71" s="67">
        <f t="shared" si="14"/>
        <v>12351.134601130754</v>
      </c>
      <c r="D71" s="67">
        <f t="shared" si="14"/>
        <v>50560.890832297198</v>
      </c>
      <c r="E71" s="67">
        <f t="shared" si="14"/>
        <v>22602.551677836014</v>
      </c>
      <c r="F71" s="67">
        <f t="shared" si="14"/>
        <v>5597.3091183458537</v>
      </c>
      <c r="G71" s="67">
        <f t="shared" si="14"/>
        <v>23566.260823938395</v>
      </c>
      <c r="H71" s="67">
        <f t="shared" si="14"/>
        <v>9574.0964139737262</v>
      </c>
      <c r="I71" s="67">
        <f t="shared" si="14"/>
        <v>4649.2737176242008</v>
      </c>
      <c r="J71" s="67">
        <f t="shared" si="14"/>
        <v>16545.703671018135</v>
      </c>
      <c r="K71" s="11"/>
      <c r="L71" s="11"/>
      <c r="M71" s="18"/>
      <c r="O71" s="12"/>
    </row>
    <row r="72" spans="1:15" x14ac:dyDescent="0.25">
      <c r="A72" s="7" t="s">
        <v>20</v>
      </c>
      <c r="B72" s="67">
        <f t="shared" si="14"/>
        <v>5533.7892656781896</v>
      </c>
      <c r="C72" s="67">
        <f t="shared" si="14"/>
        <v>12259.820545910599</v>
      </c>
      <c r="D72" s="67">
        <f t="shared" si="14"/>
        <v>50869.855761267572</v>
      </c>
      <c r="E72" s="67">
        <f t="shared" si="14"/>
        <v>22825.863696894838</v>
      </c>
      <c r="F72" s="67">
        <f t="shared" si="14"/>
        <v>5581.9326011497405</v>
      </c>
      <c r="G72" s="67">
        <f t="shared" si="14"/>
        <v>23501.119683928933</v>
      </c>
      <c r="H72" s="67">
        <f t="shared" si="14"/>
        <v>9632.4489230802828</v>
      </c>
      <c r="I72" s="67">
        <f t="shared" si="14"/>
        <v>4668.5036558239335</v>
      </c>
      <c r="J72" s="67">
        <f t="shared" si="14"/>
        <v>16582.712635483102</v>
      </c>
      <c r="K72" s="11"/>
      <c r="L72" s="11"/>
      <c r="M72" s="18"/>
      <c r="O72" s="12"/>
    </row>
    <row r="73" spans="1:15" x14ac:dyDescent="0.25">
      <c r="A73" s="7" t="s">
        <v>21</v>
      </c>
      <c r="B73" s="67">
        <f t="shared" si="14"/>
        <v>5217.0817424959077</v>
      </c>
      <c r="C73" s="67">
        <f t="shared" si="14"/>
        <v>11285.982395756331</v>
      </c>
      <c r="D73" s="67">
        <f t="shared" si="14"/>
        <v>46366.058721587608</v>
      </c>
      <c r="E73" s="67">
        <f t="shared" si="14"/>
        <v>20410.986767544971</v>
      </c>
      <c r="F73" s="67">
        <f t="shared" si="14"/>
        <v>4757.0941365780254</v>
      </c>
      <c r="G73" s="67">
        <f t="shared" si="14"/>
        <v>20253.604244876078</v>
      </c>
      <c r="H73" s="67">
        <f t="shared" si="14"/>
        <v>8537.6269073221483</v>
      </c>
      <c r="I73" s="67">
        <f t="shared" si="14"/>
        <v>4018.9465462345688</v>
      </c>
      <c r="J73" s="67">
        <f t="shared" si="14"/>
        <v>14194.774636475968</v>
      </c>
      <c r="K73" s="11"/>
      <c r="L73" s="11"/>
      <c r="M73" s="18"/>
      <c r="O73" s="12"/>
    </row>
    <row r="75" spans="1:15" x14ac:dyDescent="0.25">
      <c r="A75" s="1" t="s">
        <v>86</v>
      </c>
      <c r="B75" s="2" t="s">
        <v>36</v>
      </c>
    </row>
    <row r="76" spans="1:15" x14ac:dyDescent="0.25">
      <c r="A76" s="7" t="s">
        <v>10</v>
      </c>
      <c r="B76" s="67">
        <f>$B$17-SUM($B62:$J62)</f>
        <v>44314.932607003691</v>
      </c>
      <c r="D76" s="18"/>
    </row>
    <row r="77" spans="1:15" x14ac:dyDescent="0.25">
      <c r="A77" s="7" t="s">
        <v>11</v>
      </c>
      <c r="B77" s="67">
        <f>$B$17-SUM($B63:$J63)</f>
        <v>50227.723224356203</v>
      </c>
      <c r="D77" s="18"/>
    </row>
    <row r="78" spans="1:15" x14ac:dyDescent="0.25">
      <c r="A78" s="7" t="s">
        <v>12</v>
      </c>
      <c r="B78" s="67">
        <f>$B$17-SUM($B64:$J64)</f>
        <v>37276.06273226504</v>
      </c>
      <c r="D78" s="18"/>
    </row>
    <row r="79" spans="1:15" x14ac:dyDescent="0.25">
      <c r="A79" s="7" t="s">
        <v>13</v>
      </c>
      <c r="B79" s="67">
        <f>$B$17-SUM($B65:$J65)</f>
        <v>9978.8852254847588</v>
      </c>
      <c r="D79" s="18"/>
    </row>
    <row r="80" spans="1:15" x14ac:dyDescent="0.25">
      <c r="A80" s="7" t="s">
        <v>14</v>
      </c>
      <c r="B80" s="67">
        <f>$B$17-SUM($B66:$J66)</f>
        <v>10865.757586319553</v>
      </c>
      <c r="D80" s="18"/>
    </row>
    <row r="81" spans="1:4" x14ac:dyDescent="0.25">
      <c r="A81" s="7" t="s">
        <v>15</v>
      </c>
      <c r="B81" s="67">
        <f t="shared" ref="B81:B87" si="15">$B$17-SUM($B67:$J67)</f>
        <v>26917.81081075703</v>
      </c>
      <c r="D81" s="18"/>
    </row>
    <row r="82" spans="1:4" x14ac:dyDescent="0.25">
      <c r="A82" s="7" t="s">
        <v>16</v>
      </c>
      <c r="B82" s="67">
        <f t="shared" si="15"/>
        <v>41845.284353355266</v>
      </c>
      <c r="D82" s="18"/>
    </row>
    <row r="83" spans="1:4" x14ac:dyDescent="0.25">
      <c r="A83" s="7" t="s">
        <v>17</v>
      </c>
      <c r="B83" s="67">
        <f t="shared" si="15"/>
        <v>28470.393499059574</v>
      </c>
      <c r="D83" s="18"/>
    </row>
    <row r="84" spans="1:4" x14ac:dyDescent="0.25">
      <c r="A84" s="7" t="s">
        <v>18</v>
      </c>
      <c r="B84" s="67">
        <f t="shared" si="15"/>
        <v>15909.235543934774</v>
      </c>
      <c r="D84" s="18"/>
    </row>
    <row r="85" spans="1:4" x14ac:dyDescent="0.25">
      <c r="A85" s="7" t="s">
        <v>19</v>
      </c>
      <c r="B85" s="67">
        <f t="shared" si="15"/>
        <v>5077.1379269209865</v>
      </c>
      <c r="D85" s="18"/>
    </row>
    <row r="86" spans="1:4" x14ac:dyDescent="0.25">
      <c r="A86" s="7" t="s">
        <v>20</v>
      </c>
      <c r="B86" s="67">
        <f t="shared" si="15"/>
        <v>4693.7468171023356</v>
      </c>
      <c r="D86" s="18"/>
    </row>
    <row r="87" spans="1:4" x14ac:dyDescent="0.25">
      <c r="A87" s="7" t="s">
        <v>21</v>
      </c>
      <c r="B87" s="67">
        <f t="shared" si="15"/>
        <v>21107.637487447937</v>
      </c>
      <c r="D87" s="18"/>
    </row>
    <row r="88" spans="1:4" x14ac:dyDescent="0.25">
      <c r="A88" s="10" t="s">
        <v>37</v>
      </c>
      <c r="B88" s="69">
        <f>SUM($B$76:$B$87)/$B$17</f>
        <v>1.9000000000000004</v>
      </c>
    </row>
    <row r="90" spans="1:4" x14ac:dyDescent="0.25">
      <c r="A90" s="1" t="s">
        <v>87</v>
      </c>
      <c r="B90" s="68">
        <f>(SUM($B$76:$B$87)-$D$91*$B$17)/12</f>
        <v>4.850638409455617E-12</v>
      </c>
      <c r="D90" s="1" t="s">
        <v>39</v>
      </c>
    </row>
    <row r="91" spans="1:4" x14ac:dyDescent="0.25">
      <c r="A91" s="1" t="s">
        <v>38</v>
      </c>
      <c r="D91" s="19">
        <f>'計算用(期待容量)'!D91</f>
        <v>1.9</v>
      </c>
    </row>
    <row r="92" spans="1:4" ht="16.5" thickBot="1" x14ac:dyDescent="0.3"/>
    <row r="93" spans="1:4" ht="16.5" thickBot="1" x14ac:dyDescent="0.3">
      <c r="A93" s="1" t="s">
        <v>88</v>
      </c>
      <c r="B93" s="70">
        <f>(MIN($K$48:$K$59)+$B$90)*1000</f>
        <v>4.850638409455617E-9</v>
      </c>
    </row>
    <row r="94" spans="1:4" ht="16.5" thickBot="1" x14ac:dyDescent="0.3"/>
    <row r="95" spans="1:4" ht="16.5" thickBot="1" x14ac:dyDescent="0.3">
      <c r="A95" s="1" t="s">
        <v>55</v>
      </c>
      <c r="B95" s="91"/>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O95"/>
  <sheetViews>
    <sheetView zoomScale="85" zoomScaleNormal="85" workbookViewId="0">
      <selection activeCell="I29" sqref="I29"/>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71</v>
      </c>
    </row>
    <row r="2" spans="1:13" x14ac:dyDescent="0.25">
      <c r="B2" s="8" t="s">
        <v>25</v>
      </c>
      <c r="C2" s="8" t="s">
        <v>26</v>
      </c>
      <c r="D2" s="8" t="s">
        <v>27</v>
      </c>
      <c r="E2" s="8" t="s">
        <v>28</v>
      </c>
      <c r="F2" s="8" t="s">
        <v>29</v>
      </c>
      <c r="G2" s="8" t="s">
        <v>30</v>
      </c>
      <c r="H2" s="8" t="s">
        <v>31</v>
      </c>
      <c r="I2" s="8" t="s">
        <v>32</v>
      </c>
      <c r="J2" s="8" t="s">
        <v>33</v>
      </c>
    </row>
    <row r="3" spans="1:13" x14ac:dyDescent="0.25">
      <c r="A3" s="1" t="s">
        <v>82</v>
      </c>
    </row>
    <row r="4" spans="1:13" x14ac:dyDescent="0.25">
      <c r="A4" s="7" t="s">
        <v>10</v>
      </c>
      <c r="B4" s="72">
        <f>'計算用(期待容量)'!B4</f>
        <v>5136.7693724859209</v>
      </c>
      <c r="C4" s="72">
        <f>'計算用(期待容量)'!C4</f>
        <v>12582.734736969396</v>
      </c>
      <c r="D4" s="72">
        <f>'計算用(期待容量)'!D4</f>
        <v>42812.450366376877</v>
      </c>
      <c r="E4" s="72">
        <f>'計算用(期待容量)'!E4</f>
        <v>19226.231303462326</v>
      </c>
      <c r="F4" s="72">
        <f>'計算用(期待容量)'!F4</f>
        <v>4869.8559662348689</v>
      </c>
      <c r="G4" s="72">
        <f>'計算用(期待容量)'!G4</f>
        <v>18677.252542867569</v>
      </c>
      <c r="H4" s="72">
        <f>'計算用(期待容量)'!H4</f>
        <v>7941.2375019215988</v>
      </c>
      <c r="I4" s="72">
        <f>'計算用(期待容量)'!I4</f>
        <v>4043.165935613682</v>
      </c>
      <c r="J4" s="72">
        <f>'計算用(期待容量)'!J4</f>
        <v>12587.213253383588</v>
      </c>
    </row>
    <row r="5" spans="1:13" x14ac:dyDescent="0.25">
      <c r="A5" s="7" t="s">
        <v>11</v>
      </c>
      <c r="B5" s="72">
        <f>'計算用(期待容量)'!B5</f>
        <v>4608.0824778761062</v>
      </c>
      <c r="C5" s="72">
        <f>'計算用(期待容量)'!C5</f>
        <v>11765.592368887781</v>
      </c>
      <c r="D5" s="72">
        <f>'計算用(期待容量)'!D5</f>
        <v>41433.532423196593</v>
      </c>
      <c r="E5" s="72">
        <f>'計算用(期待容量)'!E5</f>
        <v>19308.463482688392</v>
      </c>
      <c r="F5" s="72">
        <f>'計算用(期待容量)'!F5</f>
        <v>4448.449286955346</v>
      </c>
      <c r="G5" s="72">
        <f>'計算用(期待容量)'!G5</f>
        <v>18978.289379788399</v>
      </c>
      <c r="H5" s="72">
        <f>'計算用(期待容量)'!H5</f>
        <v>7842.2442813220596</v>
      </c>
      <c r="I5" s="72">
        <f>'計算用(期待容量)'!I5</f>
        <v>4136.5137424547283</v>
      </c>
      <c r="J5" s="72">
        <f>'計算用(期待容量)'!J5</f>
        <v>13165.972918793903</v>
      </c>
    </row>
    <row r="6" spans="1:13" x14ac:dyDescent="0.25">
      <c r="A6" s="7" t="s">
        <v>12</v>
      </c>
      <c r="B6" s="72">
        <f>'計算用(期待容量)'!B6</f>
        <v>4620.6628801287216</v>
      </c>
      <c r="C6" s="72">
        <f>'計算用(期待容量)'!C6</f>
        <v>12573.166958401736</v>
      </c>
      <c r="D6" s="72">
        <f>'計算用(期待容量)'!D6</f>
        <v>47467.120916422551</v>
      </c>
      <c r="E6" s="72">
        <f>'計算用(期待容量)'!E6</f>
        <v>21487.776232179225</v>
      </c>
      <c r="F6" s="72">
        <f>'計算用(期待容量)'!F6</f>
        <v>5089.7190162937504</v>
      </c>
      <c r="G6" s="72">
        <f>'計算用(期待容量)'!G6</f>
        <v>21846.573400218898</v>
      </c>
      <c r="H6" s="72">
        <f>'計算用(期待容量)'!H6</f>
        <v>8731.2234050730203</v>
      </c>
      <c r="I6" s="72">
        <f>'計算用(期待容量)'!I6</f>
        <v>4649.8966800804828</v>
      </c>
      <c r="J6" s="72">
        <f>'計算用(期待容量)'!J6</f>
        <v>15038.461365256126</v>
      </c>
    </row>
    <row r="7" spans="1:13" x14ac:dyDescent="0.25">
      <c r="A7" s="7" t="s">
        <v>13</v>
      </c>
      <c r="B7" s="72">
        <f>'計算用(期待容量)'!B7</f>
        <v>5139.1466273187179</v>
      </c>
      <c r="C7" s="72">
        <f>'計算用(期待容量)'!C7</f>
        <v>14722.667747708281</v>
      </c>
      <c r="D7" s="72">
        <f>'計算用(期待容量)'!D7</f>
        <v>58859.241985807814</v>
      </c>
      <c r="E7" s="72">
        <f>'計算用(期待容量)'!E7</f>
        <v>25236.87</v>
      </c>
      <c r="F7" s="72">
        <f>'計算用(期待容量)'!F7</f>
        <v>5984.4279999999999</v>
      </c>
      <c r="G7" s="72">
        <f>'計算用(期待容量)'!G7</f>
        <v>27232.29</v>
      </c>
      <c r="H7" s="72">
        <f>'計算用(期待容量)'!H7</f>
        <v>10514.220000000001</v>
      </c>
      <c r="I7" s="72">
        <f>'計算用(期待容量)'!I7</f>
        <v>5798.9299999999994</v>
      </c>
      <c r="J7" s="72">
        <f>'計算用(期待容量)'!J7</f>
        <v>18636.653999999999</v>
      </c>
    </row>
    <row r="8" spans="1:13" x14ac:dyDescent="0.25">
      <c r="A8" s="7" t="s">
        <v>14</v>
      </c>
      <c r="B8" s="72">
        <f>'計算用(期待容量)'!B8</f>
        <v>5227.29</v>
      </c>
      <c r="C8" s="72">
        <f>'計算用(期待容量)'!C8</f>
        <v>15007.958000000001</v>
      </c>
      <c r="D8" s="72">
        <f>'計算用(期待容量)'!D8</f>
        <v>58857.856</v>
      </c>
      <c r="E8" s="72">
        <f>'計算用(期待容量)'!E8</f>
        <v>25236.87</v>
      </c>
      <c r="F8" s="72">
        <f>'計算用(期待容量)'!F8</f>
        <v>5984.4279999999999</v>
      </c>
      <c r="G8" s="72">
        <f>'計算用(期待容量)'!G8</f>
        <v>27232.29</v>
      </c>
      <c r="H8" s="72">
        <f>'計算用(期待容量)'!H8</f>
        <v>10514.220000000001</v>
      </c>
      <c r="I8" s="72">
        <f>'計算用(期待容量)'!I8</f>
        <v>5798.9299999999994</v>
      </c>
      <c r="J8" s="72">
        <f>'計算用(期待容量)'!J8</f>
        <v>18636.653999999999</v>
      </c>
    </row>
    <row r="9" spans="1:13" x14ac:dyDescent="0.25">
      <c r="A9" s="7" t="s">
        <v>15</v>
      </c>
      <c r="B9" s="72">
        <f>'計算用(期待容量)'!B9</f>
        <v>4862.1060274632619</v>
      </c>
      <c r="C9" s="72">
        <f>'計算用(期待容量)'!C9</f>
        <v>13237.588415435164</v>
      </c>
      <c r="D9" s="72">
        <f>'計算用(期待容量)'!D9</f>
        <v>49767.298669551194</v>
      </c>
      <c r="E9" s="72">
        <f>'計算用(期待容量)'!E9</f>
        <v>22697.76146639511</v>
      </c>
      <c r="F9" s="72">
        <f>'計算用(期待容量)'!F9</f>
        <v>5295.2961846097905</v>
      </c>
      <c r="G9" s="72">
        <f>'計算用(期待容量)'!G9</f>
        <v>22988.977457132434</v>
      </c>
      <c r="H9" s="72">
        <f>'計算用(期待容量)'!H9</f>
        <v>9387.8371329746351</v>
      </c>
      <c r="I9" s="72">
        <f>'計算用(期待容量)'!I9</f>
        <v>4958.8397384305836</v>
      </c>
      <c r="J9" s="72">
        <f>'計算用(期待容量)'!J9</f>
        <v>15997.517683570326</v>
      </c>
    </row>
    <row r="10" spans="1:13" x14ac:dyDescent="0.25">
      <c r="A10" s="7" t="s">
        <v>16</v>
      </c>
      <c r="B10" s="72">
        <f>'計算用(期待容量)'!B10</f>
        <v>5048.6565567176185</v>
      </c>
      <c r="C10" s="72">
        <f>'計算用(期待容量)'!C10</f>
        <v>11997.802479552651</v>
      </c>
      <c r="D10" s="72">
        <f>'計算用(期待容量)'!D10</f>
        <v>42609.084439528531</v>
      </c>
      <c r="E10" s="72">
        <f>'計算用(期待容量)'!E10</f>
        <v>20048.613095723016</v>
      </c>
      <c r="F10" s="72">
        <f>'計算用(期待容量)'!F10</f>
        <v>4704.961178690708</v>
      </c>
      <c r="G10" s="72">
        <f>'計算用(期待容量)'!G10</f>
        <v>19599.230974097041</v>
      </c>
      <c r="H10" s="72">
        <f>'計算用(期待容量)'!H10</f>
        <v>8074.5883704842427</v>
      </c>
      <c r="I10" s="72">
        <f>'計算用(期待容量)'!I10</f>
        <v>4451.5450905432599</v>
      </c>
      <c r="J10" s="72">
        <f>'計算用(期待容量)'!J10</f>
        <v>13896.647047627208</v>
      </c>
    </row>
    <row r="11" spans="1:13" x14ac:dyDescent="0.25">
      <c r="A11" s="7" t="s">
        <v>17</v>
      </c>
      <c r="B11" s="72">
        <f>'計算用(期待容量)'!B11</f>
        <v>5728.398278358809</v>
      </c>
      <c r="C11" s="72">
        <f>'計算用(期待容量)'!C11</f>
        <v>13435.358872684099</v>
      </c>
      <c r="D11" s="72">
        <f>'計算用(期待容量)'!D11</f>
        <v>44678.215346657016</v>
      </c>
      <c r="E11" s="72">
        <f>'計算用(期待容量)'!E11</f>
        <v>20285.050610997965</v>
      </c>
      <c r="F11" s="72">
        <f>'計算用(期待容量)'!F11</f>
        <v>5163.0066996467103</v>
      </c>
      <c r="G11" s="72">
        <f>'計算用(期待容量)'!G11</f>
        <v>19829.725581904411</v>
      </c>
      <c r="H11" s="72">
        <f>'計算用(期待容量)'!H11</f>
        <v>8738.2929208301321</v>
      </c>
      <c r="I11" s="72">
        <f>'計算用(期待容量)'!I11</f>
        <v>4463.2110663983913</v>
      </c>
      <c r="J11" s="72">
        <f>'計算用(期待容量)'!J11</f>
        <v>14443.610709782424</v>
      </c>
    </row>
    <row r="12" spans="1:13" x14ac:dyDescent="0.25">
      <c r="A12" s="7" t="s">
        <v>18</v>
      </c>
      <c r="B12" s="72">
        <f>'計算用(期待容量)'!B12</f>
        <v>6044.6931617055507</v>
      </c>
      <c r="C12" s="72">
        <f>'計算用(期待容量)'!C12</f>
        <v>14646.635025577509</v>
      </c>
      <c r="D12" s="72">
        <f>'計算用(期待容量)'!D12</f>
        <v>47832.678391238689</v>
      </c>
      <c r="E12" s="72">
        <f>'計算用(期待容量)'!E12</f>
        <v>22194.049368635438</v>
      </c>
      <c r="F12" s="72">
        <f>'計算用(期待容量)'!F12</f>
        <v>5807.9744095831966</v>
      </c>
      <c r="G12" s="72">
        <f>'計算用(期待容量)'!G12</f>
        <v>23339.688821597956</v>
      </c>
      <c r="H12" s="72">
        <f>'計算用(期待容量)'!H12</f>
        <v>10212.170684089162</v>
      </c>
      <c r="I12" s="72">
        <f>'計算用(期待容量)'!I12</f>
        <v>5343.8869416498992</v>
      </c>
      <c r="J12" s="72">
        <f>'計算用(期待容量)'!J12</f>
        <v>16928.481238307351</v>
      </c>
    </row>
    <row r="13" spans="1:13" x14ac:dyDescent="0.25">
      <c r="A13" s="7" t="s">
        <v>19</v>
      </c>
      <c r="B13" s="72">
        <f>'計算用(期待容量)'!B13</f>
        <v>6258.68</v>
      </c>
      <c r="C13" s="72">
        <f>'計算用(期待容量)'!C13</f>
        <v>15366.37</v>
      </c>
      <c r="D13" s="72">
        <f>'計算用(期待容量)'!D13</f>
        <v>52274.129114873052</v>
      </c>
      <c r="E13" s="72">
        <f>'計算用(期待容量)'!E13</f>
        <v>24075.250468431772</v>
      </c>
      <c r="F13" s="72">
        <f>'計算用(期待容量)'!F13</f>
        <v>6327.1080000000002</v>
      </c>
      <c r="G13" s="72">
        <f>'計算用(期待容量)'!G13</f>
        <v>25016.74407150675</v>
      </c>
      <c r="H13" s="72">
        <f>'計算用(期待容量)'!H13</f>
        <v>10453.604150653344</v>
      </c>
      <c r="I13" s="72">
        <f>'計算用(期待容量)'!I13</f>
        <v>5343.8869416498992</v>
      </c>
      <c r="J13" s="72">
        <f>'計算用(期待容量)'!J13</f>
        <v>17666.392912283707</v>
      </c>
    </row>
    <row r="14" spans="1:13" x14ac:dyDescent="0.25">
      <c r="A14" s="7" t="s">
        <v>20</v>
      </c>
      <c r="B14" s="72">
        <f>'計算用(期待容量)'!B14</f>
        <v>6220.9187932421564</v>
      </c>
      <c r="C14" s="72">
        <f>'計算用(期待容量)'!C14</f>
        <v>15321.880323126759</v>
      </c>
      <c r="D14" s="72">
        <f>'計算用(期待容量)'!D14</f>
        <v>52274.771108322813</v>
      </c>
      <c r="E14" s="72">
        <f>'計算用(期待容量)'!E14</f>
        <v>24075.250468431772</v>
      </c>
      <c r="F14" s="72">
        <f>'計算用(期待容量)'!F14</f>
        <v>6327.1080000000002</v>
      </c>
      <c r="G14" s="72">
        <f>'計算用(期待容量)'!G14</f>
        <v>25016.74407150675</v>
      </c>
      <c r="H14" s="72">
        <f>'計算用(期待容量)'!H14</f>
        <v>10453.604150653344</v>
      </c>
      <c r="I14" s="72">
        <f>'計算用(期待容量)'!I14</f>
        <v>5343.8869416498992</v>
      </c>
      <c r="J14" s="72">
        <f>'計算用(期待容量)'!J14</f>
        <v>17666.392912283707</v>
      </c>
    </row>
    <row r="15" spans="1:13" x14ac:dyDescent="0.25">
      <c r="A15" s="7" t="s">
        <v>21</v>
      </c>
      <c r="B15" s="72">
        <f>'計算用(期待容量)'!B15</f>
        <v>5841.6918986323408</v>
      </c>
      <c r="C15" s="72">
        <f>'計算用(期待容量)'!C15</f>
        <v>14199.471550114331</v>
      </c>
      <c r="D15" s="72">
        <f>'計算用(期待容量)'!D15</f>
        <v>48068.984781029038</v>
      </c>
      <c r="E15" s="72">
        <f>'計算用(期待容量)'!E15</f>
        <v>21806.455926680246</v>
      </c>
      <c r="F15" s="72">
        <f>'計算用(期待容量)'!F15</f>
        <v>5676.0304831174344</v>
      </c>
      <c r="G15" s="72">
        <f>'計算用(期待容量)'!G15</f>
        <v>21825.705698650127</v>
      </c>
      <c r="H15" s="72">
        <f>'計算用(期待容量)'!H15</f>
        <v>9404.0173328209057</v>
      </c>
      <c r="I15" s="72">
        <f>'計算用(期待容量)'!I15</f>
        <v>4754.9104627766601</v>
      </c>
      <c r="J15" s="72">
        <f>'計算用(期待容量)'!J15</f>
        <v>15315.62796505054</v>
      </c>
    </row>
    <row r="16" spans="1:13" x14ac:dyDescent="0.25">
      <c r="B16" s="2"/>
      <c r="C16" s="2"/>
      <c r="D16" s="2"/>
      <c r="E16" s="2"/>
      <c r="F16" s="2"/>
      <c r="G16" s="2"/>
      <c r="H16" s="2"/>
      <c r="I16" s="2"/>
      <c r="J16" s="2"/>
      <c r="K16" s="2"/>
    </row>
    <row r="17" spans="1:12" x14ac:dyDescent="0.25">
      <c r="A17" s="1" t="s">
        <v>35</v>
      </c>
      <c r="B17" s="28">
        <f>'計算用(期待容量)'!B17</f>
        <v>156149.79358631955</v>
      </c>
      <c r="C17" s="2"/>
      <c r="D17" s="2"/>
      <c r="E17" s="2"/>
      <c r="F17" s="2"/>
      <c r="G17" s="2"/>
      <c r="H17" s="2"/>
      <c r="I17" s="2"/>
      <c r="J17" s="2"/>
      <c r="K17" s="2"/>
    </row>
    <row r="18" spans="1:12" x14ac:dyDescent="0.25">
      <c r="L18" s="9"/>
    </row>
    <row r="19" spans="1:12" x14ac:dyDescent="0.25">
      <c r="A19" s="1" t="s">
        <v>94</v>
      </c>
    </row>
    <row r="20" spans="1:12" x14ac:dyDescent="0.25">
      <c r="A20" s="7" t="s">
        <v>10</v>
      </c>
      <c r="B20" s="72">
        <f>'計算用(期待容量)'!B20</f>
        <v>760.3841866723285</v>
      </c>
      <c r="C20" s="72">
        <f>'計算用(期待容量)'!C20</f>
        <v>3543.78678131164</v>
      </c>
      <c r="D20" s="72">
        <f>'計算用(期待容量)'!D20</f>
        <v>2614.332149035663</v>
      </c>
      <c r="E20" s="72">
        <f>'計算用(期待容量)'!E20</f>
        <v>2477.2837164384637</v>
      </c>
      <c r="F20" s="72">
        <f>'計算用(期待容量)'!F20</f>
        <v>1248.4764813115517</v>
      </c>
      <c r="G20" s="72">
        <f>'計算用(期待容量)'!G20</f>
        <v>2414.8348090825252</v>
      </c>
      <c r="H20" s="72">
        <f>'計算用(期待容量)'!H20</f>
        <v>1130.8840667186944</v>
      </c>
      <c r="I20" s="72">
        <f>'計算用(期待容量)'!I20</f>
        <v>787.7471126931049</v>
      </c>
      <c r="J20" s="72">
        <f>'計算用(期待容量)'!J20</f>
        <v>1064.3206967360188</v>
      </c>
    </row>
    <row r="21" spans="1:12" x14ac:dyDescent="0.25">
      <c r="A21" s="7" t="s">
        <v>11</v>
      </c>
      <c r="B21" s="72">
        <f>'計算用(期待容量)'!B21</f>
        <v>988.69320688349239</v>
      </c>
      <c r="C21" s="72">
        <f>'計算用(期待容量)'!C21</f>
        <v>3925.1069470962702</v>
      </c>
      <c r="D21" s="72">
        <f>'計算用(期待容量)'!D21</f>
        <v>4189.0599156030485</v>
      </c>
      <c r="E21" s="72">
        <f>'計算用(期待容量)'!E21</f>
        <v>2652.2209672969466</v>
      </c>
      <c r="F21" s="72">
        <f>'計算用(期待容量)'!F21</f>
        <v>1295.932651733596</v>
      </c>
      <c r="G21" s="72">
        <f>'計算用(期待容量)'!G21</f>
        <v>2903.0422631268484</v>
      </c>
      <c r="H21" s="72">
        <f>'計算用(期待容量)'!H21</f>
        <v>1535.0091115529151</v>
      </c>
      <c r="I21" s="72">
        <f>'計算用(期待容量)'!I21</f>
        <v>1054.2579790385814</v>
      </c>
      <c r="J21" s="72">
        <f>'計算用(期待容量)'!J21</f>
        <v>1221.7469576682931</v>
      </c>
    </row>
    <row r="22" spans="1:12" x14ac:dyDescent="0.25">
      <c r="A22" s="7" t="s">
        <v>12</v>
      </c>
      <c r="B22" s="72">
        <f>'計算用(期待容量)'!B22</f>
        <v>912.33734212717434</v>
      </c>
      <c r="C22" s="72">
        <f>'計算用(期待容量)'!C22</f>
        <v>3823.3571175715188</v>
      </c>
      <c r="D22" s="72">
        <f>'計算用(期待容量)'!D22</f>
        <v>5138.1485005462255</v>
      </c>
      <c r="E22" s="72">
        <f>'計算用(期待容量)'!E22</f>
        <v>3425.0818889316643</v>
      </c>
      <c r="F22" s="72">
        <f>'計算用(期待容量)'!F22</f>
        <v>1106.8216132539096</v>
      </c>
      <c r="G22" s="72">
        <f>'計算用(期待容量)'!G22</f>
        <v>3424.2936898624826</v>
      </c>
      <c r="H22" s="72">
        <f>'計算用(期待容量)'!H22</f>
        <v>1781.3957962058519</v>
      </c>
      <c r="I22" s="72">
        <f>'計算用(期待容量)'!I22</f>
        <v>1113.2876358758251</v>
      </c>
      <c r="J22" s="72">
        <f>'計算用(期待容量)'!J22</f>
        <v>1906.1464156253583</v>
      </c>
    </row>
    <row r="23" spans="1:12" x14ac:dyDescent="0.25">
      <c r="A23" s="7" t="s">
        <v>13</v>
      </c>
      <c r="B23" s="72">
        <f>'計算用(期待容量)'!B23</f>
        <v>777.65145842851109</v>
      </c>
      <c r="C23" s="72">
        <f>'計算用(期待容量)'!C23</f>
        <v>3743.2166524905051</v>
      </c>
      <c r="D23" s="72">
        <f>'計算用(期待容量)'!D23</f>
        <v>6117.6582893005316</v>
      </c>
      <c r="E23" s="72">
        <f>'計算用(期待容量)'!E23</f>
        <v>4027.287199106785</v>
      </c>
      <c r="F23" s="72">
        <f>'計算用(期待容量)'!F23</f>
        <v>1180.2839626830817</v>
      </c>
      <c r="G23" s="72">
        <f>'計算用(期待容量)'!G23</f>
        <v>3947.0500991896351</v>
      </c>
      <c r="H23" s="72">
        <f>'計算用(期待容量)'!H23</f>
        <v>2515.5444494340545</v>
      </c>
      <c r="I23" s="72">
        <f>'計算用(期待容量)'!I23</f>
        <v>1433.6573540944685</v>
      </c>
      <c r="J23" s="72">
        <f>'計算用(期待容量)'!J23</f>
        <v>2211.1905352724666</v>
      </c>
    </row>
    <row r="24" spans="1:12" x14ac:dyDescent="0.25">
      <c r="A24" s="7" t="s">
        <v>14</v>
      </c>
      <c r="B24" s="72">
        <f>'計算用(期待容量)'!B24</f>
        <v>745.77719542870761</v>
      </c>
      <c r="C24" s="72">
        <f>'計算用(期待容量)'!C24</f>
        <v>4214.158232678772</v>
      </c>
      <c r="D24" s="72">
        <f>'計算用(期待容量)'!D24</f>
        <v>6472.7001895068461</v>
      </c>
      <c r="E24" s="72">
        <f>'計算用(期待容量)'!E24</f>
        <v>4406.3999453178576</v>
      </c>
      <c r="F24" s="72">
        <f>'計算用(期待容量)'!F24</f>
        <v>1087.9996937417868</v>
      </c>
      <c r="G24" s="72">
        <f>'計算用(期待容量)'!G24</f>
        <v>3883.7814293700908</v>
      </c>
      <c r="H24" s="72">
        <f>'計算用(期待容量)'!H24</f>
        <v>2540.8427812916138</v>
      </c>
      <c r="I24" s="72">
        <f>'計算用(期待容量)'!I24</f>
        <v>1504.3392748079186</v>
      </c>
      <c r="J24" s="72">
        <f>'計算用(期待容量)'!J24</f>
        <v>2356.4612578564279</v>
      </c>
    </row>
    <row r="25" spans="1:12" x14ac:dyDescent="0.25">
      <c r="A25" s="7" t="s">
        <v>15</v>
      </c>
      <c r="B25" s="72">
        <f>'計算用(期待容量)'!B25</f>
        <v>679.3627548670089</v>
      </c>
      <c r="C25" s="72">
        <f>'計算用(期待容量)'!C25</f>
        <v>3224.1487162929266</v>
      </c>
      <c r="D25" s="72">
        <f>'計算用(期待容量)'!D25</f>
        <v>4726.9746855786943</v>
      </c>
      <c r="E25" s="72">
        <f>'計算用(期待容量)'!E25</f>
        <v>2978.9895143648546</v>
      </c>
      <c r="F25" s="72">
        <f>'計算用(期待容量)'!F25</f>
        <v>896.00100922507409</v>
      </c>
      <c r="G25" s="72">
        <f>'計算用(期待容量)'!G25</f>
        <v>2837.9227636973028</v>
      </c>
      <c r="H25" s="72">
        <f>'計算用(期待容量)'!H25</f>
        <v>1653.9272181399042</v>
      </c>
      <c r="I25" s="72">
        <f>'計算用(期待容量)'!I25</f>
        <v>1106.3460489217812</v>
      </c>
      <c r="J25" s="72">
        <f>'計算用(期待容量)'!J25</f>
        <v>1857.5672889124294</v>
      </c>
    </row>
    <row r="26" spans="1:12" x14ac:dyDescent="0.25">
      <c r="A26" s="7" t="s">
        <v>16</v>
      </c>
      <c r="B26" s="72">
        <f>'計算用(期待容量)'!B26</f>
        <v>594.35925338575476</v>
      </c>
      <c r="C26" s="72">
        <f>'計算用(期待容量)'!C26</f>
        <v>2666.6822369040588</v>
      </c>
      <c r="D26" s="72">
        <f>'計算用(期待容量)'!D26</f>
        <v>3642.4132695154503</v>
      </c>
      <c r="E26" s="72">
        <f>'計算用(期待容量)'!E26</f>
        <v>2438.9838817434838</v>
      </c>
      <c r="F26" s="72">
        <f>'計算用(期待容量)'!F26</f>
        <v>777.67591246563984</v>
      </c>
      <c r="G26" s="72">
        <f>'計算用(期待容量)'!G26</f>
        <v>2200.9811430433801</v>
      </c>
      <c r="H26" s="72">
        <f>'計算用(期待容量)'!H26</f>
        <v>1401.7684921487535</v>
      </c>
      <c r="I26" s="72">
        <f>'計算用(期待容量)'!I26</f>
        <v>947.15105586238303</v>
      </c>
      <c r="J26" s="72">
        <f>'計算用(期待容量)'!J26</f>
        <v>1456.6047549310929</v>
      </c>
    </row>
    <row r="27" spans="1:12" x14ac:dyDescent="0.25">
      <c r="A27" s="7" t="s">
        <v>17</v>
      </c>
      <c r="B27" s="72">
        <f>'計算用(期待容量)'!B27</f>
        <v>706.31605271715625</v>
      </c>
      <c r="C27" s="72">
        <f>'計算用(期待容量)'!C27</f>
        <v>2427.9127552394189</v>
      </c>
      <c r="D27" s="72">
        <f>'計算用(期待容量)'!D27</f>
        <v>1524.4407322382779</v>
      </c>
      <c r="E27" s="72">
        <f>'計算用(期待容量)'!E27</f>
        <v>1024.5542515048933</v>
      </c>
      <c r="F27" s="72">
        <f>'計算用(期待容量)'!F27</f>
        <v>755.26595454405447</v>
      </c>
      <c r="G27" s="72">
        <f>'計算用(期待容量)'!G27</f>
        <v>1016.5598094717152</v>
      </c>
      <c r="H27" s="72">
        <f>'計算用(期待容量)'!H27</f>
        <v>377.19431808074899</v>
      </c>
      <c r="I27" s="72">
        <f>'計算用(期待容量)'!I27</f>
        <v>438.14370653883594</v>
      </c>
      <c r="J27" s="72">
        <f>'計算用(期待容量)'!J27</f>
        <v>815.08241966488526</v>
      </c>
    </row>
    <row r="28" spans="1:12" x14ac:dyDescent="0.25">
      <c r="A28" s="7" t="s">
        <v>18</v>
      </c>
      <c r="B28" s="72">
        <f>'計算用(期待容量)'!B28</f>
        <v>771.64589892584172</v>
      </c>
      <c r="C28" s="72">
        <f>'計算用(期待容量)'!C28</f>
        <v>3063.633968976028</v>
      </c>
      <c r="D28" s="72">
        <f>'計算用(期待容量)'!D28</f>
        <v>1563.9864376516543</v>
      </c>
      <c r="E28" s="72">
        <f>'計算用(期待容量)'!E28</f>
        <v>1695.4394964139497</v>
      </c>
      <c r="F28" s="72">
        <f>'計算用(期待容量)'!F28</f>
        <v>877.85016365516594</v>
      </c>
      <c r="G28" s="72">
        <f>'計算用(期待容量)'!G28</f>
        <v>1572.8819036645418</v>
      </c>
      <c r="H28" s="72">
        <f>'計算用(期待容量)'!H28</f>
        <v>854.59662029297078</v>
      </c>
      <c r="I28" s="72">
        <f>'計算用(期待容量)'!I28</f>
        <v>701.51629494207418</v>
      </c>
      <c r="J28" s="72">
        <f>'計算用(期待容量)'!J28</f>
        <v>1008.1492154777557</v>
      </c>
    </row>
    <row r="29" spans="1:12" x14ac:dyDescent="0.25">
      <c r="A29" s="7" t="s">
        <v>19</v>
      </c>
      <c r="B29" s="72">
        <f>'計算用(期待容量)'!B29</f>
        <v>633.24519676570731</v>
      </c>
      <c r="C29" s="72">
        <f>'計算用(期待容量)'!C29</f>
        <v>3015.2353988692466</v>
      </c>
      <c r="D29" s="72">
        <f>'計算用(期待容量)'!D29</f>
        <v>1713.2382825758505</v>
      </c>
      <c r="E29" s="72">
        <f>'計算用(期待容量)'!E29</f>
        <v>1472.6987905957567</v>
      </c>
      <c r="F29" s="72">
        <f>'計算用(期待容量)'!F29</f>
        <v>729.79888165414661</v>
      </c>
      <c r="G29" s="72">
        <f>'計算用(期待容量)'!G29</f>
        <v>1450.483247568354</v>
      </c>
      <c r="H29" s="72">
        <f>'計算用(期待容量)'!H29</f>
        <v>879.50773667961835</v>
      </c>
      <c r="I29" s="72">
        <f>'計算用(期待容量)'!I29</f>
        <v>694.61322402569874</v>
      </c>
      <c r="J29" s="72">
        <f>'計算用(期待容量)'!J29</f>
        <v>1120.6892412655727</v>
      </c>
    </row>
    <row r="30" spans="1:12" x14ac:dyDescent="0.25">
      <c r="A30" s="7" t="s">
        <v>20</v>
      </c>
      <c r="B30" s="72">
        <f>'計算用(期待容量)'!B30</f>
        <v>687.12952756396635</v>
      </c>
      <c r="C30" s="72">
        <f>'計算用(期待容量)'!C30</f>
        <v>3062.0597772161605</v>
      </c>
      <c r="D30" s="72">
        <f>'計算用(期待容量)'!D30</f>
        <v>1404.9153470552405</v>
      </c>
      <c r="E30" s="72">
        <f>'計算用(期待容量)'!E30</f>
        <v>1249.3867715369356</v>
      </c>
      <c r="F30" s="72">
        <f>'計算用(期待容量)'!F30</f>
        <v>745.17539885025997</v>
      </c>
      <c r="G30" s="72">
        <f>'計算用(期待容量)'!G30</f>
        <v>1515.624387577815</v>
      </c>
      <c r="H30" s="72">
        <f>'計算用(期待容量)'!H30</f>
        <v>821.15522757306155</v>
      </c>
      <c r="I30" s="72">
        <f>'計算用(期待容量)'!I30</f>
        <v>675.38328582596591</v>
      </c>
      <c r="J30" s="72">
        <f>'計算用(期待容量)'!J30</f>
        <v>1083.6802768006041</v>
      </c>
    </row>
    <row r="31" spans="1:12" x14ac:dyDescent="0.25">
      <c r="A31" s="7" t="s">
        <v>21</v>
      </c>
      <c r="B31" s="72">
        <f>'計算用(期待容量)'!B31</f>
        <v>624.61015613643281</v>
      </c>
      <c r="C31" s="72">
        <f>'計算用(期待容量)'!C31</f>
        <v>2913.4891543579997</v>
      </c>
      <c r="D31" s="72">
        <f>'計算用(期待容量)'!D31</f>
        <v>1702.9260594414332</v>
      </c>
      <c r="E31" s="72">
        <f>'計算用(期待容量)'!E31</f>
        <v>1395.4691591352766</v>
      </c>
      <c r="F31" s="72">
        <f>'計算用(期待容量)'!F31</f>
        <v>918.9363465394091</v>
      </c>
      <c r="G31" s="72">
        <f>'計算用(期待容量)'!G31</f>
        <v>1572.101453774048</v>
      </c>
      <c r="H31" s="72">
        <f>'計算用(期待容量)'!H31</f>
        <v>866.39042549875808</v>
      </c>
      <c r="I31" s="72">
        <f>'計算用(期待容量)'!I31</f>
        <v>735.96391654209128</v>
      </c>
      <c r="J31" s="72">
        <f>'計算用(期待容量)'!J31</f>
        <v>1120.8533285745723</v>
      </c>
    </row>
    <row r="32" spans="1:12" x14ac:dyDescent="0.25">
      <c r="B32" s="7"/>
      <c r="C32" s="7"/>
      <c r="D32" s="7"/>
      <c r="E32" s="7"/>
      <c r="F32" s="7"/>
      <c r="G32" s="7"/>
      <c r="H32" s="7"/>
      <c r="I32" s="7"/>
      <c r="J32" s="7"/>
    </row>
    <row r="33" spans="1:13" x14ac:dyDescent="0.25">
      <c r="A33" s="1" t="s">
        <v>83</v>
      </c>
    </row>
    <row r="34" spans="1:13" x14ac:dyDescent="0.25">
      <c r="A34" s="7" t="s">
        <v>10</v>
      </c>
      <c r="B34" s="67">
        <f>B4-B20</f>
        <v>4376.3851858135922</v>
      </c>
      <c r="C34" s="67">
        <f t="shared" ref="C34:J34" si="0">C4-C20</f>
        <v>9038.9479556577571</v>
      </c>
      <c r="D34" s="67">
        <f t="shared" si="0"/>
        <v>40198.118217341216</v>
      </c>
      <c r="E34" s="67">
        <f t="shared" si="0"/>
        <v>16748.94758702386</v>
      </c>
      <c r="F34" s="67">
        <f t="shared" si="0"/>
        <v>3621.3794849233172</v>
      </c>
      <c r="G34" s="67">
        <f t="shared" si="0"/>
        <v>16262.417733785043</v>
      </c>
      <c r="H34" s="67">
        <f t="shared" si="0"/>
        <v>6810.3534352029046</v>
      </c>
      <c r="I34" s="67">
        <f t="shared" si="0"/>
        <v>3255.418822920577</v>
      </c>
      <c r="J34" s="67">
        <f t="shared" si="0"/>
        <v>11522.89255664757</v>
      </c>
      <c r="L34" s="11"/>
    </row>
    <row r="35" spans="1:13" x14ac:dyDescent="0.25">
      <c r="A35" s="7" t="s">
        <v>11</v>
      </c>
      <c r="B35" s="67">
        <f t="shared" ref="B35:J35" si="1">B5-B21</f>
        <v>3619.389270992614</v>
      </c>
      <c r="C35" s="67">
        <f t="shared" si="1"/>
        <v>7840.4854217915108</v>
      </c>
      <c r="D35" s="67">
        <f t="shared" si="1"/>
        <v>37244.472507593542</v>
      </c>
      <c r="E35" s="67">
        <f t="shared" si="1"/>
        <v>16656.242515391445</v>
      </c>
      <c r="F35" s="67">
        <f t="shared" si="1"/>
        <v>3152.5166352217502</v>
      </c>
      <c r="G35" s="67">
        <f t="shared" si="1"/>
        <v>16075.247116661551</v>
      </c>
      <c r="H35" s="67">
        <f t="shared" si="1"/>
        <v>6307.2351697691447</v>
      </c>
      <c r="I35" s="67">
        <f t="shared" si="1"/>
        <v>3082.2557634161467</v>
      </c>
      <c r="J35" s="67">
        <f t="shared" si="1"/>
        <v>11944.22596112561</v>
      </c>
      <c r="L35" s="11"/>
    </row>
    <row r="36" spans="1:13" x14ac:dyDescent="0.25">
      <c r="A36" s="7" t="s">
        <v>12</v>
      </c>
      <c r="B36" s="67">
        <f t="shared" ref="B36:J36" si="2">B6-B22</f>
        <v>3708.3255380015471</v>
      </c>
      <c r="C36" s="67">
        <f t="shared" si="2"/>
        <v>8749.8098408302176</v>
      </c>
      <c r="D36" s="67">
        <f t="shared" si="2"/>
        <v>42328.972415876327</v>
      </c>
      <c r="E36" s="67">
        <f t="shared" si="2"/>
        <v>18062.69434324756</v>
      </c>
      <c r="F36" s="67">
        <f t="shared" si="2"/>
        <v>3982.8974030398408</v>
      </c>
      <c r="G36" s="67">
        <f t="shared" si="2"/>
        <v>18422.279710356415</v>
      </c>
      <c r="H36" s="67">
        <f t="shared" si="2"/>
        <v>6949.8276088671682</v>
      </c>
      <c r="I36" s="67">
        <f t="shared" si="2"/>
        <v>3536.6090442046579</v>
      </c>
      <c r="J36" s="67">
        <f t="shared" si="2"/>
        <v>13132.314949630767</v>
      </c>
      <c r="L36" s="11"/>
    </row>
    <row r="37" spans="1:13" x14ac:dyDescent="0.25">
      <c r="A37" s="7" t="s">
        <v>13</v>
      </c>
      <c r="B37" s="67">
        <f t="shared" ref="B37:J37" si="3">B7-B23</f>
        <v>4361.4951688902065</v>
      </c>
      <c r="C37" s="67">
        <f t="shared" si="3"/>
        <v>10979.451095217777</v>
      </c>
      <c r="D37" s="67">
        <f t="shared" si="3"/>
        <v>52741.583696507281</v>
      </c>
      <c r="E37" s="67">
        <f t="shared" si="3"/>
        <v>21209.582800893215</v>
      </c>
      <c r="F37" s="67">
        <f t="shared" si="3"/>
        <v>4804.144037316918</v>
      </c>
      <c r="G37" s="67">
        <f t="shared" si="3"/>
        <v>23285.239900810368</v>
      </c>
      <c r="H37" s="67">
        <f t="shared" si="3"/>
        <v>7998.6755505659467</v>
      </c>
      <c r="I37" s="67">
        <f t="shared" si="3"/>
        <v>4365.2726459055311</v>
      </c>
      <c r="J37" s="67">
        <f t="shared" si="3"/>
        <v>16425.463464727531</v>
      </c>
      <c r="L37" s="11"/>
    </row>
    <row r="38" spans="1:13" x14ac:dyDescent="0.25">
      <c r="A38" s="7" t="s">
        <v>14</v>
      </c>
      <c r="B38" s="67">
        <f t="shared" ref="B38:J38" si="4">B8-B24</f>
        <v>4481.5128045712927</v>
      </c>
      <c r="C38" s="67">
        <f t="shared" si="4"/>
        <v>10793.799767321229</v>
      </c>
      <c r="D38" s="67">
        <f t="shared" si="4"/>
        <v>52385.155810493154</v>
      </c>
      <c r="E38" s="67">
        <f t="shared" si="4"/>
        <v>20830.47005468214</v>
      </c>
      <c r="F38" s="67">
        <f t="shared" si="4"/>
        <v>4896.4283062582126</v>
      </c>
      <c r="G38" s="67">
        <f t="shared" si="4"/>
        <v>23348.508570629911</v>
      </c>
      <c r="H38" s="67">
        <f t="shared" si="4"/>
        <v>7973.3772187083869</v>
      </c>
      <c r="I38" s="67">
        <f t="shared" si="4"/>
        <v>4294.5907251920808</v>
      </c>
      <c r="J38" s="67">
        <f t="shared" si="4"/>
        <v>16280.19274214357</v>
      </c>
      <c r="L38" s="11"/>
    </row>
    <row r="39" spans="1:13" x14ac:dyDescent="0.25">
      <c r="A39" s="7" t="s">
        <v>15</v>
      </c>
      <c r="B39" s="67">
        <f t="shared" ref="B39:J39" si="5">B9-B25</f>
        <v>4182.7432725962526</v>
      </c>
      <c r="C39" s="67">
        <f t="shared" si="5"/>
        <v>10013.439699142238</v>
      </c>
      <c r="D39" s="67">
        <f t="shared" si="5"/>
        <v>45040.323983972499</v>
      </c>
      <c r="E39" s="67">
        <f t="shared" si="5"/>
        <v>19718.771952030256</v>
      </c>
      <c r="F39" s="67">
        <f t="shared" si="5"/>
        <v>4399.2951753847165</v>
      </c>
      <c r="G39" s="67">
        <f t="shared" si="5"/>
        <v>20151.05469343513</v>
      </c>
      <c r="H39" s="67">
        <f t="shared" si="5"/>
        <v>7733.9099148347304</v>
      </c>
      <c r="I39" s="67">
        <f t="shared" si="5"/>
        <v>3852.4936895088022</v>
      </c>
      <c r="J39" s="67">
        <f t="shared" si="5"/>
        <v>14139.950394657897</v>
      </c>
      <c r="L39" s="11"/>
    </row>
    <row r="40" spans="1:13" x14ac:dyDescent="0.25">
      <c r="A40" s="7" t="s">
        <v>16</v>
      </c>
      <c r="B40" s="67">
        <f t="shared" ref="B40:J40" si="6">B10-B26</f>
        <v>4454.297303331864</v>
      </c>
      <c r="C40" s="67">
        <f t="shared" si="6"/>
        <v>9331.1202426485925</v>
      </c>
      <c r="D40" s="67">
        <f t="shared" si="6"/>
        <v>38966.671170013084</v>
      </c>
      <c r="E40" s="67">
        <f t="shared" si="6"/>
        <v>17609.629213979533</v>
      </c>
      <c r="F40" s="67">
        <f t="shared" si="6"/>
        <v>3927.285266225068</v>
      </c>
      <c r="G40" s="67">
        <f t="shared" si="6"/>
        <v>17398.249831053661</v>
      </c>
      <c r="H40" s="67">
        <f t="shared" si="6"/>
        <v>6672.8198783354892</v>
      </c>
      <c r="I40" s="67">
        <f t="shared" si="6"/>
        <v>3504.3940346808768</v>
      </c>
      <c r="J40" s="67">
        <f t="shared" si="6"/>
        <v>12440.042292696115</v>
      </c>
      <c r="L40" s="11"/>
    </row>
    <row r="41" spans="1:13" x14ac:dyDescent="0.25">
      <c r="A41" s="7" t="s">
        <v>17</v>
      </c>
      <c r="B41" s="67">
        <f t="shared" ref="B41:J41" si="7">B11-B27</f>
        <v>5022.0822256416523</v>
      </c>
      <c r="C41" s="67">
        <f t="shared" si="7"/>
        <v>11007.446117444681</v>
      </c>
      <c r="D41" s="67">
        <f t="shared" si="7"/>
        <v>43153.77461441874</v>
      </c>
      <c r="E41" s="67">
        <f t="shared" si="7"/>
        <v>19260.49635949307</v>
      </c>
      <c r="F41" s="67">
        <f t="shared" si="7"/>
        <v>4407.7407451026556</v>
      </c>
      <c r="G41" s="67">
        <f t="shared" si="7"/>
        <v>18813.165772432694</v>
      </c>
      <c r="H41" s="67">
        <f t="shared" si="7"/>
        <v>8361.0986027493836</v>
      </c>
      <c r="I41" s="67">
        <f t="shared" si="7"/>
        <v>4025.0673598595554</v>
      </c>
      <c r="J41" s="67">
        <f t="shared" si="7"/>
        <v>13628.52829011754</v>
      </c>
      <c r="L41" s="11"/>
    </row>
    <row r="42" spans="1:13" x14ac:dyDescent="0.25">
      <c r="A42" s="7" t="s">
        <v>18</v>
      </c>
      <c r="B42" s="67">
        <f t="shared" ref="B42:J42" si="8">B12-B28</f>
        <v>5273.0472627797089</v>
      </c>
      <c r="C42" s="67">
        <f t="shared" si="8"/>
        <v>11583.001056601481</v>
      </c>
      <c r="D42" s="67">
        <f t="shared" si="8"/>
        <v>46268.691953587033</v>
      </c>
      <c r="E42" s="67">
        <f t="shared" si="8"/>
        <v>20498.609872221488</v>
      </c>
      <c r="F42" s="67">
        <f t="shared" si="8"/>
        <v>4930.1242459280311</v>
      </c>
      <c r="G42" s="67">
        <f t="shared" si="8"/>
        <v>21766.806917933412</v>
      </c>
      <c r="H42" s="67">
        <f t="shared" si="8"/>
        <v>9357.5740637961917</v>
      </c>
      <c r="I42" s="67">
        <f t="shared" si="8"/>
        <v>4642.3706467078246</v>
      </c>
      <c r="J42" s="67">
        <f t="shared" si="8"/>
        <v>15920.332022829596</v>
      </c>
      <c r="L42" s="11"/>
    </row>
    <row r="43" spans="1:13" x14ac:dyDescent="0.25">
      <c r="A43" s="7" t="s">
        <v>19</v>
      </c>
      <c r="B43" s="67">
        <f t="shared" ref="B43:J43" si="9">B13-B29</f>
        <v>5625.4348032342932</v>
      </c>
      <c r="C43" s="67">
        <f t="shared" si="9"/>
        <v>12351.134601130754</v>
      </c>
      <c r="D43" s="67">
        <f t="shared" si="9"/>
        <v>50560.890832297198</v>
      </c>
      <c r="E43" s="67">
        <f t="shared" si="9"/>
        <v>22602.551677836014</v>
      </c>
      <c r="F43" s="67">
        <f t="shared" si="9"/>
        <v>5597.3091183458537</v>
      </c>
      <c r="G43" s="67">
        <f t="shared" si="9"/>
        <v>23566.260823938395</v>
      </c>
      <c r="H43" s="67">
        <f t="shared" si="9"/>
        <v>9574.0964139737262</v>
      </c>
      <c r="I43" s="67">
        <f t="shared" si="9"/>
        <v>4649.2737176242008</v>
      </c>
      <c r="J43" s="67">
        <f t="shared" si="9"/>
        <v>16545.703671018135</v>
      </c>
      <c r="L43" s="11"/>
    </row>
    <row r="44" spans="1:13" x14ac:dyDescent="0.25">
      <c r="A44" s="7" t="s">
        <v>20</v>
      </c>
      <c r="B44" s="67">
        <f t="shared" ref="B44:J44" si="10">B14-B30</f>
        <v>5533.7892656781896</v>
      </c>
      <c r="C44" s="67">
        <f t="shared" si="10"/>
        <v>12259.820545910599</v>
      </c>
      <c r="D44" s="67">
        <f t="shared" si="10"/>
        <v>50869.855761267572</v>
      </c>
      <c r="E44" s="67">
        <f t="shared" si="10"/>
        <v>22825.863696894838</v>
      </c>
      <c r="F44" s="67">
        <f t="shared" si="10"/>
        <v>5581.9326011497405</v>
      </c>
      <c r="G44" s="67">
        <f t="shared" si="10"/>
        <v>23501.119683928933</v>
      </c>
      <c r="H44" s="67">
        <f t="shared" si="10"/>
        <v>9632.4489230802828</v>
      </c>
      <c r="I44" s="67">
        <f t="shared" si="10"/>
        <v>4668.5036558239335</v>
      </c>
      <c r="J44" s="67">
        <f t="shared" si="10"/>
        <v>16582.712635483102</v>
      </c>
      <c r="L44" s="11"/>
    </row>
    <row r="45" spans="1:13" x14ac:dyDescent="0.25">
      <c r="A45" s="7" t="s">
        <v>21</v>
      </c>
      <c r="B45" s="67">
        <f t="shared" ref="B45:J45" si="11">B15-B31</f>
        <v>5217.0817424959077</v>
      </c>
      <c r="C45" s="67">
        <f t="shared" si="11"/>
        <v>11285.982395756331</v>
      </c>
      <c r="D45" s="67">
        <f t="shared" si="11"/>
        <v>46366.058721587608</v>
      </c>
      <c r="E45" s="67">
        <f t="shared" si="11"/>
        <v>20410.986767544971</v>
      </c>
      <c r="F45" s="67">
        <f t="shared" si="11"/>
        <v>4757.0941365780254</v>
      </c>
      <c r="G45" s="67">
        <f t="shared" si="11"/>
        <v>20253.604244876078</v>
      </c>
      <c r="H45" s="67">
        <f t="shared" si="11"/>
        <v>8537.6269073221483</v>
      </c>
      <c r="I45" s="67">
        <f t="shared" si="11"/>
        <v>4018.9465462345688</v>
      </c>
      <c r="J45" s="67">
        <f t="shared" si="11"/>
        <v>14194.774636475968</v>
      </c>
      <c r="L45" s="11"/>
    </row>
    <row r="46" spans="1:13" x14ac:dyDescent="0.25">
      <c r="L46" s="11"/>
    </row>
    <row r="47" spans="1:13" x14ac:dyDescent="0.25">
      <c r="A47" s="1" t="s">
        <v>84</v>
      </c>
      <c r="K47" s="2" t="s">
        <v>40</v>
      </c>
    </row>
    <row r="48" spans="1:13" x14ac:dyDescent="0.25">
      <c r="A48" s="7" t="s">
        <v>10</v>
      </c>
      <c r="B48" s="68">
        <f>IF(記載例!$E$16=B$2,記載例!$E$25*記載例!$E$19/1000,0)</f>
        <v>0</v>
      </c>
      <c r="C48" s="68">
        <f>IF(記載例!$E$16=C$2,記載例!$E$25*記載例!$E$19/1000,0)</f>
        <v>0</v>
      </c>
      <c r="D48" s="68">
        <f>IF(記載例!$E$16=D$2,記載例!$E$25*記載例!$E$19/1000,0)</f>
        <v>1.8210252208752034</v>
      </c>
      <c r="E48" s="68">
        <f>IF(記載例!$E$16=E$2,記載例!$E$25*記載例!$E$19/1000,0)</f>
        <v>0</v>
      </c>
      <c r="F48" s="68">
        <f>IF(記載例!$E$16=F$2,記載例!$E$25*記載例!$E$19/1000,0)</f>
        <v>0</v>
      </c>
      <c r="G48" s="68">
        <f>IF(記載例!$E$16=G$2,記載例!$E$25*記載例!$E$19/1000,0)</f>
        <v>0</v>
      </c>
      <c r="H48" s="68">
        <f>IF(記載例!$E$16=H$2,記載例!$E$25*記載例!$E$19/1000,0)</f>
        <v>0</v>
      </c>
      <c r="I48" s="68">
        <f>IF(記載例!$E$16=I$2,記載例!$E$25*記載例!$E$19/1000,0)</f>
        <v>0</v>
      </c>
      <c r="J48" s="68">
        <f>IF(記載例!$E$16=J$2,記載例!$E$25*記載例!$E$19/1000,0)</f>
        <v>0</v>
      </c>
      <c r="K48" s="73">
        <f>SUM(B48:J48)</f>
        <v>1.8210252208752034</v>
      </c>
      <c r="L48" s="11"/>
      <c r="M48" s="18"/>
    </row>
    <row r="49" spans="1:15" x14ac:dyDescent="0.25">
      <c r="A49" s="7" t="s">
        <v>11</v>
      </c>
      <c r="B49" s="68">
        <f>IF(記載例!$E$16=B$2,記載例!$F$25*記載例!$F$19/1000,0)</f>
        <v>0</v>
      </c>
      <c r="C49" s="68">
        <f>IF(記載例!$E$16=C$2,記載例!$F$25*記載例!$F$19/1000,0)</f>
        <v>0</v>
      </c>
      <c r="D49" s="68">
        <f>IF(記載例!$E$16=D$2,記載例!$F$25*記載例!$F$19/1000,0)</f>
        <v>1.7262444700482222</v>
      </c>
      <c r="E49" s="68">
        <f>IF(記載例!$E$16=E$2,記載例!$F$25*記載例!$F$19/1000,0)</f>
        <v>0</v>
      </c>
      <c r="F49" s="68">
        <f>IF(記載例!$E$16=F$2,記載例!$F$25*記載例!$F$19/1000,0)</f>
        <v>0</v>
      </c>
      <c r="G49" s="68">
        <f>IF(記載例!$E$16=G$2,記載例!$F$25*記載例!$F$19/1000,0)</f>
        <v>0</v>
      </c>
      <c r="H49" s="68">
        <f>IF(記載例!$E$16=H$2,記載例!$F$25*記載例!$F$19/1000,0)</f>
        <v>0</v>
      </c>
      <c r="I49" s="68">
        <f>IF(記載例!$E$16=I$2,記載例!$F$25*記載例!$F$19/1000,0)</f>
        <v>0</v>
      </c>
      <c r="J49" s="68">
        <f>IF(記載例!$E$16=J$2,記載例!$F$25*記載例!$F$19/1000,0)</f>
        <v>0</v>
      </c>
      <c r="K49" s="73">
        <f t="shared" ref="K49:K59" si="12">SUM(B49:J49)</f>
        <v>1.7262444700482222</v>
      </c>
      <c r="L49" s="11"/>
      <c r="M49" s="18"/>
    </row>
    <row r="50" spans="1:15" x14ac:dyDescent="0.25">
      <c r="A50" s="7" t="s">
        <v>12</v>
      </c>
      <c r="B50" s="68">
        <f>IF(記載例!$E$16=B$2,記載例!$G$25*記載例!$G$19/1000,0)</f>
        <v>0</v>
      </c>
      <c r="C50" s="68">
        <f>IF(記載例!$E$16=C$2,記載例!$G$25*記載例!$G$19/1000,0)</f>
        <v>0</v>
      </c>
      <c r="D50" s="68">
        <f>IF(記載例!$E$16=D$2,記載例!$G$25*記載例!$G$19/1000,0)</f>
        <v>1.9088328894996087</v>
      </c>
      <c r="E50" s="68">
        <f>IF(記載例!$E$16=E$2,記載例!$G$25*記載例!$G$19/1000,0)</f>
        <v>0</v>
      </c>
      <c r="F50" s="68">
        <f>IF(記載例!$E$16=F$2,記載例!$G$25*記載例!$G$19/1000,0)</f>
        <v>0</v>
      </c>
      <c r="G50" s="68">
        <f>IF(記載例!$E$16=G$2,記載例!$G$25*記載例!$G$19/1000,0)</f>
        <v>0</v>
      </c>
      <c r="H50" s="68">
        <f>IF(記載例!$E$16=H$2,記載例!$G$25*記載例!$G$19/1000,0)</f>
        <v>0</v>
      </c>
      <c r="I50" s="68">
        <f>IF(記載例!$E$16=I$2,記載例!$G$25*記載例!$G$19/1000,0)</f>
        <v>0</v>
      </c>
      <c r="J50" s="68">
        <f>IF(記載例!$E$16=J$2,記載例!$G$25*記載例!$G$19/1000,0)</f>
        <v>0</v>
      </c>
      <c r="K50" s="73">
        <f t="shared" si="12"/>
        <v>1.9088328894996087</v>
      </c>
      <c r="L50" s="11"/>
      <c r="M50" s="18"/>
    </row>
    <row r="51" spans="1:15" x14ac:dyDescent="0.25">
      <c r="A51" s="7" t="s">
        <v>13</v>
      </c>
      <c r="B51" s="68">
        <f>IF(記載例!$E$16=B$2,記載例!$H$25*記載例!$H$19/1000,0)</f>
        <v>0</v>
      </c>
      <c r="C51" s="68">
        <f>IF(記載例!$E$16=C$2,記載例!$H$25*記載例!$H$19/1000,0)</f>
        <v>0</v>
      </c>
      <c r="D51" s="68">
        <f>IF(記載例!$E$16=D$2,記載例!$H$25*記載例!$H$19/1000,0)</f>
        <v>2</v>
      </c>
      <c r="E51" s="68">
        <f>IF(記載例!$E$16=E$2,記載例!$H$25*記載例!$H$19/1000,0)</f>
        <v>0</v>
      </c>
      <c r="F51" s="68">
        <f>IF(記載例!$E$16=F$2,記載例!$H$25*記載例!$H$19/1000,0)</f>
        <v>0</v>
      </c>
      <c r="G51" s="68">
        <f>IF(記載例!$E$16=G$2,記載例!$H$25*記載例!$H$19/1000,0)</f>
        <v>0</v>
      </c>
      <c r="H51" s="68">
        <f>IF(記載例!$E$16=H$2,記載例!$H$25*記載例!$H$19/1000,0)</f>
        <v>0</v>
      </c>
      <c r="I51" s="68">
        <f>IF(記載例!$E$16=I$2,記載例!$H$25*記載例!$H$19/1000,0)</f>
        <v>0</v>
      </c>
      <c r="J51" s="68">
        <f>IF(記載例!$E$16=J$2,記載例!$H$25*記載例!$H$19/1000,0)</f>
        <v>0</v>
      </c>
      <c r="K51" s="73">
        <f t="shared" si="12"/>
        <v>2</v>
      </c>
      <c r="L51" s="11"/>
      <c r="M51" s="18"/>
    </row>
    <row r="52" spans="1:15" x14ac:dyDescent="0.25">
      <c r="A52" s="7" t="s">
        <v>14</v>
      </c>
      <c r="B52" s="68">
        <f>IF(記載例!$E$16=B$2,記載例!$I$25*記載例!$I$19/1000,0)</f>
        <v>0</v>
      </c>
      <c r="C52" s="68">
        <f>IF(記載例!$E$16=C$2,記載例!$I$25*記載例!$I$19/1000,0)</f>
        <v>0</v>
      </c>
      <c r="D52" s="68">
        <f>IF(記載例!$E$16=D$2,記載例!$I$25*記載例!$I$19/1000,0)</f>
        <v>2</v>
      </c>
      <c r="E52" s="68">
        <f>IF(記載例!$E$16=E$2,記載例!$I$25*記載例!$I$19/1000,0)</f>
        <v>0</v>
      </c>
      <c r="F52" s="68">
        <f>IF(記載例!$E$16=F$2,記載例!$I$25*記載例!$I$19/1000,0)</f>
        <v>0</v>
      </c>
      <c r="G52" s="68">
        <f>IF(記載例!$E$16=G$2,記載例!$I$25*記載例!$I$19/1000,0)</f>
        <v>0</v>
      </c>
      <c r="H52" s="68">
        <f>IF(記載例!$E$16=H$2,記載例!$I$25*記載例!$I$19/1000,0)</f>
        <v>0</v>
      </c>
      <c r="I52" s="68">
        <f>IF(記載例!$E$16=I$2,記載例!$I$25*記載例!$I$19/1000,0)</f>
        <v>0</v>
      </c>
      <c r="J52" s="68">
        <f>IF(記載例!$E$16=J$2,記載例!$I$25*記載例!$I$19/1000,0)</f>
        <v>0</v>
      </c>
      <c r="K52" s="73">
        <f t="shared" si="12"/>
        <v>2</v>
      </c>
      <c r="L52" s="11"/>
      <c r="M52" s="18"/>
    </row>
    <row r="53" spans="1:15" x14ac:dyDescent="0.25">
      <c r="A53" s="7" t="s">
        <v>15</v>
      </c>
      <c r="B53" s="68">
        <f>IF(記載例!$E$16=B$2,記載例!$J$25*記載例!$J$19/1000,0)</f>
        <v>0</v>
      </c>
      <c r="C53" s="68">
        <f>IF(記載例!$E$16=C$2,記載例!$J$25*記載例!$J$19/1000,0)</f>
        <v>0</v>
      </c>
      <c r="D53" s="68">
        <f>IF(記載例!$E$16=D$2,記載例!$J$25*記載例!$J$19/1000,0)</f>
        <v>1.9926481497304236</v>
      </c>
      <c r="E53" s="68">
        <f>IF(記載例!$E$16=E$2,記載例!$J$25*記載例!$J$19/1000,0)</f>
        <v>0</v>
      </c>
      <c r="F53" s="68">
        <f>IF(記載例!$E$16=F$2,記載例!$J$25*記載例!$J$19/1000,0)</f>
        <v>0</v>
      </c>
      <c r="G53" s="68">
        <f>IF(記載例!$E$16=G$2,記載例!$J$25*記載例!$J$19/1000,0)</f>
        <v>0</v>
      </c>
      <c r="H53" s="68">
        <f>IF(記載例!$E$16=H$2,記載例!$J$25*記載例!$J$19/1000,0)</f>
        <v>0</v>
      </c>
      <c r="I53" s="68">
        <f>IF(記載例!$E$16=I$2,記載例!$J$25*記載例!$J$19/1000,0)</f>
        <v>0</v>
      </c>
      <c r="J53" s="68">
        <f>IF(記載例!$E$16=J$2,記載例!$J$25*記載例!$J$19/1000,0)</f>
        <v>0</v>
      </c>
      <c r="K53" s="73">
        <f t="shared" si="12"/>
        <v>1.9926481497304236</v>
      </c>
      <c r="L53" s="11"/>
      <c r="M53" s="18"/>
    </row>
    <row r="54" spans="1:15" x14ac:dyDescent="0.25">
      <c r="A54" s="7" t="s">
        <v>16</v>
      </c>
      <c r="B54" s="68">
        <f>IF(記載例!$E$16=B$2,記載例!$K$25*記載例!$K$19/1000,0)</f>
        <v>0</v>
      </c>
      <c r="C54" s="68">
        <f>IF(記載例!$E$16=C$2,記載例!$K$25*記載例!$K$19/1000,0)</f>
        <v>0</v>
      </c>
      <c r="D54" s="68">
        <f>IF(記載例!$E$16=D$2,記載例!$K$25*記載例!$K$19/1000,0)</f>
        <v>1.8520400807398212</v>
      </c>
      <c r="E54" s="68">
        <f>IF(記載例!$E$16=E$2,記載例!$K$25*記載例!$K$19/1000,0)</f>
        <v>0</v>
      </c>
      <c r="F54" s="68">
        <f>IF(記載例!$E$16=F$2,記載例!$K$25*記載例!$K$19/1000,0)</f>
        <v>0</v>
      </c>
      <c r="G54" s="68">
        <f>IF(記載例!$E$16=G$2,記載例!$K$25*記載例!$K$19/1000,0)</f>
        <v>0</v>
      </c>
      <c r="H54" s="68">
        <f>IF(記載例!$E$16=H$2,記載例!$K$25*記載例!$K$19/1000,0)</f>
        <v>0</v>
      </c>
      <c r="I54" s="68">
        <f>IF(記載例!$E$16=I$2,記載例!$K$25*記載例!$K$19/1000,0)</f>
        <v>0</v>
      </c>
      <c r="J54" s="68">
        <f>IF(記載例!$E$16=J$2,記載例!$K$25*記載例!$K$19/1000,0)</f>
        <v>0</v>
      </c>
      <c r="K54" s="73">
        <f t="shared" si="12"/>
        <v>1.8520400807398212</v>
      </c>
      <c r="L54" s="11"/>
      <c r="M54" s="18"/>
    </row>
    <row r="55" spans="1:15" x14ac:dyDescent="0.25">
      <c r="A55" s="7" t="s">
        <v>17</v>
      </c>
      <c r="B55" s="68">
        <f>IF(記載例!$E$16=B$2,記載例!$L$25*記載例!$L$19/1000,0)</f>
        <v>0</v>
      </c>
      <c r="C55" s="68">
        <f>IF(記載例!$E$16=C$2,記載例!$L$25*記載例!$L$19/1000,0)</f>
        <v>0</v>
      </c>
      <c r="D55" s="68">
        <f>IF(記載例!$E$16=D$2,記載例!$L$25*記載例!$L$19/1000,0)</f>
        <v>1.6044573606178507</v>
      </c>
      <c r="E55" s="68">
        <f>IF(記載例!$E$16=E$2,記載例!$L$25*記載例!$L$19/1000,0)</f>
        <v>0</v>
      </c>
      <c r="F55" s="68">
        <f>IF(記載例!$E$16=F$2,記載例!$L$25*記載例!$L$19/1000,0)</f>
        <v>0</v>
      </c>
      <c r="G55" s="68">
        <f>IF(記載例!$E$16=G$2,記載例!$L$25*記載例!$L$19/1000,0)</f>
        <v>0</v>
      </c>
      <c r="H55" s="68">
        <f>IF(記載例!$E$16=H$2,記載例!$L$25*記載例!$L$19/1000,0)</f>
        <v>0</v>
      </c>
      <c r="I55" s="68">
        <f>IF(記載例!$E$16=I$2,記載例!$L$25*記載例!$L$19/1000,0)</f>
        <v>0</v>
      </c>
      <c r="J55" s="68">
        <f>IF(記載例!$E$16=J$2,記載例!$L$25*記載例!$L$19/1000,0)</f>
        <v>0</v>
      </c>
      <c r="K55" s="73">
        <f t="shared" si="12"/>
        <v>1.6044573606178507</v>
      </c>
      <c r="L55" s="11"/>
      <c r="M55" s="18"/>
    </row>
    <row r="56" spans="1:15" x14ac:dyDescent="0.25">
      <c r="A56" s="7" t="s">
        <v>18</v>
      </c>
      <c r="B56" s="68">
        <f>IF(記載例!$E$16=B$2,記載例!$M$25*記載例!$M$19/1000,0)</f>
        <v>0</v>
      </c>
      <c r="C56" s="68">
        <f>IF(記載例!$E$16=C$2,記載例!$M$25*記載例!$M$19/1000,0)</f>
        <v>0</v>
      </c>
      <c r="D56" s="68">
        <f>IF(記載例!$E$16=D$2,記載例!$M$25*記載例!$M$19/1000,0)</f>
        <v>1.8673783603949554</v>
      </c>
      <c r="E56" s="68">
        <f>IF(記載例!$E$16=E$2,記載例!$M$25*記載例!$M$19/1000,0)</f>
        <v>0</v>
      </c>
      <c r="F56" s="68">
        <f>IF(記載例!$E$16=F$2,記載例!$M$25*記載例!$M$19/1000,0)</f>
        <v>0</v>
      </c>
      <c r="G56" s="68">
        <f>IF(記載例!$E$16=G$2,記載例!$M$25*記載例!$M$19/1000,0)</f>
        <v>0</v>
      </c>
      <c r="H56" s="68">
        <f>IF(記載例!$E$16=H$2,記載例!$M$25*記載例!$M$19/1000,0)</f>
        <v>0</v>
      </c>
      <c r="I56" s="68">
        <f>IF(記載例!$E$16=I$2,記載例!$M$25*記載例!$M$19/1000,0)</f>
        <v>0</v>
      </c>
      <c r="J56" s="68">
        <f>IF(記載例!$E$16=J$2,記載例!$M$25*記載例!$M$19/1000,0)</f>
        <v>0</v>
      </c>
      <c r="K56" s="73">
        <f t="shared" si="12"/>
        <v>1.8673783603949554</v>
      </c>
      <c r="L56" s="11"/>
      <c r="M56" s="18"/>
    </row>
    <row r="57" spans="1:15" x14ac:dyDescent="0.25">
      <c r="A57" s="7" t="s">
        <v>19</v>
      </c>
      <c r="B57" s="68">
        <f>IF(記載例!$E$16=B$2,記載例!$N$25*記載例!$N$19/1000,0)</f>
        <v>0</v>
      </c>
      <c r="C57" s="68">
        <f>IF(記載例!$E$16=C$2,記載例!$N$25*記載例!$N$19/1000,0)</f>
        <v>0</v>
      </c>
      <c r="D57" s="68">
        <f>IF(記載例!$E$16=D$2,記載例!$N$25*記載例!$N$19/1000,0)</f>
        <v>1.7970945743377231</v>
      </c>
      <c r="E57" s="68">
        <f>IF(記載例!$E$16=E$2,記載例!$N$25*記載例!$N$19/1000,0)</f>
        <v>0</v>
      </c>
      <c r="F57" s="68">
        <f>IF(記載例!$E$16=F$2,記載例!$N$25*記載例!$N$19/1000,0)</f>
        <v>0</v>
      </c>
      <c r="G57" s="68">
        <f>IF(記載例!$E$16=G$2,記載例!$N$25*記載例!$N$19/1000,0)</f>
        <v>0</v>
      </c>
      <c r="H57" s="68">
        <f>IF(記載例!$E$16=H$2,記載例!$N$25*記載例!$N$19/1000,0)</f>
        <v>0</v>
      </c>
      <c r="I57" s="68">
        <f>IF(記載例!$E$16=I$2,記載例!$N$25*記載例!$N$19/1000,0)</f>
        <v>0</v>
      </c>
      <c r="J57" s="68">
        <f>IF(記載例!$E$16=J$2,記載例!$N$25*記載例!$N$19/1000,0)</f>
        <v>0</v>
      </c>
      <c r="K57" s="73">
        <f t="shared" si="12"/>
        <v>1.7970945743377231</v>
      </c>
      <c r="L57" s="11"/>
      <c r="M57" s="18"/>
    </row>
    <row r="58" spans="1:15" x14ac:dyDescent="0.25">
      <c r="A58" s="7" t="s">
        <v>20</v>
      </c>
      <c r="B58" s="68">
        <f>IF(記載例!$E$16=B$2,記載例!$O$25*記載例!$O$19/1000,0)</f>
        <v>0</v>
      </c>
      <c r="C58" s="68">
        <f>IF(記載例!$E$16=C$2,記載例!$O$25*記載例!$O$19/1000,0)</f>
        <v>0</v>
      </c>
      <c r="D58" s="68">
        <f>IF(記載例!$E$16=D$2,記載例!$O$25*記載例!$O$19/1000,0)</f>
        <v>1.8534806864920141</v>
      </c>
      <c r="E58" s="68">
        <f>IF(記載例!$E$16=E$2,記載例!$O$25*記載例!$O$19/1000,0)</f>
        <v>0</v>
      </c>
      <c r="F58" s="68">
        <f>IF(記載例!$E$16=F$2,記載例!$O$25*記載例!$O$19/1000,0)</f>
        <v>0</v>
      </c>
      <c r="G58" s="68">
        <f>IF(記載例!$E$16=G$2,記載例!$O$25*記載例!$O$19/1000,0)</f>
        <v>0</v>
      </c>
      <c r="H58" s="68">
        <f>IF(記載例!$E$16=H$2,記載例!$O$25*記載例!$O$19/1000,0)</f>
        <v>0</v>
      </c>
      <c r="I58" s="68">
        <f>IF(記載例!$E$16=I$2,記載例!$O$25*記載例!$O$19/1000,0)</f>
        <v>0</v>
      </c>
      <c r="J58" s="68">
        <f>IF(記載例!$E$16=J$2,記載例!$O$25*記載例!$O$19/1000,0)</f>
        <v>0</v>
      </c>
      <c r="K58" s="73">
        <f t="shared" si="12"/>
        <v>1.8534806864920141</v>
      </c>
      <c r="L58" s="11"/>
      <c r="M58" s="18"/>
    </row>
    <row r="59" spans="1:15" x14ac:dyDescent="0.25">
      <c r="A59" s="7" t="s">
        <v>21</v>
      </c>
      <c r="B59" s="68">
        <f>IF(記載例!$E$16=B$2,記載例!$P$25*記載例!$P$19/1000,0)</f>
        <v>0</v>
      </c>
      <c r="C59" s="68">
        <f>IF(記載例!$E$16=C$2,記載例!$P$25*記載例!$P$19/1000,0)</f>
        <v>0</v>
      </c>
      <c r="D59" s="68">
        <f>IF(記載例!$E$16=D$2,記載例!$P$25*記載例!$P$19/1000,0)</f>
        <v>1.7693198013679061</v>
      </c>
      <c r="E59" s="68">
        <f>IF(記載例!$E$16=E$2,記載例!$P$25*記載例!$P$19/1000,0)</f>
        <v>0</v>
      </c>
      <c r="F59" s="68">
        <f>IF(記載例!$E$16=F$2,記載例!$P$25*記載例!$P$19/1000,0)</f>
        <v>0</v>
      </c>
      <c r="G59" s="68">
        <f>IF(記載例!$E$16=G$2,記載例!$P$25*記載例!$P$19/1000,0)</f>
        <v>0</v>
      </c>
      <c r="H59" s="68">
        <f>IF(記載例!$E$16=H$2,記載例!$P$25*記載例!$P$19/1000,0)</f>
        <v>0</v>
      </c>
      <c r="I59" s="68">
        <f>IF(記載例!$E$16=I$2,記載例!$P$25*記載例!$P$19/1000,0)</f>
        <v>0</v>
      </c>
      <c r="J59" s="68">
        <f>IF(記載例!$E$16=J$2,記載例!$P$25*記載例!$P$19/1000,0)</f>
        <v>0</v>
      </c>
      <c r="K59" s="73">
        <f t="shared" si="12"/>
        <v>1.7693198013679061</v>
      </c>
      <c r="L59" s="11"/>
      <c r="M59" s="18"/>
    </row>
    <row r="61" spans="1:15" x14ac:dyDescent="0.25">
      <c r="A61" s="1" t="s">
        <v>85</v>
      </c>
    </row>
    <row r="62" spans="1:15" x14ac:dyDescent="0.25">
      <c r="A62" s="7" t="s">
        <v>10</v>
      </c>
      <c r="B62" s="67">
        <f>B34-(B48-MIN(B$48:B$59))</f>
        <v>4376.3851858135922</v>
      </c>
      <c r="C62" s="67">
        <f>C34-(C48-MIN(C$48:C$59))</f>
        <v>9038.9479556577571</v>
      </c>
      <c r="D62" s="67">
        <f>D34-(D48-MIN(D$48:D$59))</f>
        <v>40197.901649480962</v>
      </c>
      <c r="E62" s="67">
        <f t="shared" ref="E62:J62" si="13">E34-(E48-MIN(E$48:E$59))</f>
        <v>16748.94758702386</v>
      </c>
      <c r="F62" s="67">
        <f t="shared" si="13"/>
        <v>3621.3794849233172</v>
      </c>
      <c r="G62" s="67">
        <f>G34-(G48-MIN(G$48:G$59))</f>
        <v>16262.417733785043</v>
      </c>
      <c r="H62" s="67">
        <f t="shared" si="13"/>
        <v>6810.3534352029046</v>
      </c>
      <c r="I62" s="67">
        <f t="shared" si="13"/>
        <v>3255.418822920577</v>
      </c>
      <c r="J62" s="67">
        <f t="shared" si="13"/>
        <v>11522.89255664757</v>
      </c>
      <c r="K62" s="11"/>
      <c r="L62" s="11"/>
      <c r="M62" s="18"/>
      <c r="O62" s="12"/>
    </row>
    <row r="63" spans="1:15" x14ac:dyDescent="0.25">
      <c r="A63" s="7" t="s">
        <v>11</v>
      </c>
      <c r="B63" s="67">
        <f>B35-(B49-MIN(B$48:B$59))</f>
        <v>3619.389270992614</v>
      </c>
      <c r="C63" s="67">
        <f>C35-(C49-MIN(C$48:C$59))</f>
        <v>7840.4854217915108</v>
      </c>
      <c r="D63" s="67">
        <f t="shared" ref="B63:J73" si="14">D35-(D49-MIN(D$48:D$59))</f>
        <v>37244.350720484115</v>
      </c>
      <c r="E63" s="67">
        <f t="shared" si="14"/>
        <v>16656.242515391445</v>
      </c>
      <c r="F63" s="67">
        <f t="shared" si="14"/>
        <v>3152.5166352217502</v>
      </c>
      <c r="G63" s="67">
        <f>G35-(G49-MIN(G$48:G$59))</f>
        <v>16075.247116661551</v>
      </c>
      <c r="H63" s="67">
        <f t="shared" si="14"/>
        <v>6307.2351697691447</v>
      </c>
      <c r="I63" s="67">
        <f t="shared" si="14"/>
        <v>3082.2557634161467</v>
      </c>
      <c r="J63" s="67">
        <f t="shared" si="14"/>
        <v>11944.22596112561</v>
      </c>
      <c r="K63" s="11"/>
      <c r="L63" s="11"/>
      <c r="M63" s="18"/>
      <c r="O63" s="12"/>
    </row>
    <row r="64" spans="1:15" x14ac:dyDescent="0.25">
      <c r="A64" s="7" t="s">
        <v>12</v>
      </c>
      <c r="B64" s="67">
        <f>B36-(B50-MIN(B$48:B$59))</f>
        <v>3708.3255380015471</v>
      </c>
      <c r="C64" s="67">
        <f t="shared" si="14"/>
        <v>8749.8098408302176</v>
      </c>
      <c r="D64" s="67">
        <f>D36-(D50-MIN(D$48:D$59))</f>
        <v>42328.668040347446</v>
      </c>
      <c r="E64" s="67">
        <f t="shared" si="14"/>
        <v>18062.69434324756</v>
      </c>
      <c r="F64" s="67">
        <f t="shared" si="14"/>
        <v>3982.8974030398408</v>
      </c>
      <c r="G64" s="67">
        <f>G36-(G50-MIN(G$48:G$59))</f>
        <v>18422.279710356415</v>
      </c>
      <c r="H64" s="67">
        <f t="shared" si="14"/>
        <v>6949.8276088671682</v>
      </c>
      <c r="I64" s="67">
        <f t="shared" si="14"/>
        <v>3536.6090442046579</v>
      </c>
      <c r="J64" s="67">
        <f t="shared" si="14"/>
        <v>13132.314949630767</v>
      </c>
      <c r="K64" s="11"/>
      <c r="L64" s="11"/>
      <c r="M64" s="18"/>
      <c r="O64" s="12"/>
    </row>
    <row r="65" spans="1:15" x14ac:dyDescent="0.25">
      <c r="A65" s="7" t="s">
        <v>13</v>
      </c>
      <c r="B65" s="67">
        <f>B37-(B51-MIN(B$48:B$59))</f>
        <v>4361.4951688902065</v>
      </c>
      <c r="C65" s="67">
        <f t="shared" si="14"/>
        <v>10979.451095217777</v>
      </c>
      <c r="D65" s="67">
        <f t="shared" si="14"/>
        <v>52741.188153867901</v>
      </c>
      <c r="E65" s="67">
        <f t="shared" si="14"/>
        <v>21209.582800893215</v>
      </c>
      <c r="F65" s="67">
        <f t="shared" si="14"/>
        <v>4804.144037316918</v>
      </c>
      <c r="G65" s="67">
        <f>G37-(G51-MIN(G$48:G$59))</f>
        <v>23285.239900810368</v>
      </c>
      <c r="H65" s="67">
        <f t="shared" si="14"/>
        <v>7998.6755505659467</v>
      </c>
      <c r="I65" s="67">
        <f t="shared" si="14"/>
        <v>4365.2726459055311</v>
      </c>
      <c r="J65" s="67">
        <f t="shared" si="14"/>
        <v>16425.463464727531</v>
      </c>
      <c r="K65" s="11"/>
      <c r="L65" s="11"/>
      <c r="M65" s="18"/>
      <c r="O65" s="12"/>
    </row>
    <row r="66" spans="1:15" x14ac:dyDescent="0.25">
      <c r="A66" s="7" t="s">
        <v>14</v>
      </c>
      <c r="B66" s="67">
        <f t="shared" si="14"/>
        <v>4481.5128045712927</v>
      </c>
      <c r="C66" s="67">
        <f>C38-(C52-MIN(C$48:C$59))</f>
        <v>10793.799767321229</v>
      </c>
      <c r="D66" s="67">
        <f>D38-(D52-MIN(D$48:D$59))</f>
        <v>52384.760267853773</v>
      </c>
      <c r="E66" s="67">
        <f t="shared" si="14"/>
        <v>20830.47005468214</v>
      </c>
      <c r="F66" s="67">
        <f t="shared" si="14"/>
        <v>4896.4283062582126</v>
      </c>
      <c r="G66" s="67">
        <f t="shared" si="14"/>
        <v>23348.508570629911</v>
      </c>
      <c r="H66" s="67">
        <f t="shared" si="14"/>
        <v>7973.3772187083869</v>
      </c>
      <c r="I66" s="67">
        <f t="shared" si="14"/>
        <v>4294.5907251920808</v>
      </c>
      <c r="J66" s="67">
        <f t="shared" si="14"/>
        <v>16280.19274214357</v>
      </c>
      <c r="K66" s="11"/>
      <c r="L66" s="11"/>
      <c r="M66" s="18"/>
      <c r="O66" s="12"/>
    </row>
    <row r="67" spans="1:15" x14ac:dyDescent="0.25">
      <c r="A67" s="7" t="s">
        <v>15</v>
      </c>
      <c r="B67" s="67">
        <f t="shared" si="14"/>
        <v>4182.7432725962526</v>
      </c>
      <c r="C67" s="67">
        <f t="shared" si="14"/>
        <v>10013.439699142238</v>
      </c>
      <c r="D67" s="67">
        <f t="shared" si="14"/>
        <v>45039.935793183387</v>
      </c>
      <c r="E67" s="67">
        <f t="shared" si="14"/>
        <v>19718.771952030256</v>
      </c>
      <c r="F67" s="67">
        <f t="shared" si="14"/>
        <v>4399.2951753847165</v>
      </c>
      <c r="G67" s="67">
        <f t="shared" si="14"/>
        <v>20151.05469343513</v>
      </c>
      <c r="H67" s="67">
        <f t="shared" si="14"/>
        <v>7733.9099148347304</v>
      </c>
      <c r="I67" s="67">
        <f t="shared" si="14"/>
        <v>3852.4936895088022</v>
      </c>
      <c r="J67" s="67">
        <f t="shared" si="14"/>
        <v>14139.950394657897</v>
      </c>
      <c r="K67" s="11"/>
      <c r="L67" s="11"/>
      <c r="M67" s="18"/>
      <c r="O67" s="12"/>
    </row>
    <row r="68" spans="1:15" x14ac:dyDescent="0.25">
      <c r="A68" s="7" t="s">
        <v>16</v>
      </c>
      <c r="B68" s="67">
        <f t="shared" si="14"/>
        <v>4454.297303331864</v>
      </c>
      <c r="C68" s="67">
        <f t="shared" si="14"/>
        <v>9331.1202426485925</v>
      </c>
      <c r="D68" s="67">
        <f t="shared" si="14"/>
        <v>38966.423587292964</v>
      </c>
      <c r="E68" s="67">
        <f t="shared" si="14"/>
        <v>17609.629213979533</v>
      </c>
      <c r="F68" s="67">
        <f t="shared" si="14"/>
        <v>3927.285266225068</v>
      </c>
      <c r="G68" s="67">
        <f t="shared" si="14"/>
        <v>17398.249831053661</v>
      </c>
      <c r="H68" s="67">
        <f t="shared" si="14"/>
        <v>6672.8198783354892</v>
      </c>
      <c r="I68" s="67">
        <f t="shared" si="14"/>
        <v>3504.3940346808768</v>
      </c>
      <c r="J68" s="67">
        <f t="shared" si="14"/>
        <v>12440.042292696115</v>
      </c>
      <c r="K68" s="11"/>
      <c r="L68" s="11"/>
      <c r="M68" s="18"/>
      <c r="O68" s="12"/>
    </row>
    <row r="69" spans="1:15" x14ac:dyDescent="0.25">
      <c r="A69" s="7" t="s">
        <v>17</v>
      </c>
      <c r="B69" s="67">
        <f t="shared" si="14"/>
        <v>5022.0822256416523</v>
      </c>
      <c r="C69" s="67">
        <f t="shared" si="14"/>
        <v>11007.446117444681</v>
      </c>
      <c r="D69" s="67">
        <f>D41-(D55-MIN(D$48:D$59))</f>
        <v>43153.77461441874</v>
      </c>
      <c r="E69" s="67">
        <f t="shared" si="14"/>
        <v>19260.49635949307</v>
      </c>
      <c r="F69" s="67">
        <f t="shared" si="14"/>
        <v>4407.7407451026556</v>
      </c>
      <c r="G69" s="67">
        <f t="shared" si="14"/>
        <v>18813.165772432694</v>
      </c>
      <c r="H69" s="67">
        <f t="shared" si="14"/>
        <v>8361.0986027493836</v>
      </c>
      <c r="I69" s="67">
        <f t="shared" si="14"/>
        <v>4025.0673598595554</v>
      </c>
      <c r="J69" s="67">
        <f t="shared" si="14"/>
        <v>13628.52829011754</v>
      </c>
      <c r="K69" s="11"/>
      <c r="L69" s="11"/>
      <c r="M69" s="18"/>
      <c r="O69" s="12"/>
    </row>
    <row r="70" spans="1:15" x14ac:dyDescent="0.25">
      <c r="A70" s="7" t="s">
        <v>18</v>
      </c>
      <c r="B70" s="67">
        <f t="shared" si="14"/>
        <v>5273.0472627797089</v>
      </c>
      <c r="C70" s="67">
        <f>C42-(C56-MIN(C$48:C$59))</f>
        <v>11583.001056601481</v>
      </c>
      <c r="D70" s="67">
        <f t="shared" si="14"/>
        <v>46268.429032587257</v>
      </c>
      <c r="E70" s="67">
        <f t="shared" si="14"/>
        <v>20498.609872221488</v>
      </c>
      <c r="F70" s="67">
        <f t="shared" si="14"/>
        <v>4930.1242459280311</v>
      </c>
      <c r="G70" s="67">
        <f t="shared" si="14"/>
        <v>21766.806917933412</v>
      </c>
      <c r="H70" s="67">
        <f t="shared" si="14"/>
        <v>9357.5740637961917</v>
      </c>
      <c r="I70" s="67">
        <f t="shared" si="14"/>
        <v>4642.3706467078246</v>
      </c>
      <c r="J70" s="67">
        <f t="shared" si="14"/>
        <v>15920.332022829596</v>
      </c>
      <c r="K70" s="11"/>
      <c r="L70" s="11"/>
      <c r="M70" s="18"/>
      <c r="O70" s="12"/>
    </row>
    <row r="71" spans="1:15" x14ac:dyDescent="0.25">
      <c r="A71" s="7" t="s">
        <v>19</v>
      </c>
      <c r="B71" s="67">
        <f t="shared" si="14"/>
        <v>5625.4348032342932</v>
      </c>
      <c r="C71" s="67">
        <f t="shared" si="14"/>
        <v>12351.134601130754</v>
      </c>
      <c r="D71" s="67">
        <f t="shared" si="14"/>
        <v>50560.698195083482</v>
      </c>
      <c r="E71" s="67">
        <f t="shared" si="14"/>
        <v>22602.551677836014</v>
      </c>
      <c r="F71" s="67">
        <f t="shared" si="14"/>
        <v>5597.3091183458537</v>
      </c>
      <c r="G71" s="67">
        <f t="shared" si="14"/>
        <v>23566.260823938395</v>
      </c>
      <c r="H71" s="67">
        <f t="shared" si="14"/>
        <v>9574.0964139737262</v>
      </c>
      <c r="I71" s="67">
        <f t="shared" si="14"/>
        <v>4649.2737176242008</v>
      </c>
      <c r="J71" s="67">
        <f t="shared" si="14"/>
        <v>16545.703671018135</v>
      </c>
      <c r="K71" s="11"/>
      <c r="L71" s="11"/>
      <c r="M71" s="18"/>
      <c r="O71" s="12"/>
    </row>
    <row r="72" spans="1:15" x14ac:dyDescent="0.25">
      <c r="A72" s="7" t="s">
        <v>20</v>
      </c>
      <c r="B72" s="67">
        <f t="shared" si="14"/>
        <v>5533.7892656781896</v>
      </c>
      <c r="C72" s="67">
        <f t="shared" si="14"/>
        <v>12259.820545910599</v>
      </c>
      <c r="D72" s="67">
        <f t="shared" si="14"/>
        <v>50869.6067379417</v>
      </c>
      <c r="E72" s="67">
        <f t="shared" si="14"/>
        <v>22825.863696894838</v>
      </c>
      <c r="F72" s="67">
        <f t="shared" si="14"/>
        <v>5581.9326011497405</v>
      </c>
      <c r="G72" s="67">
        <f t="shared" si="14"/>
        <v>23501.119683928933</v>
      </c>
      <c r="H72" s="67">
        <f t="shared" si="14"/>
        <v>9632.4489230802828</v>
      </c>
      <c r="I72" s="67">
        <f t="shared" si="14"/>
        <v>4668.5036558239335</v>
      </c>
      <c r="J72" s="67">
        <f t="shared" si="14"/>
        <v>16582.712635483102</v>
      </c>
      <c r="K72" s="11"/>
      <c r="L72" s="11"/>
      <c r="M72" s="18"/>
      <c r="O72" s="12"/>
    </row>
    <row r="73" spans="1:15" x14ac:dyDescent="0.25">
      <c r="A73" s="7" t="s">
        <v>21</v>
      </c>
      <c r="B73" s="67">
        <f t="shared" si="14"/>
        <v>5217.0817424959077</v>
      </c>
      <c r="C73" s="67">
        <f t="shared" si="14"/>
        <v>11285.982395756331</v>
      </c>
      <c r="D73" s="67">
        <f t="shared" si="14"/>
        <v>46365.893859146854</v>
      </c>
      <c r="E73" s="67">
        <f t="shared" si="14"/>
        <v>20410.986767544971</v>
      </c>
      <c r="F73" s="67">
        <f t="shared" si="14"/>
        <v>4757.0941365780254</v>
      </c>
      <c r="G73" s="67">
        <f t="shared" si="14"/>
        <v>20253.604244876078</v>
      </c>
      <c r="H73" s="67">
        <f t="shared" si="14"/>
        <v>8537.6269073221483</v>
      </c>
      <c r="I73" s="67">
        <f t="shared" si="14"/>
        <v>4018.9465462345688</v>
      </c>
      <c r="J73" s="67">
        <f t="shared" si="14"/>
        <v>14194.774636475968</v>
      </c>
      <c r="K73" s="11"/>
      <c r="L73" s="11"/>
      <c r="M73" s="18"/>
      <c r="O73" s="12"/>
    </row>
    <row r="75" spans="1:15" x14ac:dyDescent="0.25">
      <c r="A75" s="1" t="s">
        <v>86</v>
      </c>
      <c r="B75" s="2" t="s">
        <v>36</v>
      </c>
    </row>
    <row r="76" spans="1:15" x14ac:dyDescent="0.25">
      <c r="A76" s="7" t="s">
        <v>10</v>
      </c>
      <c r="B76" s="67">
        <f>$B$17-SUM($B62:$J62)</f>
        <v>44315.149174863967</v>
      </c>
      <c r="D76" s="18"/>
    </row>
    <row r="77" spans="1:15" x14ac:dyDescent="0.25">
      <c r="A77" s="7" t="s">
        <v>11</v>
      </c>
      <c r="B77" s="67">
        <f>$B$17-SUM($B63:$J63)</f>
        <v>50227.845011465644</v>
      </c>
      <c r="D77" s="18"/>
    </row>
    <row r="78" spans="1:15" x14ac:dyDescent="0.25">
      <c r="A78" s="7" t="s">
        <v>12</v>
      </c>
      <c r="B78" s="67">
        <f>$B$17-SUM($B64:$J64)</f>
        <v>37276.367107793922</v>
      </c>
      <c r="D78" s="18"/>
    </row>
    <row r="79" spans="1:15" x14ac:dyDescent="0.25">
      <c r="A79" s="7" t="s">
        <v>13</v>
      </c>
      <c r="B79" s="67">
        <f>$B$17-SUM($B65:$J65)</f>
        <v>9979.2807681241538</v>
      </c>
      <c r="D79" s="18"/>
    </row>
    <row r="80" spans="1:15" x14ac:dyDescent="0.25">
      <c r="A80" s="7" t="s">
        <v>14</v>
      </c>
      <c r="B80" s="67">
        <f>$B$17-SUM($B66:$J66)</f>
        <v>10866.153128958947</v>
      </c>
      <c r="D80" s="18"/>
    </row>
    <row r="81" spans="1:4" x14ac:dyDescent="0.25">
      <c r="A81" s="7" t="s">
        <v>15</v>
      </c>
      <c r="B81" s="67">
        <f t="shared" ref="B81:B87" si="15">$B$17-SUM($B67:$J67)</f>
        <v>26918.199001546149</v>
      </c>
      <c r="D81" s="18"/>
    </row>
    <row r="82" spans="1:4" x14ac:dyDescent="0.25">
      <c r="A82" s="7" t="s">
        <v>16</v>
      </c>
      <c r="B82" s="67">
        <f t="shared" si="15"/>
        <v>41845.531936075364</v>
      </c>
      <c r="D82" s="18"/>
    </row>
    <row r="83" spans="1:4" x14ac:dyDescent="0.25">
      <c r="A83" s="7" t="s">
        <v>17</v>
      </c>
      <c r="B83" s="67">
        <f t="shared" si="15"/>
        <v>28470.393499059574</v>
      </c>
      <c r="D83" s="18"/>
    </row>
    <row r="84" spans="1:4" x14ac:dyDescent="0.25">
      <c r="A84" s="7" t="s">
        <v>18</v>
      </c>
      <c r="B84" s="67">
        <f t="shared" si="15"/>
        <v>15909.498464934557</v>
      </c>
      <c r="D84" s="18"/>
    </row>
    <row r="85" spans="1:4" x14ac:dyDescent="0.25">
      <c r="A85" s="7" t="s">
        <v>19</v>
      </c>
      <c r="B85" s="67">
        <f t="shared" si="15"/>
        <v>5077.330564134696</v>
      </c>
      <c r="D85" s="18"/>
    </row>
    <row r="86" spans="1:4" x14ac:dyDescent="0.25">
      <c r="A86" s="7" t="s">
        <v>20</v>
      </c>
      <c r="B86" s="67">
        <f t="shared" si="15"/>
        <v>4693.9958404282224</v>
      </c>
      <c r="D86" s="18"/>
    </row>
    <row r="87" spans="1:4" x14ac:dyDescent="0.25">
      <c r="A87" s="7" t="s">
        <v>21</v>
      </c>
      <c r="B87" s="67">
        <f t="shared" si="15"/>
        <v>21107.802349888691</v>
      </c>
      <c r="D87" s="18"/>
    </row>
    <row r="88" spans="1:4" x14ac:dyDescent="0.25">
      <c r="A88" s="10" t="s">
        <v>37</v>
      </c>
      <c r="B88" s="69">
        <f>SUM($B$76:$B$87)/$B$17</f>
        <v>1.900018821883777</v>
      </c>
    </row>
    <row r="90" spans="1:4" x14ac:dyDescent="0.25">
      <c r="A90" s="1" t="s">
        <v>87</v>
      </c>
      <c r="B90" s="68">
        <f>(SUM($B$76:$B$87)-$D$91*$B$17)/12</f>
        <v>0.24491943889006507</v>
      </c>
      <c r="D90" s="1" t="s">
        <v>39</v>
      </c>
    </row>
    <row r="91" spans="1:4" x14ac:dyDescent="0.25">
      <c r="A91" s="1" t="s">
        <v>38</v>
      </c>
      <c r="D91" s="74">
        <f>'計算用(期待容量)'!D91</f>
        <v>1.9</v>
      </c>
    </row>
    <row r="92" spans="1:4" ht="16.5" thickBot="1" x14ac:dyDescent="0.3"/>
    <row r="93" spans="1:4" ht="16.5" thickBot="1" x14ac:dyDescent="0.3">
      <c r="A93" s="1" t="s">
        <v>88</v>
      </c>
      <c r="B93" s="70">
        <f>(MIN($K$48:$K$59)+$B$90)*1000</f>
        <v>1849.3767995079158</v>
      </c>
    </row>
    <row r="94" spans="1:4" ht="16.5" thickBot="1" x14ac:dyDescent="0.3"/>
    <row r="95" spans="1:4" ht="16.5" thickBot="1" x14ac:dyDescent="0.3">
      <c r="A95" s="1" t="s">
        <v>55</v>
      </c>
      <c r="B95" s="91"/>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A1:O95"/>
  <sheetViews>
    <sheetView zoomScale="85" zoomScaleNormal="85" workbookViewId="0">
      <selection activeCell="I29" sqref="I29"/>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71</v>
      </c>
    </row>
    <row r="2" spans="1:13" x14ac:dyDescent="0.25">
      <c r="B2" s="8" t="s">
        <v>25</v>
      </c>
      <c r="C2" s="8" t="s">
        <v>26</v>
      </c>
      <c r="D2" s="8" t="s">
        <v>27</v>
      </c>
      <c r="E2" s="8" t="s">
        <v>28</v>
      </c>
      <c r="F2" s="8" t="s">
        <v>29</v>
      </c>
      <c r="G2" s="8" t="s">
        <v>30</v>
      </c>
      <c r="H2" s="8" t="s">
        <v>31</v>
      </c>
      <c r="I2" s="8" t="s">
        <v>32</v>
      </c>
      <c r="J2" s="8" t="s">
        <v>33</v>
      </c>
    </row>
    <row r="3" spans="1:13" x14ac:dyDescent="0.25">
      <c r="A3" s="1" t="s">
        <v>82</v>
      </c>
    </row>
    <row r="4" spans="1:13" x14ac:dyDescent="0.25">
      <c r="A4" s="7" t="s">
        <v>10</v>
      </c>
      <c r="B4" s="72">
        <f>'計算用(期待容量)'!B4</f>
        <v>5136.7693724859209</v>
      </c>
      <c r="C4" s="72">
        <f>'計算用(期待容量)'!C4</f>
        <v>12582.734736969396</v>
      </c>
      <c r="D4" s="72">
        <f>'計算用(期待容量)'!D4</f>
        <v>42812.450366376877</v>
      </c>
      <c r="E4" s="72">
        <f>'計算用(期待容量)'!E4</f>
        <v>19226.231303462326</v>
      </c>
      <c r="F4" s="72">
        <f>'計算用(期待容量)'!F4</f>
        <v>4869.8559662348689</v>
      </c>
      <c r="G4" s="72">
        <f>'計算用(期待容量)'!G4</f>
        <v>18677.252542867569</v>
      </c>
      <c r="H4" s="72">
        <f>'計算用(期待容量)'!H4</f>
        <v>7941.2375019215988</v>
      </c>
      <c r="I4" s="72">
        <f>'計算用(期待容量)'!I4</f>
        <v>4043.165935613682</v>
      </c>
      <c r="J4" s="72">
        <f>'計算用(期待容量)'!J4</f>
        <v>12587.213253383588</v>
      </c>
    </row>
    <row r="5" spans="1:13" x14ac:dyDescent="0.25">
      <c r="A5" s="7" t="s">
        <v>11</v>
      </c>
      <c r="B5" s="72">
        <f>'計算用(期待容量)'!B5</f>
        <v>4608.0824778761062</v>
      </c>
      <c r="C5" s="72">
        <f>'計算用(期待容量)'!C5</f>
        <v>11765.592368887781</v>
      </c>
      <c r="D5" s="72">
        <f>'計算用(期待容量)'!D5</f>
        <v>41433.532423196593</v>
      </c>
      <c r="E5" s="72">
        <f>'計算用(期待容量)'!E5</f>
        <v>19308.463482688392</v>
      </c>
      <c r="F5" s="72">
        <f>'計算用(期待容量)'!F5</f>
        <v>4448.449286955346</v>
      </c>
      <c r="G5" s="72">
        <f>'計算用(期待容量)'!G5</f>
        <v>18978.289379788399</v>
      </c>
      <c r="H5" s="72">
        <f>'計算用(期待容量)'!H5</f>
        <v>7842.2442813220596</v>
      </c>
      <c r="I5" s="72">
        <f>'計算用(期待容量)'!I5</f>
        <v>4136.5137424547283</v>
      </c>
      <c r="J5" s="72">
        <f>'計算用(期待容量)'!J5</f>
        <v>13165.972918793903</v>
      </c>
    </row>
    <row r="6" spans="1:13" x14ac:dyDescent="0.25">
      <c r="A6" s="7" t="s">
        <v>12</v>
      </c>
      <c r="B6" s="72">
        <f>'計算用(期待容量)'!B6</f>
        <v>4620.6628801287216</v>
      </c>
      <c r="C6" s="72">
        <f>'計算用(期待容量)'!C6</f>
        <v>12573.166958401736</v>
      </c>
      <c r="D6" s="72">
        <f>'計算用(期待容量)'!D6</f>
        <v>47467.120916422551</v>
      </c>
      <c r="E6" s="72">
        <f>'計算用(期待容量)'!E6</f>
        <v>21487.776232179225</v>
      </c>
      <c r="F6" s="72">
        <f>'計算用(期待容量)'!F6</f>
        <v>5089.7190162937504</v>
      </c>
      <c r="G6" s="72">
        <f>'計算用(期待容量)'!G6</f>
        <v>21846.573400218898</v>
      </c>
      <c r="H6" s="72">
        <f>'計算用(期待容量)'!H6</f>
        <v>8731.2234050730203</v>
      </c>
      <c r="I6" s="72">
        <f>'計算用(期待容量)'!I6</f>
        <v>4649.8966800804828</v>
      </c>
      <c r="J6" s="72">
        <f>'計算用(期待容量)'!J6</f>
        <v>15038.461365256126</v>
      </c>
    </row>
    <row r="7" spans="1:13" x14ac:dyDescent="0.25">
      <c r="A7" s="7" t="s">
        <v>13</v>
      </c>
      <c r="B7" s="72">
        <f>'計算用(期待容量)'!B7</f>
        <v>5139.1466273187179</v>
      </c>
      <c r="C7" s="72">
        <f>'計算用(期待容量)'!C7</f>
        <v>14722.667747708281</v>
      </c>
      <c r="D7" s="72">
        <f>'計算用(期待容量)'!D7</f>
        <v>58859.241985807814</v>
      </c>
      <c r="E7" s="72">
        <f>'計算用(期待容量)'!E7</f>
        <v>25236.87</v>
      </c>
      <c r="F7" s="72">
        <f>'計算用(期待容量)'!F7</f>
        <v>5984.4279999999999</v>
      </c>
      <c r="G7" s="72">
        <f>'計算用(期待容量)'!G7</f>
        <v>27232.29</v>
      </c>
      <c r="H7" s="72">
        <f>'計算用(期待容量)'!H7</f>
        <v>10514.220000000001</v>
      </c>
      <c r="I7" s="72">
        <f>'計算用(期待容量)'!I7</f>
        <v>5798.9299999999994</v>
      </c>
      <c r="J7" s="72">
        <f>'計算用(期待容量)'!J7</f>
        <v>18636.653999999999</v>
      </c>
    </row>
    <row r="8" spans="1:13" x14ac:dyDescent="0.25">
      <c r="A8" s="7" t="s">
        <v>14</v>
      </c>
      <c r="B8" s="72">
        <f>'計算用(期待容量)'!B8</f>
        <v>5227.29</v>
      </c>
      <c r="C8" s="72">
        <f>'計算用(期待容量)'!C8</f>
        <v>15007.958000000001</v>
      </c>
      <c r="D8" s="72">
        <f>'計算用(期待容量)'!D8</f>
        <v>58857.856</v>
      </c>
      <c r="E8" s="72">
        <f>'計算用(期待容量)'!E8</f>
        <v>25236.87</v>
      </c>
      <c r="F8" s="72">
        <f>'計算用(期待容量)'!F8</f>
        <v>5984.4279999999999</v>
      </c>
      <c r="G8" s="72">
        <f>'計算用(期待容量)'!G8</f>
        <v>27232.29</v>
      </c>
      <c r="H8" s="72">
        <f>'計算用(期待容量)'!H8</f>
        <v>10514.220000000001</v>
      </c>
      <c r="I8" s="72">
        <f>'計算用(期待容量)'!I8</f>
        <v>5798.9299999999994</v>
      </c>
      <c r="J8" s="72">
        <f>'計算用(期待容量)'!J8</f>
        <v>18636.653999999999</v>
      </c>
    </row>
    <row r="9" spans="1:13" x14ac:dyDescent="0.25">
      <c r="A9" s="7" t="s">
        <v>15</v>
      </c>
      <c r="B9" s="72">
        <f>'計算用(期待容量)'!B9</f>
        <v>4862.1060274632619</v>
      </c>
      <c r="C9" s="72">
        <f>'計算用(期待容量)'!C9</f>
        <v>13237.588415435164</v>
      </c>
      <c r="D9" s="72">
        <f>'計算用(期待容量)'!D9</f>
        <v>49767.298669551194</v>
      </c>
      <c r="E9" s="72">
        <f>'計算用(期待容量)'!E9</f>
        <v>22697.76146639511</v>
      </c>
      <c r="F9" s="72">
        <f>'計算用(期待容量)'!F9</f>
        <v>5295.2961846097905</v>
      </c>
      <c r="G9" s="72">
        <f>'計算用(期待容量)'!G9</f>
        <v>22988.977457132434</v>
      </c>
      <c r="H9" s="72">
        <f>'計算用(期待容量)'!H9</f>
        <v>9387.8371329746351</v>
      </c>
      <c r="I9" s="72">
        <f>'計算用(期待容量)'!I9</f>
        <v>4958.8397384305836</v>
      </c>
      <c r="J9" s="72">
        <f>'計算用(期待容量)'!J9</f>
        <v>15997.517683570326</v>
      </c>
    </row>
    <row r="10" spans="1:13" x14ac:dyDescent="0.25">
      <c r="A10" s="7" t="s">
        <v>16</v>
      </c>
      <c r="B10" s="72">
        <f>'計算用(期待容量)'!B10</f>
        <v>5048.6565567176185</v>
      </c>
      <c r="C10" s="72">
        <f>'計算用(期待容量)'!C10</f>
        <v>11997.802479552651</v>
      </c>
      <c r="D10" s="72">
        <f>'計算用(期待容量)'!D10</f>
        <v>42609.084439528531</v>
      </c>
      <c r="E10" s="72">
        <f>'計算用(期待容量)'!E10</f>
        <v>20048.613095723016</v>
      </c>
      <c r="F10" s="72">
        <f>'計算用(期待容量)'!F10</f>
        <v>4704.961178690708</v>
      </c>
      <c r="G10" s="72">
        <f>'計算用(期待容量)'!G10</f>
        <v>19599.230974097041</v>
      </c>
      <c r="H10" s="72">
        <f>'計算用(期待容量)'!H10</f>
        <v>8074.5883704842427</v>
      </c>
      <c r="I10" s="72">
        <f>'計算用(期待容量)'!I10</f>
        <v>4451.5450905432599</v>
      </c>
      <c r="J10" s="72">
        <f>'計算用(期待容量)'!J10</f>
        <v>13896.647047627208</v>
      </c>
    </row>
    <row r="11" spans="1:13" x14ac:dyDescent="0.25">
      <c r="A11" s="7" t="s">
        <v>17</v>
      </c>
      <c r="B11" s="72">
        <f>'計算用(期待容量)'!B11</f>
        <v>5728.398278358809</v>
      </c>
      <c r="C11" s="72">
        <f>'計算用(期待容量)'!C11</f>
        <v>13435.358872684099</v>
      </c>
      <c r="D11" s="72">
        <f>'計算用(期待容量)'!D11</f>
        <v>44678.215346657016</v>
      </c>
      <c r="E11" s="72">
        <f>'計算用(期待容量)'!E11</f>
        <v>20285.050610997965</v>
      </c>
      <c r="F11" s="72">
        <f>'計算用(期待容量)'!F11</f>
        <v>5163.0066996467103</v>
      </c>
      <c r="G11" s="72">
        <f>'計算用(期待容量)'!G11</f>
        <v>19829.725581904411</v>
      </c>
      <c r="H11" s="72">
        <f>'計算用(期待容量)'!H11</f>
        <v>8738.2929208301321</v>
      </c>
      <c r="I11" s="72">
        <f>'計算用(期待容量)'!I11</f>
        <v>4463.2110663983913</v>
      </c>
      <c r="J11" s="72">
        <f>'計算用(期待容量)'!J11</f>
        <v>14443.610709782424</v>
      </c>
    </row>
    <row r="12" spans="1:13" x14ac:dyDescent="0.25">
      <c r="A12" s="7" t="s">
        <v>18</v>
      </c>
      <c r="B12" s="72">
        <f>'計算用(期待容量)'!B12</f>
        <v>6044.6931617055507</v>
      </c>
      <c r="C12" s="72">
        <f>'計算用(期待容量)'!C12</f>
        <v>14646.635025577509</v>
      </c>
      <c r="D12" s="72">
        <f>'計算用(期待容量)'!D12</f>
        <v>47832.678391238689</v>
      </c>
      <c r="E12" s="72">
        <f>'計算用(期待容量)'!E12</f>
        <v>22194.049368635438</v>
      </c>
      <c r="F12" s="72">
        <f>'計算用(期待容量)'!F12</f>
        <v>5807.9744095831966</v>
      </c>
      <c r="G12" s="72">
        <f>'計算用(期待容量)'!G12</f>
        <v>23339.688821597956</v>
      </c>
      <c r="H12" s="72">
        <f>'計算用(期待容量)'!H12</f>
        <v>10212.170684089162</v>
      </c>
      <c r="I12" s="72">
        <f>'計算用(期待容量)'!I12</f>
        <v>5343.8869416498992</v>
      </c>
      <c r="J12" s="72">
        <f>'計算用(期待容量)'!J12</f>
        <v>16928.481238307351</v>
      </c>
    </row>
    <row r="13" spans="1:13" x14ac:dyDescent="0.25">
      <c r="A13" s="7" t="s">
        <v>19</v>
      </c>
      <c r="B13" s="72">
        <f>'計算用(期待容量)'!B13</f>
        <v>6258.68</v>
      </c>
      <c r="C13" s="72">
        <f>'計算用(期待容量)'!C13</f>
        <v>15366.37</v>
      </c>
      <c r="D13" s="72">
        <f>'計算用(期待容量)'!D13</f>
        <v>52274.129114873052</v>
      </c>
      <c r="E13" s="72">
        <f>'計算用(期待容量)'!E13</f>
        <v>24075.250468431772</v>
      </c>
      <c r="F13" s="72">
        <f>'計算用(期待容量)'!F13</f>
        <v>6327.1080000000002</v>
      </c>
      <c r="G13" s="72">
        <f>'計算用(期待容量)'!G13</f>
        <v>25016.74407150675</v>
      </c>
      <c r="H13" s="72">
        <f>'計算用(期待容量)'!H13</f>
        <v>10453.604150653344</v>
      </c>
      <c r="I13" s="72">
        <f>'計算用(期待容量)'!I13</f>
        <v>5343.8869416498992</v>
      </c>
      <c r="J13" s="72">
        <f>'計算用(期待容量)'!J13</f>
        <v>17666.392912283707</v>
      </c>
    </row>
    <row r="14" spans="1:13" x14ac:dyDescent="0.25">
      <c r="A14" s="7" t="s">
        <v>20</v>
      </c>
      <c r="B14" s="72">
        <f>'計算用(期待容量)'!B14</f>
        <v>6220.9187932421564</v>
      </c>
      <c r="C14" s="72">
        <f>'計算用(期待容量)'!C14</f>
        <v>15321.880323126759</v>
      </c>
      <c r="D14" s="72">
        <f>'計算用(期待容量)'!D14</f>
        <v>52274.771108322813</v>
      </c>
      <c r="E14" s="72">
        <f>'計算用(期待容量)'!E14</f>
        <v>24075.250468431772</v>
      </c>
      <c r="F14" s="72">
        <f>'計算用(期待容量)'!F14</f>
        <v>6327.1080000000002</v>
      </c>
      <c r="G14" s="72">
        <f>'計算用(期待容量)'!G14</f>
        <v>25016.74407150675</v>
      </c>
      <c r="H14" s="72">
        <f>'計算用(期待容量)'!H14</f>
        <v>10453.604150653344</v>
      </c>
      <c r="I14" s="72">
        <f>'計算用(期待容量)'!I14</f>
        <v>5343.8869416498992</v>
      </c>
      <c r="J14" s="72">
        <f>'計算用(期待容量)'!J14</f>
        <v>17666.392912283707</v>
      </c>
    </row>
    <row r="15" spans="1:13" x14ac:dyDescent="0.25">
      <c r="A15" s="7" t="s">
        <v>21</v>
      </c>
      <c r="B15" s="72">
        <f>'計算用(期待容量)'!B15</f>
        <v>5841.6918986323408</v>
      </c>
      <c r="C15" s="72">
        <f>'計算用(期待容量)'!C15</f>
        <v>14199.471550114331</v>
      </c>
      <c r="D15" s="72">
        <f>'計算用(期待容量)'!D15</f>
        <v>48068.984781029038</v>
      </c>
      <c r="E15" s="72">
        <f>'計算用(期待容量)'!E15</f>
        <v>21806.455926680246</v>
      </c>
      <c r="F15" s="72">
        <f>'計算用(期待容量)'!F15</f>
        <v>5676.0304831174344</v>
      </c>
      <c r="G15" s="72">
        <f>'計算用(期待容量)'!G15</f>
        <v>21825.705698650127</v>
      </c>
      <c r="H15" s="72">
        <f>'計算用(期待容量)'!H15</f>
        <v>9404.0173328209057</v>
      </c>
      <c r="I15" s="72">
        <f>'計算用(期待容量)'!I15</f>
        <v>4754.9104627766601</v>
      </c>
      <c r="J15" s="72">
        <f>'計算用(期待容量)'!J15</f>
        <v>15315.62796505054</v>
      </c>
    </row>
    <row r="16" spans="1:13" x14ac:dyDescent="0.25">
      <c r="B16" s="2"/>
      <c r="C16" s="2"/>
      <c r="D16" s="2"/>
      <c r="E16" s="2"/>
      <c r="F16" s="2"/>
      <c r="G16" s="2"/>
      <c r="H16" s="2"/>
      <c r="I16" s="2"/>
      <c r="J16" s="2"/>
      <c r="K16" s="2"/>
    </row>
    <row r="17" spans="1:12" x14ac:dyDescent="0.25">
      <c r="A17" s="1" t="s">
        <v>35</v>
      </c>
      <c r="B17" s="28">
        <f>'計算用(期待容量)'!B17</f>
        <v>156149.79358631955</v>
      </c>
      <c r="C17" s="2"/>
      <c r="D17" s="2"/>
      <c r="E17" s="2"/>
      <c r="F17" s="2"/>
      <c r="G17" s="2"/>
      <c r="H17" s="2"/>
      <c r="I17" s="2"/>
      <c r="J17" s="2"/>
      <c r="K17" s="2"/>
    </row>
    <row r="18" spans="1:12" x14ac:dyDescent="0.25">
      <c r="L18" s="9"/>
    </row>
    <row r="19" spans="1:12" x14ac:dyDescent="0.25">
      <c r="A19" s="1" t="s">
        <v>94</v>
      </c>
    </row>
    <row r="20" spans="1:12" x14ac:dyDescent="0.25">
      <c r="A20" s="7" t="s">
        <v>10</v>
      </c>
      <c r="B20" s="72">
        <f>'計算用(期待容量)'!B20</f>
        <v>760.3841866723285</v>
      </c>
      <c r="C20" s="72">
        <f>'計算用(期待容量)'!C20</f>
        <v>3543.78678131164</v>
      </c>
      <c r="D20" s="72">
        <f>'計算用(期待容量)'!D20</f>
        <v>2614.332149035663</v>
      </c>
      <c r="E20" s="72">
        <f>'計算用(期待容量)'!E20</f>
        <v>2477.2837164384637</v>
      </c>
      <c r="F20" s="72">
        <f>'計算用(期待容量)'!F20</f>
        <v>1248.4764813115517</v>
      </c>
      <c r="G20" s="72">
        <f>'計算用(期待容量)'!G20</f>
        <v>2414.8348090825252</v>
      </c>
      <c r="H20" s="72">
        <f>'計算用(期待容量)'!H20</f>
        <v>1130.8840667186944</v>
      </c>
      <c r="I20" s="72">
        <f>'計算用(期待容量)'!I20</f>
        <v>787.7471126931049</v>
      </c>
      <c r="J20" s="72">
        <f>'計算用(期待容量)'!J20</f>
        <v>1064.3206967360188</v>
      </c>
    </row>
    <row r="21" spans="1:12" x14ac:dyDescent="0.25">
      <c r="A21" s="7" t="s">
        <v>11</v>
      </c>
      <c r="B21" s="72">
        <f>'計算用(期待容量)'!B21</f>
        <v>988.69320688349239</v>
      </c>
      <c r="C21" s="72">
        <f>'計算用(期待容量)'!C21</f>
        <v>3925.1069470962702</v>
      </c>
      <c r="D21" s="72">
        <f>'計算用(期待容量)'!D21</f>
        <v>4189.0599156030485</v>
      </c>
      <c r="E21" s="72">
        <f>'計算用(期待容量)'!E21</f>
        <v>2652.2209672969466</v>
      </c>
      <c r="F21" s="72">
        <f>'計算用(期待容量)'!F21</f>
        <v>1295.932651733596</v>
      </c>
      <c r="G21" s="72">
        <f>'計算用(期待容量)'!G21</f>
        <v>2903.0422631268484</v>
      </c>
      <c r="H21" s="72">
        <f>'計算用(期待容量)'!H21</f>
        <v>1535.0091115529151</v>
      </c>
      <c r="I21" s="72">
        <f>'計算用(期待容量)'!I21</f>
        <v>1054.2579790385814</v>
      </c>
      <c r="J21" s="72">
        <f>'計算用(期待容量)'!J21</f>
        <v>1221.7469576682931</v>
      </c>
    </row>
    <row r="22" spans="1:12" x14ac:dyDescent="0.25">
      <c r="A22" s="7" t="s">
        <v>12</v>
      </c>
      <c r="B22" s="72">
        <f>'計算用(期待容量)'!B22</f>
        <v>912.33734212717434</v>
      </c>
      <c r="C22" s="72">
        <f>'計算用(期待容量)'!C22</f>
        <v>3823.3571175715188</v>
      </c>
      <c r="D22" s="72">
        <f>'計算用(期待容量)'!D22</f>
        <v>5138.1485005462255</v>
      </c>
      <c r="E22" s="72">
        <f>'計算用(期待容量)'!E22</f>
        <v>3425.0818889316643</v>
      </c>
      <c r="F22" s="72">
        <f>'計算用(期待容量)'!F22</f>
        <v>1106.8216132539096</v>
      </c>
      <c r="G22" s="72">
        <f>'計算用(期待容量)'!G22</f>
        <v>3424.2936898624826</v>
      </c>
      <c r="H22" s="72">
        <f>'計算用(期待容量)'!H22</f>
        <v>1781.3957962058519</v>
      </c>
      <c r="I22" s="72">
        <f>'計算用(期待容量)'!I22</f>
        <v>1113.2876358758251</v>
      </c>
      <c r="J22" s="72">
        <f>'計算用(期待容量)'!J22</f>
        <v>1906.1464156253583</v>
      </c>
    </row>
    <row r="23" spans="1:12" x14ac:dyDescent="0.25">
      <c r="A23" s="7" t="s">
        <v>13</v>
      </c>
      <c r="B23" s="72">
        <f>'計算用(期待容量)'!B23</f>
        <v>777.65145842851109</v>
      </c>
      <c r="C23" s="72">
        <f>'計算用(期待容量)'!C23</f>
        <v>3743.2166524905051</v>
      </c>
      <c r="D23" s="72">
        <f>'計算用(期待容量)'!D23</f>
        <v>6117.6582893005316</v>
      </c>
      <c r="E23" s="72">
        <f>'計算用(期待容量)'!E23</f>
        <v>4027.287199106785</v>
      </c>
      <c r="F23" s="72">
        <f>'計算用(期待容量)'!F23</f>
        <v>1180.2839626830817</v>
      </c>
      <c r="G23" s="72">
        <f>'計算用(期待容量)'!G23</f>
        <v>3947.0500991896351</v>
      </c>
      <c r="H23" s="72">
        <f>'計算用(期待容量)'!H23</f>
        <v>2515.5444494340545</v>
      </c>
      <c r="I23" s="72">
        <f>'計算用(期待容量)'!I23</f>
        <v>1433.6573540944685</v>
      </c>
      <c r="J23" s="72">
        <f>'計算用(期待容量)'!J23</f>
        <v>2211.1905352724666</v>
      </c>
    </row>
    <row r="24" spans="1:12" x14ac:dyDescent="0.25">
      <c r="A24" s="7" t="s">
        <v>14</v>
      </c>
      <c r="B24" s="72">
        <f>'計算用(期待容量)'!B24</f>
        <v>745.77719542870761</v>
      </c>
      <c r="C24" s="72">
        <f>'計算用(期待容量)'!C24</f>
        <v>4214.158232678772</v>
      </c>
      <c r="D24" s="72">
        <f>'計算用(期待容量)'!D24</f>
        <v>6472.7001895068461</v>
      </c>
      <c r="E24" s="72">
        <f>'計算用(期待容量)'!E24</f>
        <v>4406.3999453178576</v>
      </c>
      <c r="F24" s="72">
        <f>'計算用(期待容量)'!F24</f>
        <v>1087.9996937417868</v>
      </c>
      <c r="G24" s="72">
        <f>'計算用(期待容量)'!G24</f>
        <v>3883.7814293700908</v>
      </c>
      <c r="H24" s="72">
        <f>'計算用(期待容量)'!H24</f>
        <v>2540.8427812916138</v>
      </c>
      <c r="I24" s="72">
        <f>'計算用(期待容量)'!I24</f>
        <v>1504.3392748079186</v>
      </c>
      <c r="J24" s="72">
        <f>'計算用(期待容量)'!J24</f>
        <v>2356.4612578564279</v>
      </c>
    </row>
    <row r="25" spans="1:12" x14ac:dyDescent="0.25">
      <c r="A25" s="7" t="s">
        <v>15</v>
      </c>
      <c r="B25" s="72">
        <f>'計算用(期待容量)'!B25</f>
        <v>679.3627548670089</v>
      </c>
      <c r="C25" s="72">
        <f>'計算用(期待容量)'!C25</f>
        <v>3224.1487162929266</v>
      </c>
      <c r="D25" s="72">
        <f>'計算用(期待容量)'!D25</f>
        <v>4726.9746855786943</v>
      </c>
      <c r="E25" s="72">
        <f>'計算用(期待容量)'!E25</f>
        <v>2978.9895143648546</v>
      </c>
      <c r="F25" s="72">
        <f>'計算用(期待容量)'!F25</f>
        <v>896.00100922507409</v>
      </c>
      <c r="G25" s="72">
        <f>'計算用(期待容量)'!G25</f>
        <v>2837.9227636973028</v>
      </c>
      <c r="H25" s="72">
        <f>'計算用(期待容量)'!H25</f>
        <v>1653.9272181399042</v>
      </c>
      <c r="I25" s="72">
        <f>'計算用(期待容量)'!I25</f>
        <v>1106.3460489217812</v>
      </c>
      <c r="J25" s="72">
        <f>'計算用(期待容量)'!J25</f>
        <v>1857.5672889124294</v>
      </c>
    </row>
    <row r="26" spans="1:12" x14ac:dyDescent="0.25">
      <c r="A26" s="7" t="s">
        <v>16</v>
      </c>
      <c r="B26" s="72">
        <f>'計算用(期待容量)'!B26</f>
        <v>594.35925338575476</v>
      </c>
      <c r="C26" s="72">
        <f>'計算用(期待容量)'!C26</f>
        <v>2666.6822369040588</v>
      </c>
      <c r="D26" s="72">
        <f>'計算用(期待容量)'!D26</f>
        <v>3642.4132695154503</v>
      </c>
      <c r="E26" s="72">
        <f>'計算用(期待容量)'!E26</f>
        <v>2438.9838817434838</v>
      </c>
      <c r="F26" s="72">
        <f>'計算用(期待容量)'!F26</f>
        <v>777.67591246563984</v>
      </c>
      <c r="G26" s="72">
        <f>'計算用(期待容量)'!G26</f>
        <v>2200.9811430433801</v>
      </c>
      <c r="H26" s="72">
        <f>'計算用(期待容量)'!H26</f>
        <v>1401.7684921487535</v>
      </c>
      <c r="I26" s="72">
        <f>'計算用(期待容量)'!I26</f>
        <v>947.15105586238303</v>
      </c>
      <c r="J26" s="72">
        <f>'計算用(期待容量)'!J26</f>
        <v>1456.6047549310929</v>
      </c>
    </row>
    <row r="27" spans="1:12" x14ac:dyDescent="0.25">
      <c r="A27" s="7" t="s">
        <v>17</v>
      </c>
      <c r="B27" s="72">
        <f>'計算用(期待容量)'!B27</f>
        <v>706.31605271715625</v>
      </c>
      <c r="C27" s="72">
        <f>'計算用(期待容量)'!C27</f>
        <v>2427.9127552394189</v>
      </c>
      <c r="D27" s="72">
        <f>'計算用(期待容量)'!D27</f>
        <v>1524.4407322382779</v>
      </c>
      <c r="E27" s="72">
        <f>'計算用(期待容量)'!E27</f>
        <v>1024.5542515048933</v>
      </c>
      <c r="F27" s="72">
        <f>'計算用(期待容量)'!F27</f>
        <v>755.26595454405447</v>
      </c>
      <c r="G27" s="72">
        <f>'計算用(期待容量)'!G27</f>
        <v>1016.5598094717152</v>
      </c>
      <c r="H27" s="72">
        <f>'計算用(期待容量)'!H27</f>
        <v>377.19431808074899</v>
      </c>
      <c r="I27" s="72">
        <f>'計算用(期待容量)'!I27</f>
        <v>438.14370653883594</v>
      </c>
      <c r="J27" s="72">
        <f>'計算用(期待容量)'!J27</f>
        <v>815.08241966488526</v>
      </c>
    </row>
    <row r="28" spans="1:12" x14ac:dyDescent="0.25">
      <c r="A28" s="7" t="s">
        <v>18</v>
      </c>
      <c r="B28" s="72">
        <f>'計算用(期待容量)'!B28</f>
        <v>771.64589892584172</v>
      </c>
      <c r="C28" s="72">
        <f>'計算用(期待容量)'!C28</f>
        <v>3063.633968976028</v>
      </c>
      <c r="D28" s="72">
        <f>'計算用(期待容量)'!D28</f>
        <v>1563.9864376516543</v>
      </c>
      <c r="E28" s="72">
        <f>'計算用(期待容量)'!E28</f>
        <v>1695.4394964139497</v>
      </c>
      <c r="F28" s="72">
        <f>'計算用(期待容量)'!F28</f>
        <v>877.85016365516594</v>
      </c>
      <c r="G28" s="72">
        <f>'計算用(期待容量)'!G28</f>
        <v>1572.8819036645418</v>
      </c>
      <c r="H28" s="72">
        <f>'計算用(期待容量)'!H28</f>
        <v>854.59662029297078</v>
      </c>
      <c r="I28" s="72">
        <f>'計算用(期待容量)'!I28</f>
        <v>701.51629494207418</v>
      </c>
      <c r="J28" s="72">
        <f>'計算用(期待容量)'!J28</f>
        <v>1008.1492154777557</v>
      </c>
    </row>
    <row r="29" spans="1:12" x14ac:dyDescent="0.25">
      <c r="A29" s="7" t="s">
        <v>19</v>
      </c>
      <c r="B29" s="72">
        <f>'計算用(期待容量)'!B29</f>
        <v>633.24519676570731</v>
      </c>
      <c r="C29" s="72">
        <f>'計算用(期待容量)'!C29</f>
        <v>3015.2353988692466</v>
      </c>
      <c r="D29" s="72">
        <f>'計算用(期待容量)'!D29</f>
        <v>1713.2382825758505</v>
      </c>
      <c r="E29" s="72">
        <f>'計算用(期待容量)'!E29</f>
        <v>1472.6987905957567</v>
      </c>
      <c r="F29" s="72">
        <f>'計算用(期待容量)'!F29</f>
        <v>729.79888165414661</v>
      </c>
      <c r="G29" s="72">
        <f>'計算用(期待容量)'!G29</f>
        <v>1450.483247568354</v>
      </c>
      <c r="H29" s="72">
        <f>'計算用(期待容量)'!H29</f>
        <v>879.50773667961835</v>
      </c>
      <c r="I29" s="72">
        <f>'計算用(期待容量)'!I29</f>
        <v>694.61322402569874</v>
      </c>
      <c r="J29" s="72">
        <f>'計算用(期待容量)'!J29</f>
        <v>1120.6892412655727</v>
      </c>
    </row>
    <row r="30" spans="1:12" x14ac:dyDescent="0.25">
      <c r="A30" s="7" t="s">
        <v>20</v>
      </c>
      <c r="B30" s="72">
        <f>'計算用(期待容量)'!B30</f>
        <v>687.12952756396635</v>
      </c>
      <c r="C30" s="72">
        <f>'計算用(期待容量)'!C30</f>
        <v>3062.0597772161605</v>
      </c>
      <c r="D30" s="72">
        <f>'計算用(期待容量)'!D30</f>
        <v>1404.9153470552405</v>
      </c>
      <c r="E30" s="72">
        <f>'計算用(期待容量)'!E30</f>
        <v>1249.3867715369356</v>
      </c>
      <c r="F30" s="72">
        <f>'計算用(期待容量)'!F30</f>
        <v>745.17539885025997</v>
      </c>
      <c r="G30" s="72">
        <f>'計算用(期待容量)'!G30</f>
        <v>1515.624387577815</v>
      </c>
      <c r="H30" s="72">
        <f>'計算用(期待容量)'!H30</f>
        <v>821.15522757306155</v>
      </c>
      <c r="I30" s="72">
        <f>'計算用(期待容量)'!I30</f>
        <v>675.38328582596591</v>
      </c>
      <c r="J30" s="72">
        <f>'計算用(期待容量)'!J30</f>
        <v>1083.6802768006041</v>
      </c>
    </row>
    <row r="31" spans="1:12" x14ac:dyDescent="0.25">
      <c r="A31" s="7" t="s">
        <v>21</v>
      </c>
      <c r="B31" s="72">
        <f>'計算用(期待容量)'!B31</f>
        <v>624.61015613643281</v>
      </c>
      <c r="C31" s="72">
        <f>'計算用(期待容量)'!C31</f>
        <v>2913.4891543579997</v>
      </c>
      <c r="D31" s="72">
        <f>'計算用(期待容量)'!D31</f>
        <v>1702.9260594414332</v>
      </c>
      <c r="E31" s="72">
        <f>'計算用(期待容量)'!E31</f>
        <v>1395.4691591352766</v>
      </c>
      <c r="F31" s="72">
        <f>'計算用(期待容量)'!F31</f>
        <v>918.9363465394091</v>
      </c>
      <c r="G31" s="72">
        <f>'計算用(期待容量)'!G31</f>
        <v>1572.101453774048</v>
      </c>
      <c r="H31" s="72">
        <f>'計算用(期待容量)'!H31</f>
        <v>866.39042549875808</v>
      </c>
      <c r="I31" s="72">
        <f>'計算用(期待容量)'!I31</f>
        <v>735.96391654209128</v>
      </c>
      <c r="J31" s="72">
        <f>'計算用(期待容量)'!J31</f>
        <v>1120.8533285745723</v>
      </c>
    </row>
    <row r="32" spans="1:12" x14ac:dyDescent="0.25">
      <c r="B32" s="7"/>
      <c r="C32" s="7"/>
      <c r="D32" s="7"/>
      <c r="E32" s="7"/>
      <c r="F32" s="7"/>
      <c r="G32" s="7"/>
      <c r="H32" s="7"/>
      <c r="I32" s="7"/>
      <c r="J32" s="7"/>
    </row>
    <row r="33" spans="1:13" x14ac:dyDescent="0.25">
      <c r="A33" s="1" t="s">
        <v>83</v>
      </c>
    </row>
    <row r="34" spans="1:13" x14ac:dyDescent="0.25">
      <c r="A34" s="7" t="s">
        <v>10</v>
      </c>
      <c r="B34" s="67">
        <f>B4-B20</f>
        <v>4376.3851858135922</v>
      </c>
      <c r="C34" s="67">
        <f t="shared" ref="C34:J34" si="0">C4-C20</f>
        <v>9038.9479556577571</v>
      </c>
      <c r="D34" s="67">
        <f t="shared" si="0"/>
        <v>40198.118217341216</v>
      </c>
      <c r="E34" s="67">
        <f t="shared" si="0"/>
        <v>16748.94758702386</v>
      </c>
      <c r="F34" s="67">
        <f t="shared" si="0"/>
        <v>3621.3794849233172</v>
      </c>
      <c r="G34" s="67">
        <f t="shared" si="0"/>
        <v>16262.417733785043</v>
      </c>
      <c r="H34" s="67">
        <f t="shared" si="0"/>
        <v>6810.3534352029046</v>
      </c>
      <c r="I34" s="67">
        <f t="shared" si="0"/>
        <v>3255.418822920577</v>
      </c>
      <c r="J34" s="67">
        <f t="shared" si="0"/>
        <v>11522.89255664757</v>
      </c>
      <c r="L34" s="11"/>
    </row>
    <row r="35" spans="1:13" x14ac:dyDescent="0.25">
      <c r="A35" s="7" t="s">
        <v>11</v>
      </c>
      <c r="B35" s="67">
        <f t="shared" ref="B35:J35" si="1">B5-B21</f>
        <v>3619.389270992614</v>
      </c>
      <c r="C35" s="67">
        <f t="shared" si="1"/>
        <v>7840.4854217915108</v>
      </c>
      <c r="D35" s="67">
        <f t="shared" si="1"/>
        <v>37244.472507593542</v>
      </c>
      <c r="E35" s="67">
        <f t="shared" si="1"/>
        <v>16656.242515391445</v>
      </c>
      <c r="F35" s="67">
        <f t="shared" si="1"/>
        <v>3152.5166352217502</v>
      </c>
      <c r="G35" s="67">
        <f t="shared" si="1"/>
        <v>16075.247116661551</v>
      </c>
      <c r="H35" s="67">
        <f t="shared" si="1"/>
        <v>6307.2351697691447</v>
      </c>
      <c r="I35" s="67">
        <f t="shared" si="1"/>
        <v>3082.2557634161467</v>
      </c>
      <c r="J35" s="67">
        <f t="shared" si="1"/>
        <v>11944.22596112561</v>
      </c>
      <c r="L35" s="11"/>
    </row>
    <row r="36" spans="1:13" x14ac:dyDescent="0.25">
      <c r="A36" s="7" t="s">
        <v>12</v>
      </c>
      <c r="B36" s="67">
        <f t="shared" ref="B36:J36" si="2">B6-B22</f>
        <v>3708.3255380015471</v>
      </c>
      <c r="C36" s="67">
        <f t="shared" si="2"/>
        <v>8749.8098408302176</v>
      </c>
      <c r="D36" s="67">
        <f t="shared" si="2"/>
        <v>42328.972415876327</v>
      </c>
      <c r="E36" s="67">
        <f t="shared" si="2"/>
        <v>18062.69434324756</v>
      </c>
      <c r="F36" s="67">
        <f t="shared" si="2"/>
        <v>3982.8974030398408</v>
      </c>
      <c r="G36" s="67">
        <f t="shared" si="2"/>
        <v>18422.279710356415</v>
      </c>
      <c r="H36" s="67">
        <f t="shared" si="2"/>
        <v>6949.8276088671682</v>
      </c>
      <c r="I36" s="67">
        <f t="shared" si="2"/>
        <v>3536.6090442046579</v>
      </c>
      <c r="J36" s="67">
        <f t="shared" si="2"/>
        <v>13132.314949630767</v>
      </c>
      <c r="L36" s="11"/>
    </row>
    <row r="37" spans="1:13" x14ac:dyDescent="0.25">
      <c r="A37" s="7" t="s">
        <v>13</v>
      </c>
      <c r="B37" s="67">
        <f t="shared" ref="B37:J37" si="3">B7-B23</f>
        <v>4361.4951688902065</v>
      </c>
      <c r="C37" s="67">
        <f t="shared" si="3"/>
        <v>10979.451095217777</v>
      </c>
      <c r="D37" s="67">
        <f t="shared" si="3"/>
        <v>52741.583696507281</v>
      </c>
      <c r="E37" s="67">
        <f t="shared" si="3"/>
        <v>21209.582800893215</v>
      </c>
      <c r="F37" s="67">
        <f t="shared" si="3"/>
        <v>4804.144037316918</v>
      </c>
      <c r="G37" s="67">
        <f t="shared" si="3"/>
        <v>23285.239900810368</v>
      </c>
      <c r="H37" s="67">
        <f t="shared" si="3"/>
        <v>7998.6755505659467</v>
      </c>
      <c r="I37" s="67">
        <f t="shared" si="3"/>
        <v>4365.2726459055311</v>
      </c>
      <c r="J37" s="67">
        <f t="shared" si="3"/>
        <v>16425.463464727531</v>
      </c>
      <c r="L37" s="11"/>
    </row>
    <row r="38" spans="1:13" x14ac:dyDescent="0.25">
      <c r="A38" s="7" t="s">
        <v>14</v>
      </c>
      <c r="B38" s="67">
        <f t="shared" ref="B38:J38" si="4">B8-B24</f>
        <v>4481.5128045712927</v>
      </c>
      <c r="C38" s="67">
        <f t="shared" si="4"/>
        <v>10793.799767321229</v>
      </c>
      <c r="D38" s="67">
        <f t="shared" si="4"/>
        <v>52385.155810493154</v>
      </c>
      <c r="E38" s="67">
        <f t="shared" si="4"/>
        <v>20830.47005468214</v>
      </c>
      <c r="F38" s="67">
        <f t="shared" si="4"/>
        <v>4896.4283062582126</v>
      </c>
      <c r="G38" s="67">
        <f t="shared" si="4"/>
        <v>23348.508570629911</v>
      </c>
      <c r="H38" s="67">
        <f t="shared" si="4"/>
        <v>7973.3772187083869</v>
      </c>
      <c r="I38" s="67">
        <f t="shared" si="4"/>
        <v>4294.5907251920808</v>
      </c>
      <c r="J38" s="67">
        <f t="shared" si="4"/>
        <v>16280.19274214357</v>
      </c>
      <c r="L38" s="11"/>
    </row>
    <row r="39" spans="1:13" x14ac:dyDescent="0.25">
      <c r="A39" s="7" t="s">
        <v>15</v>
      </c>
      <c r="B39" s="67">
        <f t="shared" ref="B39:J39" si="5">B9-B25</f>
        <v>4182.7432725962526</v>
      </c>
      <c r="C39" s="67">
        <f t="shared" si="5"/>
        <v>10013.439699142238</v>
      </c>
      <c r="D39" s="67">
        <f t="shared" si="5"/>
        <v>45040.323983972499</v>
      </c>
      <c r="E39" s="67">
        <f t="shared" si="5"/>
        <v>19718.771952030256</v>
      </c>
      <c r="F39" s="67">
        <f t="shared" si="5"/>
        <v>4399.2951753847165</v>
      </c>
      <c r="G39" s="67">
        <f t="shared" si="5"/>
        <v>20151.05469343513</v>
      </c>
      <c r="H39" s="67">
        <f t="shared" si="5"/>
        <v>7733.9099148347304</v>
      </c>
      <c r="I39" s="67">
        <f t="shared" si="5"/>
        <v>3852.4936895088022</v>
      </c>
      <c r="J39" s="67">
        <f t="shared" si="5"/>
        <v>14139.950394657897</v>
      </c>
      <c r="L39" s="11"/>
    </row>
    <row r="40" spans="1:13" x14ac:dyDescent="0.25">
      <c r="A40" s="7" t="s">
        <v>16</v>
      </c>
      <c r="B40" s="67">
        <f t="shared" ref="B40:J40" si="6">B10-B26</f>
        <v>4454.297303331864</v>
      </c>
      <c r="C40" s="67">
        <f t="shared" si="6"/>
        <v>9331.1202426485925</v>
      </c>
      <c r="D40" s="67">
        <f t="shared" si="6"/>
        <v>38966.671170013084</v>
      </c>
      <c r="E40" s="67">
        <f t="shared" si="6"/>
        <v>17609.629213979533</v>
      </c>
      <c r="F40" s="67">
        <f t="shared" si="6"/>
        <v>3927.285266225068</v>
      </c>
      <c r="G40" s="67">
        <f t="shared" si="6"/>
        <v>17398.249831053661</v>
      </c>
      <c r="H40" s="67">
        <f t="shared" si="6"/>
        <v>6672.8198783354892</v>
      </c>
      <c r="I40" s="67">
        <f t="shared" si="6"/>
        <v>3504.3940346808768</v>
      </c>
      <c r="J40" s="67">
        <f t="shared" si="6"/>
        <v>12440.042292696115</v>
      </c>
      <c r="L40" s="11"/>
    </row>
    <row r="41" spans="1:13" x14ac:dyDescent="0.25">
      <c r="A41" s="7" t="s">
        <v>17</v>
      </c>
      <c r="B41" s="67">
        <f t="shared" ref="B41:J41" si="7">B11-B27</f>
        <v>5022.0822256416523</v>
      </c>
      <c r="C41" s="67">
        <f t="shared" si="7"/>
        <v>11007.446117444681</v>
      </c>
      <c r="D41" s="67">
        <f t="shared" si="7"/>
        <v>43153.77461441874</v>
      </c>
      <c r="E41" s="67">
        <f t="shared" si="7"/>
        <v>19260.49635949307</v>
      </c>
      <c r="F41" s="67">
        <f t="shared" si="7"/>
        <v>4407.7407451026556</v>
      </c>
      <c r="G41" s="67">
        <f t="shared" si="7"/>
        <v>18813.165772432694</v>
      </c>
      <c r="H41" s="67">
        <f t="shared" si="7"/>
        <v>8361.0986027493836</v>
      </c>
      <c r="I41" s="67">
        <f t="shared" si="7"/>
        <v>4025.0673598595554</v>
      </c>
      <c r="J41" s="67">
        <f t="shared" si="7"/>
        <v>13628.52829011754</v>
      </c>
      <c r="L41" s="11"/>
    </row>
    <row r="42" spans="1:13" x14ac:dyDescent="0.25">
      <c r="A42" s="7" t="s">
        <v>18</v>
      </c>
      <c r="B42" s="67">
        <f t="shared" ref="B42:J42" si="8">B12-B28</f>
        <v>5273.0472627797089</v>
      </c>
      <c r="C42" s="67">
        <f t="shared" si="8"/>
        <v>11583.001056601481</v>
      </c>
      <c r="D42" s="67">
        <f t="shared" si="8"/>
        <v>46268.691953587033</v>
      </c>
      <c r="E42" s="67">
        <f t="shared" si="8"/>
        <v>20498.609872221488</v>
      </c>
      <c r="F42" s="67">
        <f t="shared" si="8"/>
        <v>4930.1242459280311</v>
      </c>
      <c r="G42" s="67">
        <f t="shared" si="8"/>
        <v>21766.806917933412</v>
      </c>
      <c r="H42" s="67">
        <f t="shared" si="8"/>
        <v>9357.5740637961917</v>
      </c>
      <c r="I42" s="67">
        <f t="shared" si="8"/>
        <v>4642.3706467078246</v>
      </c>
      <c r="J42" s="67">
        <f t="shared" si="8"/>
        <v>15920.332022829596</v>
      </c>
      <c r="L42" s="11"/>
    </row>
    <row r="43" spans="1:13" x14ac:dyDescent="0.25">
      <c r="A43" s="7" t="s">
        <v>19</v>
      </c>
      <c r="B43" s="67">
        <f t="shared" ref="B43:J43" si="9">B13-B29</f>
        <v>5625.4348032342932</v>
      </c>
      <c r="C43" s="67">
        <f t="shared" si="9"/>
        <v>12351.134601130754</v>
      </c>
      <c r="D43" s="67">
        <f t="shared" si="9"/>
        <v>50560.890832297198</v>
      </c>
      <c r="E43" s="67">
        <f t="shared" si="9"/>
        <v>22602.551677836014</v>
      </c>
      <c r="F43" s="67">
        <f t="shared" si="9"/>
        <v>5597.3091183458537</v>
      </c>
      <c r="G43" s="67">
        <f t="shared" si="9"/>
        <v>23566.260823938395</v>
      </c>
      <c r="H43" s="67">
        <f t="shared" si="9"/>
        <v>9574.0964139737262</v>
      </c>
      <c r="I43" s="67">
        <f t="shared" si="9"/>
        <v>4649.2737176242008</v>
      </c>
      <c r="J43" s="67">
        <f t="shared" si="9"/>
        <v>16545.703671018135</v>
      </c>
      <c r="L43" s="11"/>
    </row>
    <row r="44" spans="1:13" x14ac:dyDescent="0.25">
      <c r="A44" s="7" t="s">
        <v>20</v>
      </c>
      <c r="B44" s="67">
        <f t="shared" ref="B44:J44" si="10">B14-B30</f>
        <v>5533.7892656781896</v>
      </c>
      <c r="C44" s="67">
        <f t="shared" si="10"/>
        <v>12259.820545910599</v>
      </c>
      <c r="D44" s="67">
        <f t="shared" si="10"/>
        <v>50869.855761267572</v>
      </c>
      <c r="E44" s="67">
        <f t="shared" si="10"/>
        <v>22825.863696894838</v>
      </c>
      <c r="F44" s="67">
        <f t="shared" si="10"/>
        <v>5581.9326011497405</v>
      </c>
      <c r="G44" s="67">
        <f t="shared" si="10"/>
        <v>23501.119683928933</v>
      </c>
      <c r="H44" s="67">
        <f t="shared" si="10"/>
        <v>9632.4489230802828</v>
      </c>
      <c r="I44" s="67">
        <f t="shared" si="10"/>
        <v>4668.5036558239335</v>
      </c>
      <c r="J44" s="67">
        <f t="shared" si="10"/>
        <v>16582.712635483102</v>
      </c>
      <c r="L44" s="11"/>
    </row>
    <row r="45" spans="1:13" x14ac:dyDescent="0.25">
      <c r="A45" s="7" t="s">
        <v>21</v>
      </c>
      <c r="B45" s="67">
        <f t="shared" ref="B45:J45" si="11">B15-B31</f>
        <v>5217.0817424959077</v>
      </c>
      <c r="C45" s="67">
        <f t="shared" si="11"/>
        <v>11285.982395756331</v>
      </c>
      <c r="D45" s="67">
        <f t="shared" si="11"/>
        <v>46366.058721587608</v>
      </c>
      <c r="E45" s="67">
        <f t="shared" si="11"/>
        <v>20410.986767544971</v>
      </c>
      <c r="F45" s="67">
        <f t="shared" si="11"/>
        <v>4757.0941365780254</v>
      </c>
      <c r="G45" s="67">
        <f t="shared" si="11"/>
        <v>20253.604244876078</v>
      </c>
      <c r="H45" s="67">
        <f t="shared" si="11"/>
        <v>8537.6269073221483</v>
      </c>
      <c r="I45" s="67">
        <f t="shared" si="11"/>
        <v>4018.9465462345688</v>
      </c>
      <c r="J45" s="67">
        <f t="shared" si="11"/>
        <v>14194.774636475968</v>
      </c>
      <c r="L45" s="11"/>
    </row>
    <row r="46" spans="1:13" x14ac:dyDescent="0.25">
      <c r="L46" s="11"/>
    </row>
    <row r="47" spans="1:13" x14ac:dyDescent="0.25">
      <c r="A47" s="1" t="s">
        <v>84</v>
      </c>
      <c r="K47" s="2" t="s">
        <v>40</v>
      </c>
    </row>
    <row r="48" spans="1:13" x14ac:dyDescent="0.25">
      <c r="A48" s="7" t="s">
        <v>10</v>
      </c>
      <c r="B48" s="68">
        <f>IF(記載例!$E$16=B$2,記載例!$E$34*記載例!$E$28/1000,0)</f>
        <v>0</v>
      </c>
      <c r="C48" s="68">
        <f>IF(記載例!$E$16=C$2,記載例!$E$34*記載例!$E$28/1000,0)</f>
        <v>0</v>
      </c>
      <c r="D48" s="68">
        <f>IF(記載例!$E$16=D$2,記載例!$E$34*記載例!$E$28/1000,0)</f>
        <v>1.8210252208752034</v>
      </c>
      <c r="E48" s="68">
        <f>IF(記載例!$E$16=E$2,記載例!$E$34*記載例!$E$28/1000,0)</f>
        <v>0</v>
      </c>
      <c r="F48" s="68">
        <f>IF(記載例!$E$16=F$2,記載例!$E$34*記載例!$E$28/1000,0)</f>
        <v>0</v>
      </c>
      <c r="G48" s="68">
        <f>IF(記載例!$E$16=G$2,記載例!$E$34*記載例!$E$28/1000,0)</f>
        <v>0</v>
      </c>
      <c r="H48" s="68">
        <f>IF(記載例!$E$16=H$2,記載例!$E$34*記載例!$E$28/1000,0)</f>
        <v>0</v>
      </c>
      <c r="I48" s="68">
        <f>IF(記載例!$E$16=I$2,記載例!$E$34*記載例!$E$28/1000,0)</f>
        <v>0</v>
      </c>
      <c r="J48" s="68">
        <f>IF(記載例!$E$16=J$2,記載例!$E$34*記載例!$E$28/1000,0)</f>
        <v>0</v>
      </c>
      <c r="K48" s="73">
        <f>SUM(B48:J48)</f>
        <v>1.8210252208752034</v>
      </c>
      <c r="L48" s="11"/>
      <c r="M48" s="18"/>
    </row>
    <row r="49" spans="1:15" x14ac:dyDescent="0.25">
      <c r="A49" s="7" t="s">
        <v>11</v>
      </c>
      <c r="B49" s="68">
        <f>IF(記載例!$E$16=B$2,記載例!$F$34*記載例!$F$28/1000,0)</f>
        <v>0</v>
      </c>
      <c r="C49" s="68">
        <f>IF(記載例!$E$16=C$2,記載例!$F$34*記載例!$F$28/1000,0)</f>
        <v>0</v>
      </c>
      <c r="D49" s="68">
        <f>IF(記載例!$E$16=D$2,記載例!$F$34*記載例!$F$28/1000,0)</f>
        <v>1.7262444700482222</v>
      </c>
      <c r="E49" s="68">
        <f>IF(記載例!$E$16=E$2,記載例!$F$34*記載例!$F$28/1000,0)</f>
        <v>0</v>
      </c>
      <c r="F49" s="68">
        <f>IF(記載例!$E$16=F$2,記載例!$F$34*記載例!$F$28/1000,0)</f>
        <v>0</v>
      </c>
      <c r="G49" s="68">
        <f>IF(記載例!$E$16=G$2,記載例!$F$34*記載例!$F$28/1000,0)</f>
        <v>0</v>
      </c>
      <c r="H49" s="68">
        <f>IF(記載例!$E$16=H$2,記載例!$F$34*記載例!$F$28/1000,0)</f>
        <v>0</v>
      </c>
      <c r="I49" s="68">
        <f>IF(記載例!$E$16=I$2,記載例!$F$34*記載例!$F$28/1000,0)</f>
        <v>0</v>
      </c>
      <c r="J49" s="68">
        <f>IF(記載例!$E$16=J$2,記載例!$F$34*記載例!$F$28/1000,0)</f>
        <v>0</v>
      </c>
      <c r="K49" s="73">
        <f t="shared" ref="K49:K59" si="12">SUM(B49:J49)</f>
        <v>1.7262444700482222</v>
      </c>
      <c r="L49" s="11"/>
      <c r="M49" s="18"/>
    </row>
    <row r="50" spans="1:15" x14ac:dyDescent="0.25">
      <c r="A50" s="7" t="s">
        <v>12</v>
      </c>
      <c r="B50" s="68">
        <f>IF(記載例!$E$16=B$2,記載例!$G$34*記載例!$G$28/1000,0)</f>
        <v>0</v>
      </c>
      <c r="C50" s="68">
        <f>IF(記載例!$E$16=C$2,記載例!$G$34*記載例!$G$28/1000,0)</f>
        <v>0</v>
      </c>
      <c r="D50" s="68">
        <f>IF(記載例!$E$16=D$2,記載例!$G$34*記載例!$G$28/1000,0)</f>
        <v>1.9088328894996087</v>
      </c>
      <c r="E50" s="68">
        <f>IF(記載例!$E$16=E$2,記載例!$G$34*記載例!$G$28/1000,0)</f>
        <v>0</v>
      </c>
      <c r="F50" s="68">
        <f>IF(記載例!$E$16=F$2,記載例!$G$34*記載例!$G$28/1000,0)</f>
        <v>0</v>
      </c>
      <c r="G50" s="68">
        <f>IF(記載例!$E$16=G$2,記載例!$G$34*記載例!$G$28/1000,0)</f>
        <v>0</v>
      </c>
      <c r="H50" s="68">
        <f>IF(記載例!$E$16=H$2,記載例!$G$34*記載例!$G$28/1000,0)</f>
        <v>0</v>
      </c>
      <c r="I50" s="68">
        <f>IF(記載例!$E$16=I$2,記載例!$G$34*記載例!$G$28/1000,0)</f>
        <v>0</v>
      </c>
      <c r="J50" s="68">
        <f>IF(記載例!$E$16=J$2,記載例!$G$34*記載例!$G$28/1000,0)</f>
        <v>0</v>
      </c>
      <c r="K50" s="73">
        <f t="shared" si="12"/>
        <v>1.9088328894996087</v>
      </c>
      <c r="L50" s="11"/>
      <c r="M50" s="18"/>
    </row>
    <row r="51" spans="1:15" x14ac:dyDescent="0.25">
      <c r="A51" s="7" t="s">
        <v>13</v>
      </c>
      <c r="B51" s="68">
        <f>IF(記載例!$E$16=B$2,記載例!$H$34*記載例!$H$28/1000,0)</f>
        <v>0</v>
      </c>
      <c r="C51" s="68">
        <f>IF(記載例!$E$16=C$2,記載例!$H$34*記載例!$H$28/1000,0)</f>
        <v>0</v>
      </c>
      <c r="D51" s="68">
        <f>IF(記載例!$E$16=D$2,記載例!$H$34*記載例!$H$28/1000,0)</f>
        <v>2</v>
      </c>
      <c r="E51" s="68">
        <f>IF(記載例!$E$16=E$2,記載例!$H$34*記載例!$H$28/1000,0)</f>
        <v>0</v>
      </c>
      <c r="F51" s="68">
        <f>IF(記載例!$E$16=F$2,記載例!$H$34*記載例!$H$28/1000,0)</f>
        <v>0</v>
      </c>
      <c r="G51" s="68">
        <f>IF(記載例!$E$16=G$2,記載例!$H$34*記載例!$H$28/1000,0)</f>
        <v>0</v>
      </c>
      <c r="H51" s="68">
        <f>IF(記載例!$E$16=H$2,記載例!$H$34*記載例!$H$28/1000,0)</f>
        <v>0</v>
      </c>
      <c r="I51" s="68">
        <f>IF(記載例!$E$16=I$2,記載例!$H$34*記載例!$H$28/1000,0)</f>
        <v>0</v>
      </c>
      <c r="J51" s="68">
        <f>IF(記載例!$E$16=J$2,記載例!$H$34*記載例!$H$28/1000,0)</f>
        <v>0</v>
      </c>
      <c r="K51" s="73">
        <f t="shared" si="12"/>
        <v>2</v>
      </c>
      <c r="L51" s="11"/>
      <c r="M51" s="18"/>
    </row>
    <row r="52" spans="1:15" x14ac:dyDescent="0.25">
      <c r="A52" s="7" t="s">
        <v>14</v>
      </c>
      <c r="B52" s="68">
        <f>IF(記載例!$E$16=B$2,記載例!$I$34*記載例!$I$28/1000,0)</f>
        <v>0</v>
      </c>
      <c r="C52" s="68">
        <f>IF(記載例!$E$16=C$2,記載例!$I$34*記載例!$I$28/1000,0)</f>
        <v>0</v>
      </c>
      <c r="D52" s="68">
        <f>IF(記載例!$E$16=D$2,記載例!$I$34*記載例!$I$28/1000,0)</f>
        <v>2</v>
      </c>
      <c r="E52" s="68">
        <f>IF(記載例!$E$16=E$2,記載例!$I$34*記載例!$I$28/1000,0)</f>
        <v>0</v>
      </c>
      <c r="F52" s="68">
        <f>IF(記載例!$E$16=F$2,記載例!$I$34*記載例!$I$28/1000,0)</f>
        <v>0</v>
      </c>
      <c r="G52" s="68">
        <f>IF(記載例!$E$16=G$2,記載例!$I$34*記載例!$I$28/1000,0)</f>
        <v>0</v>
      </c>
      <c r="H52" s="68">
        <f>IF(記載例!$E$16=H$2,記載例!$I$34*記載例!$I$28/1000,0)</f>
        <v>0</v>
      </c>
      <c r="I52" s="68">
        <f>IF(記載例!$E$16=I$2,記載例!$I$34*記載例!$I$28/1000,0)</f>
        <v>0</v>
      </c>
      <c r="J52" s="68">
        <f>IF(記載例!$E$16=J$2,記載例!$I$34*記載例!$I$28/1000,0)</f>
        <v>0</v>
      </c>
      <c r="K52" s="73">
        <f t="shared" si="12"/>
        <v>2</v>
      </c>
      <c r="L52" s="11"/>
      <c r="M52" s="18"/>
    </row>
    <row r="53" spans="1:15" x14ac:dyDescent="0.25">
      <c r="A53" s="7" t="s">
        <v>15</v>
      </c>
      <c r="B53" s="68">
        <f>IF(記載例!$E$16=B$2,記載例!$J$34*記載例!$J$28/1000,0)</f>
        <v>0</v>
      </c>
      <c r="C53" s="68">
        <f>IF(記載例!$E$16=C$2,記載例!$J$34*記載例!$J$28/1000,0)</f>
        <v>0</v>
      </c>
      <c r="D53" s="68">
        <f>IF(記載例!$E$16=D$2,記載例!$J$34*記載例!$J$28/1000,0)</f>
        <v>1.9926481497304236</v>
      </c>
      <c r="E53" s="68">
        <f>IF(記載例!$E$16=E$2,記載例!$J$34*記載例!$J$28/1000,0)</f>
        <v>0</v>
      </c>
      <c r="F53" s="68">
        <f>IF(記載例!$E$16=F$2,記載例!$J$34*記載例!$J$28/1000,0)</f>
        <v>0</v>
      </c>
      <c r="G53" s="68">
        <f>IF(記載例!$E$16=G$2,記載例!$J$34*記載例!$J$28/1000,0)</f>
        <v>0</v>
      </c>
      <c r="H53" s="68">
        <f>IF(記載例!$E$16=H$2,記載例!$J$34*記載例!$J$28/1000,0)</f>
        <v>0</v>
      </c>
      <c r="I53" s="68">
        <f>IF(記載例!$E$16=I$2,記載例!$J$34*記載例!$J$28/1000,0)</f>
        <v>0</v>
      </c>
      <c r="J53" s="68">
        <f>IF(記載例!$E$16=J$2,記載例!$J$34*記載例!$J$28/1000,0)</f>
        <v>0</v>
      </c>
      <c r="K53" s="73">
        <f t="shared" si="12"/>
        <v>1.9926481497304236</v>
      </c>
      <c r="L53" s="11"/>
      <c r="M53" s="18"/>
    </row>
    <row r="54" spans="1:15" x14ac:dyDescent="0.25">
      <c r="A54" s="7" t="s">
        <v>16</v>
      </c>
      <c r="B54" s="68">
        <f>IF(記載例!$E$16=B$2,記載例!$K$34*記載例!$K$28/1000,0)</f>
        <v>0</v>
      </c>
      <c r="C54" s="68">
        <f>IF(記載例!$E$16=C$2,記載例!$K$34*記載例!$K$28/1000,0)</f>
        <v>0</v>
      </c>
      <c r="D54" s="68">
        <f>IF(記載例!$E$16=D$2,記載例!$K$34*記載例!$K$28/1000,0)</f>
        <v>1.8520400807398212</v>
      </c>
      <c r="E54" s="68">
        <f>IF(記載例!$E$16=E$2,記載例!$K$34*記載例!$K$28/1000,0)</f>
        <v>0</v>
      </c>
      <c r="F54" s="68">
        <f>IF(記載例!$E$16=F$2,記載例!$K$34*記載例!$K$28/1000,0)</f>
        <v>0</v>
      </c>
      <c r="G54" s="68">
        <f>IF(記載例!$E$16=G$2,記載例!$K$34*記載例!$K$28/1000,0)</f>
        <v>0</v>
      </c>
      <c r="H54" s="68">
        <f>IF(記載例!$E$16=H$2,記載例!$K$34*記載例!$K$28/1000,0)</f>
        <v>0</v>
      </c>
      <c r="I54" s="68">
        <f>IF(記載例!$E$16=I$2,記載例!$K$34*記載例!$K$28/1000,0)</f>
        <v>0</v>
      </c>
      <c r="J54" s="68">
        <f>IF(記載例!$E$16=J$2,記載例!$K$34*記載例!$K$28/1000,0)</f>
        <v>0</v>
      </c>
      <c r="K54" s="73">
        <f t="shared" si="12"/>
        <v>1.8520400807398212</v>
      </c>
      <c r="L54" s="11"/>
      <c r="M54" s="18"/>
    </row>
    <row r="55" spans="1:15" x14ac:dyDescent="0.25">
      <c r="A55" s="7" t="s">
        <v>17</v>
      </c>
      <c r="B55" s="68">
        <f>IF(記載例!$E$16=B$2,記載例!$L$34*記載例!$L$28/1000,0)</f>
        <v>0</v>
      </c>
      <c r="C55" s="68">
        <f>IF(記載例!$E$16=C$2,記載例!$L$34*記載例!$L$28/1000,0)</f>
        <v>0</v>
      </c>
      <c r="D55" s="68">
        <f>IF(記載例!$E$16=D$2,記載例!$L$34*記載例!$L$28/1000,0)</f>
        <v>1.6044573606178507</v>
      </c>
      <c r="E55" s="68">
        <f>IF(記載例!$E$16=E$2,記載例!$L$34*記載例!$L$28/1000,0)</f>
        <v>0</v>
      </c>
      <c r="F55" s="68">
        <f>IF(記載例!$E$16=F$2,記載例!$L$34*記載例!$L$28/1000,0)</f>
        <v>0</v>
      </c>
      <c r="G55" s="68">
        <f>IF(記載例!$E$16=G$2,記載例!$L$34*記載例!$L$28/1000,0)</f>
        <v>0</v>
      </c>
      <c r="H55" s="68">
        <f>IF(記載例!$E$16=H$2,記載例!$L$34*記載例!$L$28/1000,0)</f>
        <v>0</v>
      </c>
      <c r="I55" s="68">
        <f>IF(記載例!$E$16=I$2,記載例!$L$34*記載例!$L$28/1000,0)</f>
        <v>0</v>
      </c>
      <c r="J55" s="68">
        <f>IF(記載例!$E$16=J$2,記載例!$L$34*記載例!$L$28/1000,0)</f>
        <v>0</v>
      </c>
      <c r="K55" s="73">
        <f t="shared" si="12"/>
        <v>1.6044573606178507</v>
      </c>
      <c r="L55" s="11"/>
      <c r="M55" s="18"/>
    </row>
    <row r="56" spans="1:15" x14ac:dyDescent="0.25">
      <c r="A56" s="7" t="s">
        <v>18</v>
      </c>
      <c r="B56" s="68">
        <f>IF(記載例!$E$16=B$2,記載例!$M$34*記載例!$M$28/1000,0)</f>
        <v>0</v>
      </c>
      <c r="C56" s="68">
        <f>IF(記載例!$E$16=C$2,記載例!$M$34*記載例!$M$28/1000,0)</f>
        <v>0</v>
      </c>
      <c r="D56" s="68">
        <f>IF(記載例!$E$16=D$2,記載例!$M$34*記載例!$M$28/1000,0)</f>
        <v>1.8673783603949554</v>
      </c>
      <c r="E56" s="68">
        <f>IF(記載例!$E$16=E$2,記載例!$M$34*記載例!$M$28/1000,0)</f>
        <v>0</v>
      </c>
      <c r="F56" s="68">
        <f>IF(記載例!$E$16=F$2,記載例!$M$34*記載例!$M$28/1000,0)</f>
        <v>0</v>
      </c>
      <c r="G56" s="68">
        <f>IF(記載例!$E$16=G$2,記載例!$M$34*記載例!$M$28/1000,0)</f>
        <v>0</v>
      </c>
      <c r="H56" s="68">
        <f>IF(記載例!$E$16=H$2,記載例!$M$34*記載例!$M$28/1000,0)</f>
        <v>0</v>
      </c>
      <c r="I56" s="68">
        <f>IF(記載例!$E$16=I$2,記載例!$M$34*記載例!$M$28/1000,0)</f>
        <v>0</v>
      </c>
      <c r="J56" s="68">
        <f>IF(記載例!$E$16=J$2,記載例!$M$34*記載例!$M$28/1000,0)</f>
        <v>0</v>
      </c>
      <c r="K56" s="73">
        <f t="shared" si="12"/>
        <v>1.8673783603949554</v>
      </c>
      <c r="L56" s="11"/>
      <c r="M56" s="18"/>
    </row>
    <row r="57" spans="1:15" x14ac:dyDescent="0.25">
      <c r="A57" s="7" t="s">
        <v>19</v>
      </c>
      <c r="B57" s="68">
        <f>IF(記載例!$E$16=B$2,記載例!$N$34*記載例!$N$28/1000,0)</f>
        <v>0</v>
      </c>
      <c r="C57" s="68">
        <f>IF(記載例!$E$16=C$2,記載例!$N$34*記載例!$N$28/1000,0)</f>
        <v>0</v>
      </c>
      <c r="D57" s="68">
        <f>IF(記載例!$E$16=D$2,記載例!$N$34*記載例!$N$28/1000,0)</f>
        <v>1.7970945743377231</v>
      </c>
      <c r="E57" s="68">
        <f>IF(記載例!$E$16=E$2,記載例!$N$34*記載例!$N$28/1000,0)</f>
        <v>0</v>
      </c>
      <c r="F57" s="68">
        <f>IF(記載例!$E$16=F$2,記載例!$N$34*記載例!$N$28/1000,0)</f>
        <v>0</v>
      </c>
      <c r="G57" s="68">
        <f>IF(記載例!$E$16=G$2,記載例!$N$34*記載例!$N$28/1000,0)</f>
        <v>0</v>
      </c>
      <c r="H57" s="68">
        <f>IF(記載例!$E$16=H$2,記載例!$N$34*記載例!$N$28/1000,0)</f>
        <v>0</v>
      </c>
      <c r="I57" s="68">
        <f>IF(記載例!$E$16=I$2,記載例!$N$34*記載例!$N$28/1000,0)</f>
        <v>0</v>
      </c>
      <c r="J57" s="68">
        <f>IF(記載例!$E$16=J$2,記載例!$N$34*記載例!$N$28/1000,0)</f>
        <v>0</v>
      </c>
      <c r="K57" s="73">
        <f t="shared" si="12"/>
        <v>1.7970945743377231</v>
      </c>
      <c r="L57" s="11"/>
      <c r="M57" s="18"/>
    </row>
    <row r="58" spans="1:15" x14ac:dyDescent="0.25">
      <c r="A58" s="7" t="s">
        <v>20</v>
      </c>
      <c r="B58" s="68">
        <f>IF(記載例!$E$16=B$2,記載例!$O$34*記載例!$O$28/1000,0)</f>
        <v>0</v>
      </c>
      <c r="C58" s="68">
        <f>IF(記載例!$E$16=C$2,記載例!$O$34*記載例!$O$28/1000,0)</f>
        <v>0</v>
      </c>
      <c r="D58" s="68">
        <f>IF(記載例!$E$16=D$2,記載例!$O$34*記載例!$O$28/1000,0)</f>
        <v>1.8534806864920141</v>
      </c>
      <c r="E58" s="68">
        <f>IF(記載例!$E$16=E$2,記載例!$O$34*記載例!$O$28/1000,0)</f>
        <v>0</v>
      </c>
      <c r="F58" s="68">
        <f>IF(記載例!$E$16=F$2,記載例!$O$34*記載例!$O$28/1000,0)</f>
        <v>0</v>
      </c>
      <c r="G58" s="68">
        <f>IF(記載例!$E$16=G$2,記載例!$O$34*記載例!$O$28/1000,0)</f>
        <v>0</v>
      </c>
      <c r="H58" s="68">
        <f>IF(記載例!$E$16=H$2,記載例!$O$34*記載例!$O$28/1000,0)</f>
        <v>0</v>
      </c>
      <c r="I58" s="68">
        <f>IF(記載例!$E$16=I$2,記載例!$O$34*記載例!$O$28/1000,0)</f>
        <v>0</v>
      </c>
      <c r="J58" s="68">
        <f>IF(記載例!$E$16=J$2,記載例!$O$34*記載例!$O$28/1000,0)</f>
        <v>0</v>
      </c>
      <c r="K58" s="73">
        <f t="shared" si="12"/>
        <v>1.8534806864920141</v>
      </c>
      <c r="L58" s="11"/>
      <c r="M58" s="18"/>
    </row>
    <row r="59" spans="1:15" x14ac:dyDescent="0.25">
      <c r="A59" s="7" t="s">
        <v>21</v>
      </c>
      <c r="B59" s="68">
        <f>IF(記載例!$E$16=B$2,記載例!$P$34*記載例!$P$28/1000,0)</f>
        <v>0</v>
      </c>
      <c r="C59" s="68">
        <f>IF(記載例!$E$16=C$2,記載例!$P$34*記載例!$P$28/1000,0)</f>
        <v>0</v>
      </c>
      <c r="D59" s="68">
        <f>IF(記載例!$E$16=D$2,記載例!$P$34*記載例!$P$28/1000,0)</f>
        <v>1.7693198013679061</v>
      </c>
      <c r="E59" s="68">
        <f>IF(記載例!$E$16=E$2,記載例!$P$34*記載例!$P$28/1000,0)</f>
        <v>0</v>
      </c>
      <c r="F59" s="68">
        <f>IF(記載例!$E$16=F$2,記載例!$P$34*記載例!$P$28/1000,0)</f>
        <v>0</v>
      </c>
      <c r="G59" s="68">
        <f>IF(記載例!$E$16=G$2,記載例!$P$34*記載例!$P$28/1000,0)</f>
        <v>0</v>
      </c>
      <c r="H59" s="68">
        <f>IF(記載例!$E$16=H$2,記載例!$P$34*記載例!$P$28/1000,0)</f>
        <v>0</v>
      </c>
      <c r="I59" s="68">
        <f>IF(記載例!$E$16=I$2,記載例!$P$34*記載例!$P$28/1000,0)</f>
        <v>0</v>
      </c>
      <c r="J59" s="68">
        <f>IF(記載例!$E$16=J$2,記載例!$P$34*記載例!$P$28/1000,0)</f>
        <v>0</v>
      </c>
      <c r="K59" s="73">
        <f t="shared" si="12"/>
        <v>1.7693198013679061</v>
      </c>
      <c r="L59" s="11"/>
      <c r="M59" s="18"/>
    </row>
    <row r="61" spans="1:15" x14ac:dyDescent="0.25">
      <c r="A61" s="1" t="s">
        <v>85</v>
      </c>
    </row>
    <row r="62" spans="1:15" x14ac:dyDescent="0.25">
      <c r="A62" s="7" t="s">
        <v>10</v>
      </c>
      <c r="B62" s="67">
        <f>B34-(B48-MIN(B$48:B$59))</f>
        <v>4376.3851858135922</v>
      </c>
      <c r="C62" s="67">
        <f>C34-(C48-MIN(C$48:C$59))</f>
        <v>9038.9479556577571</v>
      </c>
      <c r="D62" s="67">
        <f>D34-(D48-MIN(D$48:D$59))</f>
        <v>40197.901649480962</v>
      </c>
      <c r="E62" s="67">
        <f t="shared" ref="E62:J62" si="13">E34-(E48-MIN(E$48:E$59))</f>
        <v>16748.94758702386</v>
      </c>
      <c r="F62" s="67">
        <f t="shared" si="13"/>
        <v>3621.3794849233172</v>
      </c>
      <c r="G62" s="67">
        <f>G34-(G48-MIN(G$48:G$59))</f>
        <v>16262.417733785043</v>
      </c>
      <c r="H62" s="67">
        <f t="shared" si="13"/>
        <v>6810.3534352029046</v>
      </c>
      <c r="I62" s="67">
        <f t="shared" si="13"/>
        <v>3255.418822920577</v>
      </c>
      <c r="J62" s="67">
        <f t="shared" si="13"/>
        <v>11522.89255664757</v>
      </c>
      <c r="K62" s="11"/>
      <c r="L62" s="11"/>
      <c r="M62" s="18"/>
      <c r="O62" s="12"/>
    </row>
    <row r="63" spans="1:15" x14ac:dyDescent="0.25">
      <c r="A63" s="7" t="s">
        <v>11</v>
      </c>
      <c r="B63" s="67">
        <f>B35-(B49-MIN(B$48:B$59))</f>
        <v>3619.389270992614</v>
      </c>
      <c r="C63" s="67">
        <f>C35-(C49-MIN(C$48:C$59))</f>
        <v>7840.4854217915108</v>
      </c>
      <c r="D63" s="67">
        <f t="shared" ref="B63:J73" si="14">D35-(D49-MIN(D$48:D$59))</f>
        <v>37244.350720484115</v>
      </c>
      <c r="E63" s="67">
        <f t="shared" si="14"/>
        <v>16656.242515391445</v>
      </c>
      <c r="F63" s="67">
        <f t="shared" si="14"/>
        <v>3152.5166352217502</v>
      </c>
      <c r="G63" s="67">
        <f>G35-(G49-MIN(G$48:G$59))</f>
        <v>16075.247116661551</v>
      </c>
      <c r="H63" s="67">
        <f t="shared" si="14"/>
        <v>6307.2351697691447</v>
      </c>
      <c r="I63" s="67">
        <f t="shared" si="14"/>
        <v>3082.2557634161467</v>
      </c>
      <c r="J63" s="67">
        <f t="shared" si="14"/>
        <v>11944.22596112561</v>
      </c>
      <c r="K63" s="11"/>
      <c r="L63" s="11"/>
      <c r="M63" s="18"/>
      <c r="O63" s="12"/>
    </row>
    <row r="64" spans="1:15" x14ac:dyDescent="0.25">
      <c r="A64" s="7" t="s">
        <v>12</v>
      </c>
      <c r="B64" s="67">
        <f>B36-(B50-MIN(B$48:B$59))</f>
        <v>3708.3255380015471</v>
      </c>
      <c r="C64" s="67">
        <f t="shared" si="14"/>
        <v>8749.8098408302176</v>
      </c>
      <c r="D64" s="67">
        <f>D36-(D50-MIN(D$48:D$59))</f>
        <v>42328.668040347446</v>
      </c>
      <c r="E64" s="67">
        <f t="shared" si="14"/>
        <v>18062.69434324756</v>
      </c>
      <c r="F64" s="67">
        <f t="shared" si="14"/>
        <v>3982.8974030398408</v>
      </c>
      <c r="G64" s="67">
        <f>G36-(G50-MIN(G$48:G$59))</f>
        <v>18422.279710356415</v>
      </c>
      <c r="H64" s="67">
        <f t="shared" si="14"/>
        <v>6949.8276088671682</v>
      </c>
      <c r="I64" s="67">
        <f t="shared" si="14"/>
        <v>3536.6090442046579</v>
      </c>
      <c r="J64" s="67">
        <f t="shared" si="14"/>
        <v>13132.314949630767</v>
      </c>
      <c r="K64" s="11"/>
      <c r="L64" s="11"/>
      <c r="M64" s="18"/>
      <c r="O64" s="12"/>
    </row>
    <row r="65" spans="1:15" x14ac:dyDescent="0.25">
      <c r="A65" s="7" t="s">
        <v>13</v>
      </c>
      <c r="B65" s="67">
        <f>B37-(B51-MIN(B$48:B$59))</f>
        <v>4361.4951688902065</v>
      </c>
      <c r="C65" s="67">
        <f t="shared" si="14"/>
        <v>10979.451095217777</v>
      </c>
      <c r="D65" s="67">
        <f t="shared" si="14"/>
        <v>52741.188153867901</v>
      </c>
      <c r="E65" s="67">
        <f t="shared" si="14"/>
        <v>21209.582800893215</v>
      </c>
      <c r="F65" s="67">
        <f t="shared" si="14"/>
        <v>4804.144037316918</v>
      </c>
      <c r="G65" s="67">
        <f>G37-(G51-MIN(G$48:G$59))</f>
        <v>23285.239900810368</v>
      </c>
      <c r="H65" s="67">
        <f t="shared" si="14"/>
        <v>7998.6755505659467</v>
      </c>
      <c r="I65" s="67">
        <f t="shared" si="14"/>
        <v>4365.2726459055311</v>
      </c>
      <c r="J65" s="67">
        <f t="shared" si="14"/>
        <v>16425.463464727531</v>
      </c>
      <c r="K65" s="11"/>
      <c r="L65" s="11"/>
      <c r="M65" s="18"/>
      <c r="O65" s="12"/>
    </row>
    <row r="66" spans="1:15" x14ac:dyDescent="0.25">
      <c r="A66" s="7" t="s">
        <v>14</v>
      </c>
      <c r="B66" s="67">
        <f t="shared" si="14"/>
        <v>4481.5128045712927</v>
      </c>
      <c r="C66" s="67">
        <f>C38-(C52-MIN(C$48:C$59))</f>
        <v>10793.799767321229</v>
      </c>
      <c r="D66" s="67">
        <f>D38-(D52-MIN(D$48:D$59))</f>
        <v>52384.760267853773</v>
      </c>
      <c r="E66" s="67">
        <f t="shared" si="14"/>
        <v>20830.47005468214</v>
      </c>
      <c r="F66" s="67">
        <f t="shared" si="14"/>
        <v>4896.4283062582126</v>
      </c>
      <c r="G66" s="67">
        <f t="shared" si="14"/>
        <v>23348.508570629911</v>
      </c>
      <c r="H66" s="67">
        <f t="shared" si="14"/>
        <v>7973.3772187083869</v>
      </c>
      <c r="I66" s="67">
        <f t="shared" si="14"/>
        <v>4294.5907251920808</v>
      </c>
      <c r="J66" s="67">
        <f t="shared" si="14"/>
        <v>16280.19274214357</v>
      </c>
      <c r="K66" s="11"/>
      <c r="L66" s="11"/>
      <c r="M66" s="18"/>
      <c r="O66" s="12"/>
    </row>
    <row r="67" spans="1:15" x14ac:dyDescent="0.25">
      <c r="A67" s="7" t="s">
        <v>15</v>
      </c>
      <c r="B67" s="67">
        <f t="shared" si="14"/>
        <v>4182.7432725962526</v>
      </c>
      <c r="C67" s="67">
        <f t="shared" si="14"/>
        <v>10013.439699142238</v>
      </c>
      <c r="D67" s="67">
        <f t="shared" si="14"/>
        <v>45039.935793183387</v>
      </c>
      <c r="E67" s="67">
        <f t="shared" si="14"/>
        <v>19718.771952030256</v>
      </c>
      <c r="F67" s="67">
        <f t="shared" si="14"/>
        <v>4399.2951753847165</v>
      </c>
      <c r="G67" s="67">
        <f t="shared" si="14"/>
        <v>20151.05469343513</v>
      </c>
      <c r="H67" s="67">
        <f t="shared" si="14"/>
        <v>7733.9099148347304</v>
      </c>
      <c r="I67" s="67">
        <f t="shared" si="14"/>
        <v>3852.4936895088022</v>
      </c>
      <c r="J67" s="67">
        <f t="shared" si="14"/>
        <v>14139.950394657897</v>
      </c>
      <c r="K67" s="11"/>
      <c r="L67" s="11"/>
      <c r="M67" s="18"/>
      <c r="O67" s="12"/>
    </row>
    <row r="68" spans="1:15" x14ac:dyDescent="0.25">
      <c r="A68" s="7" t="s">
        <v>16</v>
      </c>
      <c r="B68" s="67">
        <f t="shared" si="14"/>
        <v>4454.297303331864</v>
      </c>
      <c r="C68" s="67">
        <f t="shared" si="14"/>
        <v>9331.1202426485925</v>
      </c>
      <c r="D68" s="67">
        <f>D40-(D54-MIN(D$48:D$59))</f>
        <v>38966.423587292964</v>
      </c>
      <c r="E68" s="67">
        <f t="shared" si="14"/>
        <v>17609.629213979533</v>
      </c>
      <c r="F68" s="67">
        <f t="shared" si="14"/>
        <v>3927.285266225068</v>
      </c>
      <c r="G68" s="67">
        <f t="shared" si="14"/>
        <v>17398.249831053661</v>
      </c>
      <c r="H68" s="67">
        <f t="shared" si="14"/>
        <v>6672.8198783354892</v>
      </c>
      <c r="I68" s="67">
        <f t="shared" si="14"/>
        <v>3504.3940346808768</v>
      </c>
      <c r="J68" s="67">
        <f t="shared" si="14"/>
        <v>12440.042292696115</v>
      </c>
      <c r="K68" s="11"/>
      <c r="L68" s="11"/>
      <c r="M68" s="18"/>
      <c r="O68" s="12"/>
    </row>
    <row r="69" spans="1:15" x14ac:dyDescent="0.25">
      <c r="A69" s="7" t="s">
        <v>17</v>
      </c>
      <c r="B69" s="67">
        <f t="shared" si="14"/>
        <v>5022.0822256416523</v>
      </c>
      <c r="C69" s="67">
        <f t="shared" si="14"/>
        <v>11007.446117444681</v>
      </c>
      <c r="D69" s="67">
        <f t="shared" si="14"/>
        <v>43153.77461441874</v>
      </c>
      <c r="E69" s="67">
        <f t="shared" si="14"/>
        <v>19260.49635949307</v>
      </c>
      <c r="F69" s="67">
        <f t="shared" si="14"/>
        <v>4407.7407451026556</v>
      </c>
      <c r="G69" s="67">
        <f t="shared" si="14"/>
        <v>18813.165772432694</v>
      </c>
      <c r="H69" s="67">
        <f t="shared" si="14"/>
        <v>8361.0986027493836</v>
      </c>
      <c r="I69" s="67">
        <f t="shared" si="14"/>
        <v>4025.0673598595554</v>
      </c>
      <c r="J69" s="67">
        <f t="shared" si="14"/>
        <v>13628.52829011754</v>
      </c>
      <c r="K69" s="11"/>
      <c r="L69" s="11"/>
      <c r="M69" s="18"/>
      <c r="O69" s="12"/>
    </row>
    <row r="70" spans="1:15" x14ac:dyDescent="0.25">
      <c r="A70" s="7" t="s">
        <v>18</v>
      </c>
      <c r="B70" s="67">
        <f t="shared" si="14"/>
        <v>5273.0472627797089</v>
      </c>
      <c r="C70" s="67">
        <f>C42-(C56-MIN(C$48:C$59))</f>
        <v>11583.001056601481</v>
      </c>
      <c r="D70" s="67">
        <f t="shared" si="14"/>
        <v>46268.429032587257</v>
      </c>
      <c r="E70" s="67">
        <f t="shared" si="14"/>
        <v>20498.609872221488</v>
      </c>
      <c r="F70" s="67">
        <f t="shared" si="14"/>
        <v>4930.1242459280311</v>
      </c>
      <c r="G70" s="67">
        <f t="shared" si="14"/>
        <v>21766.806917933412</v>
      </c>
      <c r="H70" s="67">
        <f t="shared" si="14"/>
        <v>9357.5740637961917</v>
      </c>
      <c r="I70" s="67">
        <f t="shared" si="14"/>
        <v>4642.3706467078246</v>
      </c>
      <c r="J70" s="67">
        <f t="shared" si="14"/>
        <v>15920.332022829596</v>
      </c>
      <c r="K70" s="11"/>
      <c r="L70" s="11"/>
      <c r="M70" s="18"/>
      <c r="O70" s="12"/>
    </row>
    <row r="71" spans="1:15" x14ac:dyDescent="0.25">
      <c r="A71" s="7" t="s">
        <v>19</v>
      </c>
      <c r="B71" s="67">
        <f t="shared" si="14"/>
        <v>5625.4348032342932</v>
      </c>
      <c r="C71" s="67">
        <f t="shared" si="14"/>
        <v>12351.134601130754</v>
      </c>
      <c r="D71" s="67">
        <f t="shared" si="14"/>
        <v>50560.698195083482</v>
      </c>
      <c r="E71" s="67">
        <f t="shared" si="14"/>
        <v>22602.551677836014</v>
      </c>
      <c r="F71" s="67">
        <f t="shared" si="14"/>
        <v>5597.3091183458537</v>
      </c>
      <c r="G71" s="67">
        <f t="shared" si="14"/>
        <v>23566.260823938395</v>
      </c>
      <c r="H71" s="67">
        <f t="shared" si="14"/>
        <v>9574.0964139737262</v>
      </c>
      <c r="I71" s="67">
        <f t="shared" si="14"/>
        <v>4649.2737176242008</v>
      </c>
      <c r="J71" s="67">
        <f t="shared" si="14"/>
        <v>16545.703671018135</v>
      </c>
      <c r="K71" s="11"/>
      <c r="L71" s="11"/>
      <c r="M71" s="18"/>
      <c r="O71" s="12"/>
    </row>
    <row r="72" spans="1:15" x14ac:dyDescent="0.25">
      <c r="A72" s="7" t="s">
        <v>20</v>
      </c>
      <c r="B72" s="67">
        <f t="shared" si="14"/>
        <v>5533.7892656781896</v>
      </c>
      <c r="C72" s="67">
        <f t="shared" si="14"/>
        <v>12259.820545910599</v>
      </c>
      <c r="D72" s="67">
        <f>D44-(D58-MIN(D$48:D$59))</f>
        <v>50869.6067379417</v>
      </c>
      <c r="E72" s="67">
        <f t="shared" si="14"/>
        <v>22825.863696894838</v>
      </c>
      <c r="F72" s="67">
        <f t="shared" si="14"/>
        <v>5581.9326011497405</v>
      </c>
      <c r="G72" s="67">
        <f t="shared" si="14"/>
        <v>23501.119683928933</v>
      </c>
      <c r="H72" s="67">
        <f t="shared" si="14"/>
        <v>9632.4489230802828</v>
      </c>
      <c r="I72" s="67">
        <f t="shared" si="14"/>
        <v>4668.5036558239335</v>
      </c>
      <c r="J72" s="67">
        <f t="shared" si="14"/>
        <v>16582.712635483102</v>
      </c>
      <c r="K72" s="11"/>
      <c r="L72" s="11"/>
      <c r="M72" s="18"/>
      <c r="O72" s="12"/>
    </row>
    <row r="73" spans="1:15" x14ac:dyDescent="0.25">
      <c r="A73" s="7" t="s">
        <v>21</v>
      </c>
      <c r="B73" s="67">
        <f t="shared" si="14"/>
        <v>5217.0817424959077</v>
      </c>
      <c r="C73" s="67">
        <f t="shared" si="14"/>
        <v>11285.982395756331</v>
      </c>
      <c r="D73" s="67">
        <f>D45-(D59-MIN(D$48:D$59))</f>
        <v>46365.893859146854</v>
      </c>
      <c r="E73" s="67">
        <f t="shared" si="14"/>
        <v>20410.986767544971</v>
      </c>
      <c r="F73" s="67">
        <f t="shared" si="14"/>
        <v>4757.0941365780254</v>
      </c>
      <c r="G73" s="67">
        <f t="shared" si="14"/>
        <v>20253.604244876078</v>
      </c>
      <c r="H73" s="67">
        <f t="shared" si="14"/>
        <v>8537.6269073221483</v>
      </c>
      <c r="I73" s="67">
        <f t="shared" si="14"/>
        <v>4018.9465462345688</v>
      </c>
      <c r="J73" s="67">
        <f t="shared" si="14"/>
        <v>14194.774636475968</v>
      </c>
      <c r="K73" s="11"/>
      <c r="L73" s="11"/>
      <c r="M73" s="18"/>
      <c r="O73" s="12"/>
    </row>
    <row r="75" spans="1:15" x14ac:dyDescent="0.25">
      <c r="A75" s="1" t="s">
        <v>86</v>
      </c>
      <c r="B75" s="2" t="s">
        <v>36</v>
      </c>
    </row>
    <row r="76" spans="1:15" x14ac:dyDescent="0.25">
      <c r="A76" s="7" t="s">
        <v>10</v>
      </c>
      <c r="B76" s="67">
        <f>$B$17-SUM($B62:$J62)</f>
        <v>44315.149174863967</v>
      </c>
      <c r="D76" s="18"/>
    </row>
    <row r="77" spans="1:15" x14ac:dyDescent="0.25">
      <c r="A77" s="7" t="s">
        <v>11</v>
      </c>
      <c r="B77" s="67">
        <f>$B$17-SUM($B63:$J63)</f>
        <v>50227.845011465644</v>
      </c>
      <c r="D77" s="18"/>
    </row>
    <row r="78" spans="1:15" x14ac:dyDescent="0.25">
      <c r="A78" s="7" t="s">
        <v>12</v>
      </c>
      <c r="B78" s="67">
        <f>$B$17-SUM($B64:$J64)</f>
        <v>37276.367107793922</v>
      </c>
      <c r="D78" s="18"/>
    </row>
    <row r="79" spans="1:15" x14ac:dyDescent="0.25">
      <c r="A79" s="7" t="s">
        <v>13</v>
      </c>
      <c r="B79" s="67">
        <f>$B$17-SUM($B65:$J65)</f>
        <v>9979.2807681241538</v>
      </c>
      <c r="D79" s="18"/>
    </row>
    <row r="80" spans="1:15" x14ac:dyDescent="0.25">
      <c r="A80" s="7" t="s">
        <v>14</v>
      </c>
      <c r="B80" s="67">
        <f>$B$17-SUM($B66:$J66)</f>
        <v>10866.153128958947</v>
      </c>
      <c r="D80" s="18"/>
    </row>
    <row r="81" spans="1:4" x14ac:dyDescent="0.25">
      <c r="A81" s="7" t="s">
        <v>15</v>
      </c>
      <c r="B81" s="67">
        <f t="shared" ref="B81:B87" si="15">$B$17-SUM($B67:$J67)</f>
        <v>26918.199001546149</v>
      </c>
      <c r="D81" s="18"/>
    </row>
    <row r="82" spans="1:4" x14ac:dyDescent="0.25">
      <c r="A82" s="7" t="s">
        <v>16</v>
      </c>
      <c r="B82" s="67">
        <f t="shared" si="15"/>
        <v>41845.531936075364</v>
      </c>
      <c r="D82" s="18"/>
    </row>
    <row r="83" spans="1:4" x14ac:dyDescent="0.25">
      <c r="A83" s="7" t="s">
        <v>17</v>
      </c>
      <c r="B83" s="67">
        <f t="shared" si="15"/>
        <v>28470.393499059574</v>
      </c>
      <c r="D83" s="18"/>
    </row>
    <row r="84" spans="1:4" x14ac:dyDescent="0.25">
      <c r="A84" s="7" t="s">
        <v>18</v>
      </c>
      <c r="B84" s="67">
        <f t="shared" si="15"/>
        <v>15909.498464934557</v>
      </c>
      <c r="D84" s="18"/>
    </row>
    <row r="85" spans="1:4" x14ac:dyDescent="0.25">
      <c r="A85" s="7" t="s">
        <v>19</v>
      </c>
      <c r="B85" s="67">
        <f t="shared" si="15"/>
        <v>5077.330564134696</v>
      </c>
      <c r="D85" s="18"/>
    </row>
    <row r="86" spans="1:4" x14ac:dyDescent="0.25">
      <c r="A86" s="7" t="s">
        <v>20</v>
      </c>
      <c r="B86" s="67">
        <f t="shared" si="15"/>
        <v>4693.9958404282224</v>
      </c>
      <c r="D86" s="18"/>
    </row>
    <row r="87" spans="1:4" x14ac:dyDescent="0.25">
      <c r="A87" s="7" t="s">
        <v>21</v>
      </c>
      <c r="B87" s="67">
        <f t="shared" si="15"/>
        <v>21107.802349888691</v>
      </c>
      <c r="D87" s="18"/>
    </row>
    <row r="88" spans="1:4" x14ac:dyDescent="0.25">
      <c r="A88" s="10" t="s">
        <v>37</v>
      </c>
      <c r="B88" s="69">
        <f>SUM($B$76:$B$87)/$B$17</f>
        <v>1.900018821883777</v>
      </c>
    </row>
    <row r="90" spans="1:4" x14ac:dyDescent="0.25">
      <c r="A90" s="1" t="s">
        <v>87</v>
      </c>
      <c r="B90" s="68">
        <f>(SUM($B$76:$B$87)-$D$91*$B$17)/12</f>
        <v>0.24491943889006507</v>
      </c>
      <c r="D90" s="1" t="s">
        <v>39</v>
      </c>
    </row>
    <row r="91" spans="1:4" x14ac:dyDescent="0.25">
      <c r="A91" s="1" t="s">
        <v>38</v>
      </c>
      <c r="D91" s="74">
        <f>'計算用(期待容量)'!D91</f>
        <v>1.9</v>
      </c>
    </row>
    <row r="92" spans="1:4" ht="16.5" thickBot="1" x14ac:dyDescent="0.3"/>
    <row r="93" spans="1:4" ht="16.5" thickBot="1" x14ac:dyDescent="0.3">
      <c r="A93" s="1" t="s">
        <v>88</v>
      </c>
      <c r="B93" s="70">
        <f>(MIN($K$48:$K$59)+$B$90)*1000</f>
        <v>1849.3767995079158</v>
      </c>
    </row>
    <row r="94" spans="1:4" ht="16.5" thickBot="1" x14ac:dyDescent="0.3"/>
    <row r="95" spans="1:4" ht="16.5" thickBot="1" x14ac:dyDescent="0.3">
      <c r="A95" s="1" t="s">
        <v>55</v>
      </c>
      <c r="B95" s="91"/>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topLeftCell="A43" zoomScale="80" zoomScaleNormal="80" workbookViewId="0">
      <selection activeCell="I29" sqref="I29"/>
    </sheetView>
  </sheetViews>
  <sheetFormatPr defaultColWidth="9" defaultRowHeight="15.75" x14ac:dyDescent="0.25"/>
  <cols>
    <col min="1" max="1" width="9" style="1"/>
    <col min="2" max="4" width="9.125" style="1" bestFit="1" customWidth="1"/>
    <col min="5" max="7" width="9.75" style="1" bestFit="1" customWidth="1"/>
    <col min="8" max="11" width="9.125" style="1" bestFit="1" customWidth="1"/>
    <col min="12" max="12" width="9.75" style="1" bestFit="1" customWidth="1"/>
    <col min="13" max="13" width="9.125" style="1" bestFit="1" customWidth="1"/>
    <col min="14" max="16384" width="9" style="1"/>
  </cols>
  <sheetData>
    <row r="1" spans="1:16" x14ac:dyDescent="0.25">
      <c r="A1" s="89" t="s">
        <v>109</v>
      </c>
      <c r="O1" s="5"/>
      <c r="P1" s="6" t="s">
        <v>65</v>
      </c>
    </row>
    <row r="3" spans="1:16" x14ac:dyDescent="0.25">
      <c r="A3" s="27" t="s">
        <v>45</v>
      </c>
      <c r="B3" s="30">
        <v>4</v>
      </c>
      <c r="C3" s="30">
        <v>5</v>
      </c>
      <c r="D3" s="30">
        <v>6</v>
      </c>
      <c r="E3" s="30">
        <v>7</v>
      </c>
      <c r="F3" s="30">
        <v>8</v>
      </c>
      <c r="G3" s="30">
        <v>9</v>
      </c>
      <c r="H3" s="30">
        <v>10</v>
      </c>
      <c r="I3" s="30">
        <v>11</v>
      </c>
      <c r="J3" s="30">
        <v>12</v>
      </c>
      <c r="K3" s="30">
        <v>1</v>
      </c>
      <c r="L3" s="30">
        <v>2</v>
      </c>
      <c r="M3" s="30">
        <v>3</v>
      </c>
    </row>
    <row r="4" spans="1:16" x14ac:dyDescent="0.25">
      <c r="A4" s="29">
        <v>20</v>
      </c>
      <c r="B4" s="56">
        <v>0.96912593347118159</v>
      </c>
      <c r="C4" s="57">
        <v>0.94382581707855895</v>
      </c>
      <c r="D4" s="57">
        <v>0.98740759251867338</v>
      </c>
      <c r="E4" s="57">
        <v>1</v>
      </c>
      <c r="F4" s="57">
        <v>1</v>
      </c>
      <c r="G4" s="57">
        <v>1</v>
      </c>
      <c r="H4" s="57">
        <v>0.98154024056375411</v>
      </c>
      <c r="I4" s="57">
        <v>0.97161358863644576</v>
      </c>
      <c r="J4" s="57">
        <v>0.99313483167323291</v>
      </c>
      <c r="K4" s="57">
        <v>0.9926838222128711</v>
      </c>
      <c r="L4" s="57">
        <v>0.99909343368447212</v>
      </c>
      <c r="M4" s="58">
        <v>0.97932507007632852</v>
      </c>
    </row>
    <row r="5" spans="1:16" x14ac:dyDescent="0.25">
      <c r="A5" s="29">
        <v>19</v>
      </c>
      <c r="B5" s="59">
        <v>0.96912593347118159</v>
      </c>
      <c r="C5" s="60">
        <v>0.94382581707855895</v>
      </c>
      <c r="D5" s="60">
        <v>0.98740759251867338</v>
      </c>
      <c r="E5" s="60">
        <v>1</v>
      </c>
      <c r="F5" s="60">
        <v>1</v>
      </c>
      <c r="G5" s="60">
        <v>1</v>
      </c>
      <c r="H5" s="60">
        <v>0.98154024056375411</v>
      </c>
      <c r="I5" s="60">
        <v>0.97161358863644576</v>
      </c>
      <c r="J5" s="60">
        <v>0.99313483167323291</v>
      </c>
      <c r="K5" s="60">
        <v>0.9926838222128711</v>
      </c>
      <c r="L5" s="60">
        <v>0.99909343368447212</v>
      </c>
      <c r="M5" s="61">
        <v>0.97932507007632852</v>
      </c>
    </row>
    <row r="6" spans="1:16" x14ac:dyDescent="0.25">
      <c r="A6" s="29">
        <v>18</v>
      </c>
      <c r="B6" s="59">
        <v>0.96912593347118159</v>
      </c>
      <c r="C6" s="60">
        <v>0.94382581707855895</v>
      </c>
      <c r="D6" s="60">
        <v>0.98740759251867338</v>
      </c>
      <c r="E6" s="60">
        <v>1</v>
      </c>
      <c r="F6" s="60">
        <v>1</v>
      </c>
      <c r="G6" s="60">
        <v>1</v>
      </c>
      <c r="H6" s="60">
        <v>0.98154024056375411</v>
      </c>
      <c r="I6" s="60">
        <v>0.97161358863644576</v>
      </c>
      <c r="J6" s="60">
        <v>0.99313483167323291</v>
      </c>
      <c r="K6" s="60">
        <v>0.9926838222128711</v>
      </c>
      <c r="L6" s="60">
        <v>0.99909343368447212</v>
      </c>
      <c r="M6" s="61">
        <v>0.97932507007632852</v>
      </c>
    </row>
    <row r="7" spans="1:16" x14ac:dyDescent="0.25">
      <c r="A7" s="29">
        <v>17</v>
      </c>
      <c r="B7" s="59">
        <v>0.96912593347118159</v>
      </c>
      <c r="C7" s="60">
        <v>0.94382581707855895</v>
      </c>
      <c r="D7" s="60">
        <v>0.98740759251867338</v>
      </c>
      <c r="E7" s="60">
        <v>1</v>
      </c>
      <c r="F7" s="60">
        <v>1</v>
      </c>
      <c r="G7" s="60">
        <v>1</v>
      </c>
      <c r="H7" s="60">
        <v>0.98154024056375411</v>
      </c>
      <c r="I7" s="60">
        <v>0.97161358863644576</v>
      </c>
      <c r="J7" s="60">
        <v>0.99313483167323291</v>
      </c>
      <c r="K7" s="60">
        <v>0.9926838222128711</v>
      </c>
      <c r="L7" s="60">
        <v>0.99909343368447212</v>
      </c>
      <c r="M7" s="61">
        <v>0.97932507007632852</v>
      </c>
    </row>
    <row r="8" spans="1:16" x14ac:dyDescent="0.25">
      <c r="A8" s="29">
        <v>16</v>
      </c>
      <c r="B8" s="59">
        <v>0.96912593347118159</v>
      </c>
      <c r="C8" s="60">
        <v>0.94382581707855895</v>
      </c>
      <c r="D8" s="60">
        <v>0.98740759251867338</v>
      </c>
      <c r="E8" s="60">
        <v>1</v>
      </c>
      <c r="F8" s="60">
        <v>1</v>
      </c>
      <c r="G8" s="60">
        <v>1</v>
      </c>
      <c r="H8" s="60">
        <v>0.98154024056375411</v>
      </c>
      <c r="I8" s="60">
        <v>0.97161358863644576</v>
      </c>
      <c r="J8" s="60">
        <v>0.99313483167323291</v>
      </c>
      <c r="K8" s="60">
        <v>0.9926838222128711</v>
      </c>
      <c r="L8" s="60">
        <v>0.99909343368447212</v>
      </c>
      <c r="M8" s="61">
        <v>0.97932507007632852</v>
      </c>
    </row>
    <row r="9" spans="1:16" x14ac:dyDescent="0.25">
      <c r="A9" s="29">
        <v>15</v>
      </c>
      <c r="B9" s="59">
        <v>0.96912593347118159</v>
      </c>
      <c r="C9" s="60">
        <v>0.94382581707855895</v>
      </c>
      <c r="D9" s="60">
        <v>0.98740759251867338</v>
      </c>
      <c r="E9" s="60">
        <v>1</v>
      </c>
      <c r="F9" s="60">
        <v>1</v>
      </c>
      <c r="G9" s="60">
        <v>1</v>
      </c>
      <c r="H9" s="60">
        <v>0.98154024056375411</v>
      </c>
      <c r="I9" s="60">
        <v>0.97161358863644576</v>
      </c>
      <c r="J9" s="60">
        <v>0.99313483167323291</v>
      </c>
      <c r="K9" s="60">
        <v>0.9926838222128711</v>
      </c>
      <c r="L9" s="60">
        <v>0.99909343368447212</v>
      </c>
      <c r="M9" s="61">
        <v>0.97932507007632852</v>
      </c>
    </row>
    <row r="10" spans="1:16" x14ac:dyDescent="0.25">
      <c r="A10" s="29">
        <v>14</v>
      </c>
      <c r="B10" s="59">
        <v>0.96912593347118159</v>
      </c>
      <c r="C10" s="60">
        <v>0.94382581707855895</v>
      </c>
      <c r="D10" s="60">
        <v>0.98740759251867338</v>
      </c>
      <c r="E10" s="60">
        <v>1</v>
      </c>
      <c r="F10" s="60">
        <v>1</v>
      </c>
      <c r="G10" s="60">
        <v>1</v>
      </c>
      <c r="H10" s="60">
        <v>0.98154024056375411</v>
      </c>
      <c r="I10" s="60">
        <v>0.97161358863644576</v>
      </c>
      <c r="J10" s="60">
        <v>0.99313483167323291</v>
      </c>
      <c r="K10" s="60">
        <v>0.9926838222128711</v>
      </c>
      <c r="L10" s="60">
        <v>0.99909343368447212</v>
      </c>
      <c r="M10" s="61">
        <v>0.97932507007632852</v>
      </c>
    </row>
    <row r="11" spans="1:16" x14ac:dyDescent="0.25">
      <c r="A11" s="29">
        <v>13</v>
      </c>
      <c r="B11" s="59">
        <v>0.96912593347118159</v>
      </c>
      <c r="C11" s="60">
        <v>0.94382581707855895</v>
      </c>
      <c r="D11" s="60">
        <v>0.98740759251867338</v>
      </c>
      <c r="E11" s="60">
        <v>1</v>
      </c>
      <c r="F11" s="60">
        <v>1</v>
      </c>
      <c r="G11" s="60">
        <v>1</v>
      </c>
      <c r="H11" s="60">
        <v>0.98154024056375411</v>
      </c>
      <c r="I11" s="60">
        <v>0.97161358863644576</v>
      </c>
      <c r="J11" s="60">
        <v>0.99313483167323291</v>
      </c>
      <c r="K11" s="60">
        <v>0.9926838222128711</v>
      </c>
      <c r="L11" s="60">
        <v>0.99909343368447212</v>
      </c>
      <c r="M11" s="61">
        <v>0.97932507007632852</v>
      </c>
    </row>
    <row r="12" spans="1:16" x14ac:dyDescent="0.25">
      <c r="A12" s="29">
        <v>12</v>
      </c>
      <c r="B12" s="59">
        <v>0.96912593347118159</v>
      </c>
      <c r="C12" s="60">
        <v>0.94358495900674189</v>
      </c>
      <c r="D12" s="60">
        <v>0.98740759251867338</v>
      </c>
      <c r="E12" s="60">
        <v>1</v>
      </c>
      <c r="F12" s="60">
        <v>1</v>
      </c>
      <c r="G12" s="60">
        <v>1</v>
      </c>
      <c r="H12" s="60">
        <v>0.98154024056375411</v>
      </c>
      <c r="I12" s="60">
        <v>0.97161358863644576</v>
      </c>
      <c r="J12" s="60">
        <v>0.99313483167323291</v>
      </c>
      <c r="K12" s="60">
        <v>0.9926838222128711</v>
      </c>
      <c r="L12" s="60">
        <v>0.99909343368447212</v>
      </c>
      <c r="M12" s="61">
        <v>0.97932507007632852</v>
      </c>
    </row>
    <row r="13" spans="1:16" x14ac:dyDescent="0.25">
      <c r="A13" s="29">
        <v>11</v>
      </c>
      <c r="B13" s="59">
        <v>0.96465660726047797</v>
      </c>
      <c r="C13" s="60">
        <v>0.93828406063495084</v>
      </c>
      <c r="D13" s="60">
        <v>0.98740759251867338</v>
      </c>
      <c r="E13" s="60">
        <v>1</v>
      </c>
      <c r="F13" s="60">
        <v>1</v>
      </c>
      <c r="G13" s="60">
        <v>1</v>
      </c>
      <c r="H13" s="60">
        <v>0.98154024056375411</v>
      </c>
      <c r="I13" s="60">
        <v>0.97161358863644576</v>
      </c>
      <c r="J13" s="60">
        <v>0.99156132546697617</v>
      </c>
      <c r="K13" s="60">
        <v>0.9926838222128711</v>
      </c>
      <c r="L13" s="60">
        <v>0.99909343368447212</v>
      </c>
      <c r="M13" s="61">
        <v>0.97932507007632852</v>
      </c>
    </row>
    <row r="14" spans="1:16" x14ac:dyDescent="0.25">
      <c r="A14" s="29">
        <v>10</v>
      </c>
      <c r="B14" s="59">
        <v>0.95544985919818193</v>
      </c>
      <c r="C14" s="60">
        <v>0.92792312196318583</v>
      </c>
      <c r="D14" s="60">
        <v>0.98410645417461518</v>
      </c>
      <c r="E14" s="60">
        <v>1</v>
      </c>
      <c r="F14" s="60">
        <v>1</v>
      </c>
      <c r="G14" s="60">
        <v>1</v>
      </c>
      <c r="H14" s="60">
        <v>0.98066577829931223</v>
      </c>
      <c r="I14" s="60">
        <v>0.9659627133520976</v>
      </c>
      <c r="J14" s="60">
        <v>0.98351589605244216</v>
      </c>
      <c r="K14" s="60">
        <v>0.9891711335604173</v>
      </c>
      <c r="L14" s="60">
        <v>0.99321220604153448</v>
      </c>
      <c r="M14" s="61">
        <v>0.97740877950567229</v>
      </c>
    </row>
    <row r="15" spans="1:16" x14ac:dyDescent="0.25">
      <c r="A15" s="29">
        <v>9</v>
      </c>
      <c r="B15" s="59">
        <v>0.94150568928429346</v>
      </c>
      <c r="C15" s="60">
        <v>0.91250214299144705</v>
      </c>
      <c r="D15" s="60">
        <v>0.96951727406073362</v>
      </c>
      <c r="E15" s="60">
        <v>1</v>
      </c>
      <c r="F15" s="60">
        <v>1</v>
      </c>
      <c r="G15" s="60">
        <v>1</v>
      </c>
      <c r="H15" s="60">
        <v>0.97238758750759113</v>
      </c>
      <c r="I15" s="60">
        <v>0.95378047736752425</v>
      </c>
      <c r="J15" s="60">
        <v>0.96899854342963143</v>
      </c>
      <c r="K15" s="60">
        <v>0.97892737543788022</v>
      </c>
      <c r="L15" s="60">
        <v>0.97729486587888603</v>
      </c>
      <c r="M15" s="61">
        <v>0.96629154860615429</v>
      </c>
    </row>
    <row r="16" spans="1:16" x14ac:dyDescent="0.25">
      <c r="A16" s="29">
        <v>8</v>
      </c>
      <c r="B16" s="59">
        <v>0.92282409751881223</v>
      </c>
      <c r="C16" s="60">
        <v>0.89202112371973441</v>
      </c>
      <c r="D16" s="60">
        <v>0.94364005217702962</v>
      </c>
      <c r="E16" s="60">
        <v>1</v>
      </c>
      <c r="F16" s="60">
        <v>0.99535979925011753</v>
      </c>
      <c r="G16" s="60">
        <v>0.99520546469167437</v>
      </c>
      <c r="H16" s="60">
        <v>0.95670566818859037</v>
      </c>
      <c r="I16" s="60">
        <v>0.93506688068272537</v>
      </c>
      <c r="J16" s="60">
        <v>0.94800926759854365</v>
      </c>
      <c r="K16" s="60">
        <v>0.96195254784525996</v>
      </c>
      <c r="L16" s="60">
        <v>0.95134141319652699</v>
      </c>
      <c r="M16" s="61">
        <v>0.94597337737777432</v>
      </c>
    </row>
    <row r="17" spans="1:13" x14ac:dyDescent="0.25">
      <c r="A17" s="29">
        <v>7</v>
      </c>
      <c r="B17" s="59">
        <v>0.89940508390173868</v>
      </c>
      <c r="C17" s="60">
        <v>0.86648006414804779</v>
      </c>
      <c r="D17" s="60">
        <v>0.90647478852350249</v>
      </c>
      <c r="E17" s="60">
        <v>0.99246200809109875</v>
      </c>
      <c r="F17" s="60">
        <v>0.96956350280431247</v>
      </c>
      <c r="G17" s="60">
        <v>0.97040194254344014</v>
      </c>
      <c r="H17" s="60">
        <v>0.93362002034231018</v>
      </c>
      <c r="I17" s="60">
        <v>0.90982192329770106</v>
      </c>
      <c r="J17" s="60">
        <v>0.9205480685591787</v>
      </c>
      <c r="K17" s="60">
        <v>0.93824665078255642</v>
      </c>
      <c r="L17" s="60">
        <v>0.91535184799445735</v>
      </c>
      <c r="M17" s="61">
        <v>0.91645426582053235</v>
      </c>
    </row>
    <row r="18" spans="1:13" x14ac:dyDescent="0.25">
      <c r="A18" s="29">
        <v>6</v>
      </c>
      <c r="B18" s="59">
        <v>0.87124864843307259</v>
      </c>
      <c r="C18" s="60">
        <v>0.8358789642763873</v>
      </c>
      <c r="D18" s="60">
        <v>0.85802148310015247</v>
      </c>
      <c r="E18" s="60">
        <v>0.95175113133727995</v>
      </c>
      <c r="F18" s="60">
        <v>0.93236741633618248</v>
      </c>
      <c r="G18" s="60">
        <v>0.9349937491778445</v>
      </c>
      <c r="H18" s="60">
        <v>0.90313064396875031</v>
      </c>
      <c r="I18" s="60">
        <v>0.87804560521245123</v>
      </c>
      <c r="J18" s="60">
        <v>0.8866149463115367</v>
      </c>
      <c r="K18" s="60">
        <v>0.90780968424976982</v>
      </c>
      <c r="L18" s="60">
        <v>0.86932617027267689</v>
      </c>
      <c r="M18" s="61">
        <v>0.87773421393442863</v>
      </c>
    </row>
    <row r="19" spans="1:13" x14ac:dyDescent="0.25">
      <c r="A19" s="29">
        <v>5</v>
      </c>
      <c r="B19" s="59">
        <v>0.83835479111281397</v>
      </c>
      <c r="C19" s="60">
        <v>0.80021782410475284</v>
      </c>
      <c r="D19" s="60">
        <v>0.79828013590697955</v>
      </c>
      <c r="E19" s="60">
        <v>0.89671744504998596</v>
      </c>
      <c r="F19" s="60">
        <v>0.88377153984572732</v>
      </c>
      <c r="G19" s="60">
        <v>0.88898088459488744</v>
      </c>
      <c r="H19" s="60">
        <v>0.86523753906791101</v>
      </c>
      <c r="I19" s="60">
        <v>0.83973792642697598</v>
      </c>
      <c r="J19" s="60">
        <v>0.84620990085561776</v>
      </c>
      <c r="K19" s="60">
        <v>0.87064164824689994</v>
      </c>
      <c r="L19" s="60">
        <v>0.81326438003118562</v>
      </c>
      <c r="M19" s="61">
        <v>0.82981322171946292</v>
      </c>
    </row>
    <row r="20" spans="1:13" x14ac:dyDescent="0.25">
      <c r="A20" s="29">
        <v>4</v>
      </c>
      <c r="B20" s="59">
        <v>0.80072351194096281</v>
      </c>
      <c r="C20" s="60">
        <v>0.75949664363314473</v>
      </c>
      <c r="D20" s="60">
        <v>0.72725074694398373</v>
      </c>
      <c r="E20" s="60">
        <v>0.8273609492292171</v>
      </c>
      <c r="F20" s="60">
        <v>0.82377587333294711</v>
      </c>
      <c r="G20" s="60">
        <v>0.83236334879456897</v>
      </c>
      <c r="H20" s="60">
        <v>0.81994070563979238</v>
      </c>
      <c r="I20" s="60">
        <v>0.79489888694127542</v>
      </c>
      <c r="J20" s="60">
        <v>0.79933293219142176</v>
      </c>
      <c r="K20" s="60">
        <v>0.82674254277394676</v>
      </c>
      <c r="L20" s="60">
        <v>0.74716647726998375</v>
      </c>
      <c r="M20" s="61">
        <v>0.77269128917563545</v>
      </c>
    </row>
    <row r="21" spans="1:13" x14ac:dyDescent="0.25">
      <c r="A21" s="29">
        <v>3</v>
      </c>
      <c r="B21" s="59">
        <v>0.75835481091751922</v>
      </c>
      <c r="C21" s="60">
        <v>0.71371542286156253</v>
      </c>
      <c r="D21" s="60">
        <v>0.64493331621116501</v>
      </c>
      <c r="E21" s="60">
        <v>0.74368164387497315</v>
      </c>
      <c r="F21" s="60">
        <v>0.75238041679784184</v>
      </c>
      <c r="G21" s="60">
        <v>0.76514114177688919</v>
      </c>
      <c r="H21" s="60">
        <v>0.76724014368439408</v>
      </c>
      <c r="I21" s="60">
        <v>0.74352848675534944</v>
      </c>
      <c r="J21" s="60">
        <v>0.74598404031894883</v>
      </c>
      <c r="K21" s="60">
        <v>0.77611236783091053</v>
      </c>
      <c r="L21" s="60">
        <v>0.67103246198907129</v>
      </c>
      <c r="M21" s="61">
        <v>0.70636841630294589</v>
      </c>
    </row>
    <row r="22" spans="1:13" x14ac:dyDescent="0.25">
      <c r="A22" s="29">
        <v>2</v>
      </c>
      <c r="B22" s="59">
        <v>0.71124868804248309</v>
      </c>
      <c r="C22" s="60">
        <v>0.66287416179000647</v>
      </c>
      <c r="D22" s="60">
        <v>0.55132784370852339</v>
      </c>
      <c r="E22" s="60">
        <v>0.64567952898725411</v>
      </c>
      <c r="F22" s="60">
        <v>0.66958517024041153</v>
      </c>
      <c r="G22" s="60">
        <v>0.68731426354184788</v>
      </c>
      <c r="H22" s="60">
        <v>0.70713585320171646</v>
      </c>
      <c r="I22" s="60">
        <v>0.68562672586919793</v>
      </c>
      <c r="J22" s="60">
        <v>0.68616322523819873</v>
      </c>
      <c r="K22" s="60">
        <v>0.71875112341779102</v>
      </c>
      <c r="L22" s="60">
        <v>0.58486233418844802</v>
      </c>
      <c r="M22" s="61">
        <v>0.63084460310139456</v>
      </c>
    </row>
    <row r="23" spans="1:13" x14ac:dyDescent="0.25">
      <c r="A23" s="29">
        <v>1</v>
      </c>
      <c r="B23" s="62">
        <v>0.65940514331585443</v>
      </c>
      <c r="C23" s="63">
        <v>0.60697286041847653</v>
      </c>
      <c r="D23" s="63">
        <v>0.44643432943605893</v>
      </c>
      <c r="E23" s="63">
        <v>0.53335460456605999</v>
      </c>
      <c r="F23" s="63">
        <v>0.57539013366065617</v>
      </c>
      <c r="G23" s="63">
        <v>0.59888271408944527</v>
      </c>
      <c r="H23" s="63">
        <v>0.63962783419175917</v>
      </c>
      <c r="I23" s="63">
        <v>0.62119360428282111</v>
      </c>
      <c r="J23" s="63">
        <v>0.61987048694917157</v>
      </c>
      <c r="K23" s="63">
        <v>0.65465880953458822</v>
      </c>
      <c r="L23" s="63">
        <v>0.48865609386811404</v>
      </c>
      <c r="M23" s="64">
        <v>0.54611984957098125</v>
      </c>
    </row>
    <row r="24" spans="1:13" x14ac:dyDescent="0.25">
      <c r="B24" s="2"/>
      <c r="C24" s="2"/>
      <c r="D24" s="2"/>
      <c r="E24" s="2"/>
      <c r="F24" s="2"/>
      <c r="G24" s="2"/>
      <c r="H24" s="2"/>
      <c r="I24" s="2"/>
      <c r="J24" s="2"/>
      <c r="K24" s="2"/>
      <c r="L24" s="2"/>
      <c r="M24" s="2"/>
    </row>
    <row r="25" spans="1:13" x14ac:dyDescent="0.25">
      <c r="A25" s="27" t="s">
        <v>46</v>
      </c>
      <c r="B25" s="30">
        <v>4</v>
      </c>
      <c r="C25" s="30">
        <v>5</v>
      </c>
      <c r="D25" s="30">
        <v>6</v>
      </c>
      <c r="E25" s="30">
        <v>7</v>
      </c>
      <c r="F25" s="30">
        <v>8</v>
      </c>
      <c r="G25" s="30">
        <v>9</v>
      </c>
      <c r="H25" s="30">
        <v>10</v>
      </c>
      <c r="I25" s="30">
        <v>11</v>
      </c>
      <c r="J25" s="30">
        <v>12</v>
      </c>
      <c r="K25" s="30">
        <v>1</v>
      </c>
      <c r="L25" s="30">
        <v>2</v>
      </c>
      <c r="M25" s="30">
        <v>3</v>
      </c>
    </row>
    <row r="26" spans="1:13" x14ac:dyDescent="0.25">
      <c r="A26" s="29">
        <v>20</v>
      </c>
      <c r="B26" s="56">
        <v>0.97567930348210918</v>
      </c>
      <c r="C26" s="57">
        <v>0.97594645486863962</v>
      </c>
      <c r="D26" s="57">
        <v>0.99838839695511139</v>
      </c>
      <c r="E26" s="57">
        <v>1</v>
      </c>
      <c r="F26" s="57">
        <v>1</v>
      </c>
      <c r="G26" s="57">
        <v>1</v>
      </c>
      <c r="H26" s="57">
        <v>0.98060888959133774</v>
      </c>
      <c r="I26" s="57">
        <v>0.97113551258278541</v>
      </c>
      <c r="J26" s="57">
        <v>0.99656669390776875</v>
      </c>
      <c r="K26" s="57">
        <v>0.99557323817181664</v>
      </c>
      <c r="L26" s="57">
        <v>0.99952682709853591</v>
      </c>
      <c r="M26" s="58">
        <v>0.97980619868979946</v>
      </c>
    </row>
    <row r="27" spans="1:13" x14ac:dyDescent="0.25">
      <c r="A27" s="29">
        <v>19</v>
      </c>
      <c r="B27" s="59">
        <v>0.97567930348210918</v>
      </c>
      <c r="C27" s="60">
        <v>0.97594645486863962</v>
      </c>
      <c r="D27" s="60">
        <v>0.99838839695511139</v>
      </c>
      <c r="E27" s="60">
        <v>1</v>
      </c>
      <c r="F27" s="60">
        <v>1</v>
      </c>
      <c r="G27" s="60">
        <v>1</v>
      </c>
      <c r="H27" s="60">
        <v>0.98060888959133774</v>
      </c>
      <c r="I27" s="60">
        <v>0.97113551258278541</v>
      </c>
      <c r="J27" s="60">
        <v>0.99656669390776875</v>
      </c>
      <c r="K27" s="60">
        <v>0.99557323817181664</v>
      </c>
      <c r="L27" s="60">
        <v>0.99952682709853591</v>
      </c>
      <c r="M27" s="61">
        <v>0.97980619868979946</v>
      </c>
    </row>
    <row r="28" spans="1:13" x14ac:dyDescent="0.25">
      <c r="A28" s="29">
        <v>18</v>
      </c>
      <c r="B28" s="59">
        <v>0.97567930348210918</v>
      </c>
      <c r="C28" s="60">
        <v>0.97594645486863962</v>
      </c>
      <c r="D28" s="60">
        <v>0.99838839695511139</v>
      </c>
      <c r="E28" s="60">
        <v>1</v>
      </c>
      <c r="F28" s="60">
        <v>1</v>
      </c>
      <c r="G28" s="60">
        <v>1</v>
      </c>
      <c r="H28" s="60">
        <v>0.98060888959133774</v>
      </c>
      <c r="I28" s="60">
        <v>0.97113551258278541</v>
      </c>
      <c r="J28" s="60">
        <v>0.99656669390776875</v>
      </c>
      <c r="K28" s="60">
        <v>0.99557323817181664</v>
      </c>
      <c r="L28" s="60">
        <v>0.99952682709853591</v>
      </c>
      <c r="M28" s="61">
        <v>0.97980619868979946</v>
      </c>
    </row>
    <row r="29" spans="1:13" x14ac:dyDescent="0.25">
      <c r="A29" s="29">
        <v>17</v>
      </c>
      <c r="B29" s="59">
        <v>0.97567930348210918</v>
      </c>
      <c r="C29" s="60">
        <v>0.97594645486863962</v>
      </c>
      <c r="D29" s="60">
        <v>0.99838839695511139</v>
      </c>
      <c r="E29" s="60">
        <v>1</v>
      </c>
      <c r="F29" s="60">
        <v>1</v>
      </c>
      <c r="G29" s="60">
        <v>1</v>
      </c>
      <c r="H29" s="60">
        <v>0.98060888959133774</v>
      </c>
      <c r="I29" s="60">
        <v>0.97113551258278541</v>
      </c>
      <c r="J29" s="60">
        <v>0.99656669390776875</v>
      </c>
      <c r="K29" s="60">
        <v>0.99557323817181664</v>
      </c>
      <c r="L29" s="60">
        <v>0.99952682709853591</v>
      </c>
      <c r="M29" s="61">
        <v>0.97980619868979946</v>
      </c>
    </row>
    <row r="30" spans="1:13" x14ac:dyDescent="0.25">
      <c r="A30" s="29">
        <v>16</v>
      </c>
      <c r="B30" s="59">
        <v>0.97567930348210918</v>
      </c>
      <c r="C30" s="60">
        <v>0.97551165466260237</v>
      </c>
      <c r="D30" s="60">
        <v>0.99838839695511139</v>
      </c>
      <c r="E30" s="60">
        <v>1</v>
      </c>
      <c r="F30" s="60">
        <v>1</v>
      </c>
      <c r="G30" s="60">
        <v>1</v>
      </c>
      <c r="H30" s="60">
        <v>0.98060888959133774</v>
      </c>
      <c r="I30" s="60">
        <v>0.97113551258278541</v>
      </c>
      <c r="J30" s="60">
        <v>0.99656669390776875</v>
      </c>
      <c r="K30" s="60">
        <v>0.99557323817181664</v>
      </c>
      <c r="L30" s="60">
        <v>0.99952682709853591</v>
      </c>
      <c r="M30" s="61">
        <v>0.97980619868979946</v>
      </c>
    </row>
    <row r="31" spans="1:13" x14ac:dyDescent="0.25">
      <c r="A31" s="29">
        <v>15</v>
      </c>
      <c r="B31" s="59">
        <v>0.97567930348210918</v>
      </c>
      <c r="C31" s="60">
        <v>0.97380210456979122</v>
      </c>
      <c r="D31" s="60">
        <v>0.99838839695511139</v>
      </c>
      <c r="E31" s="60">
        <v>1</v>
      </c>
      <c r="F31" s="60">
        <v>1</v>
      </c>
      <c r="G31" s="60">
        <v>1</v>
      </c>
      <c r="H31" s="60">
        <v>0.98060888959133774</v>
      </c>
      <c r="I31" s="60">
        <v>0.97113551258278541</v>
      </c>
      <c r="J31" s="60">
        <v>0.99656669390776875</v>
      </c>
      <c r="K31" s="60">
        <v>0.99557323817181664</v>
      </c>
      <c r="L31" s="60">
        <v>0.99952682709853591</v>
      </c>
      <c r="M31" s="61">
        <v>0.97980619868979946</v>
      </c>
    </row>
    <row r="32" spans="1:13" x14ac:dyDescent="0.25">
      <c r="A32" s="29">
        <v>14</v>
      </c>
      <c r="B32" s="59">
        <v>0.97567930348210918</v>
      </c>
      <c r="C32" s="60">
        <v>0.97081780459020617</v>
      </c>
      <c r="D32" s="60">
        <v>0.99838839695511139</v>
      </c>
      <c r="E32" s="60">
        <v>1</v>
      </c>
      <c r="F32" s="60">
        <v>1</v>
      </c>
      <c r="G32" s="60">
        <v>1</v>
      </c>
      <c r="H32" s="60">
        <v>0.98060888959133774</v>
      </c>
      <c r="I32" s="60">
        <v>0.97113551258278541</v>
      </c>
      <c r="J32" s="60">
        <v>0.99656669390776875</v>
      </c>
      <c r="K32" s="60">
        <v>0.99557323817181664</v>
      </c>
      <c r="L32" s="60">
        <v>0.99952682709853591</v>
      </c>
      <c r="M32" s="61">
        <v>0.97980619868979946</v>
      </c>
    </row>
    <row r="33" spans="1:13" x14ac:dyDescent="0.25">
      <c r="A33" s="29">
        <v>13</v>
      </c>
      <c r="B33" s="59">
        <v>0.97442039588330465</v>
      </c>
      <c r="C33" s="60">
        <v>0.96655875472384722</v>
      </c>
      <c r="D33" s="60">
        <v>0.99838839695511139</v>
      </c>
      <c r="E33" s="60">
        <v>1</v>
      </c>
      <c r="F33" s="60">
        <v>1</v>
      </c>
      <c r="G33" s="60">
        <v>1</v>
      </c>
      <c r="H33" s="60">
        <v>0.98060888959133774</v>
      </c>
      <c r="I33" s="60">
        <v>0.97113551258278541</v>
      </c>
      <c r="J33" s="60">
        <v>0.99656669390776875</v>
      </c>
      <c r="K33" s="60">
        <v>0.99557323817181664</v>
      </c>
      <c r="L33" s="60">
        <v>0.99952682709853591</v>
      </c>
      <c r="M33" s="61">
        <v>0.97980619868979946</v>
      </c>
    </row>
    <row r="34" spans="1:13" x14ac:dyDescent="0.25">
      <c r="A34" s="29">
        <v>12</v>
      </c>
      <c r="B34" s="59">
        <v>0.97081600021818903</v>
      </c>
      <c r="C34" s="60">
        <v>0.96102495497071427</v>
      </c>
      <c r="D34" s="60">
        <v>0.99838839695511139</v>
      </c>
      <c r="E34" s="60">
        <v>1</v>
      </c>
      <c r="F34" s="60">
        <v>1</v>
      </c>
      <c r="G34" s="60">
        <v>1</v>
      </c>
      <c r="H34" s="60">
        <v>0.98060888959133774</v>
      </c>
      <c r="I34" s="60">
        <v>0.97113551258278541</v>
      </c>
      <c r="J34" s="60">
        <v>0.99656669390776875</v>
      </c>
      <c r="K34" s="60">
        <v>0.99395331551639621</v>
      </c>
      <c r="L34" s="60">
        <v>0.99952682709853591</v>
      </c>
      <c r="M34" s="61">
        <v>0.97980619868979946</v>
      </c>
    </row>
    <row r="35" spans="1:13" x14ac:dyDescent="0.25">
      <c r="A35" s="29">
        <v>11</v>
      </c>
      <c r="B35" s="59">
        <v>0.96486611648676235</v>
      </c>
      <c r="C35" s="60">
        <v>0.95421640533080754</v>
      </c>
      <c r="D35" s="60">
        <v>0.99838839695511139</v>
      </c>
      <c r="E35" s="60">
        <v>1</v>
      </c>
      <c r="F35" s="60">
        <v>1</v>
      </c>
      <c r="G35" s="60">
        <v>1</v>
      </c>
      <c r="H35" s="60">
        <v>0.98060888959133774</v>
      </c>
      <c r="I35" s="60">
        <v>0.97113551258278541</v>
      </c>
      <c r="J35" s="60">
        <v>0.9931545923149746</v>
      </c>
      <c r="K35" s="60">
        <v>0.98941126580541872</v>
      </c>
      <c r="L35" s="60">
        <v>0.99674791341636249</v>
      </c>
      <c r="M35" s="61">
        <v>0.97980619868979946</v>
      </c>
    </row>
    <row r="36" spans="1:13" x14ac:dyDescent="0.25">
      <c r="A36" s="29">
        <v>10</v>
      </c>
      <c r="B36" s="59">
        <v>0.95657074468902481</v>
      </c>
      <c r="C36" s="60">
        <v>0.94613310580412668</v>
      </c>
      <c r="D36" s="60">
        <v>0.99773666462092447</v>
      </c>
      <c r="E36" s="60">
        <v>1</v>
      </c>
      <c r="F36" s="60">
        <v>1</v>
      </c>
      <c r="G36" s="60">
        <v>1</v>
      </c>
      <c r="H36" s="60">
        <v>0.97825646321846715</v>
      </c>
      <c r="I36" s="60">
        <v>0.96654978669139835</v>
      </c>
      <c r="J36" s="60">
        <v>0.98597078569189922</v>
      </c>
      <c r="K36" s="60">
        <v>0.98194708903888439</v>
      </c>
      <c r="L36" s="60">
        <v>0.98842922982103243</v>
      </c>
      <c r="M36" s="61">
        <v>0.97561527947856375</v>
      </c>
    </row>
    <row r="37" spans="1:13" x14ac:dyDescent="0.25">
      <c r="A37" s="29">
        <v>9</v>
      </c>
      <c r="B37" s="59">
        <v>0.9459298848249762</v>
      </c>
      <c r="C37" s="60">
        <v>0.93677505639067205</v>
      </c>
      <c r="D37" s="60">
        <v>0.98983250034852333</v>
      </c>
      <c r="E37" s="60">
        <v>1</v>
      </c>
      <c r="F37" s="60">
        <v>1</v>
      </c>
      <c r="G37" s="60">
        <v>1</v>
      </c>
      <c r="H37" s="60">
        <v>0.97166057199429701</v>
      </c>
      <c r="I37" s="60">
        <v>0.95655813151157865</v>
      </c>
      <c r="J37" s="60">
        <v>0.9750152740385426</v>
      </c>
      <c r="K37" s="60">
        <v>0.9715607852167929</v>
      </c>
      <c r="L37" s="60">
        <v>0.97457077631254574</v>
      </c>
      <c r="M37" s="61">
        <v>0.96675388183739508</v>
      </c>
    </row>
    <row r="38" spans="1:13" x14ac:dyDescent="0.25">
      <c r="A38" s="29">
        <v>8</v>
      </c>
      <c r="B38" s="59">
        <v>0.9329435368946164</v>
      </c>
      <c r="C38" s="60">
        <v>0.92614225709044362</v>
      </c>
      <c r="D38" s="60">
        <v>0.97467590413790761</v>
      </c>
      <c r="E38" s="60">
        <v>1</v>
      </c>
      <c r="F38" s="60">
        <v>1</v>
      </c>
      <c r="G38" s="60">
        <v>1</v>
      </c>
      <c r="H38" s="60">
        <v>0.96082121591882719</v>
      </c>
      <c r="I38" s="60">
        <v>0.94116054704332619</v>
      </c>
      <c r="J38" s="60">
        <v>0.96028805735490474</v>
      </c>
      <c r="K38" s="60">
        <v>0.95825235433914457</v>
      </c>
      <c r="L38" s="60">
        <v>0.95517255289090275</v>
      </c>
      <c r="M38" s="61">
        <v>0.95322200576629323</v>
      </c>
    </row>
    <row r="39" spans="1:13" x14ac:dyDescent="0.25">
      <c r="A39" s="29">
        <v>7</v>
      </c>
      <c r="B39" s="59">
        <v>0.91761170089794586</v>
      </c>
      <c r="C39" s="60">
        <v>0.91423470790344108</v>
      </c>
      <c r="D39" s="60">
        <v>0.95226687598907744</v>
      </c>
      <c r="E39" s="60">
        <v>0.99798533919971111</v>
      </c>
      <c r="F39" s="60">
        <v>0.99556400444239079</v>
      </c>
      <c r="G39" s="60">
        <v>0.98291148783469195</v>
      </c>
      <c r="H39" s="60">
        <v>0.9457383949920577</v>
      </c>
      <c r="I39" s="60">
        <v>0.92035703328664109</v>
      </c>
      <c r="J39" s="60">
        <v>0.94178913564098554</v>
      </c>
      <c r="K39" s="60">
        <v>0.9420217964059393</v>
      </c>
      <c r="L39" s="60">
        <v>0.93023455955610312</v>
      </c>
      <c r="M39" s="61">
        <v>0.93501965126525854</v>
      </c>
    </row>
    <row r="40" spans="1:13" x14ac:dyDescent="0.25">
      <c r="A40" s="29">
        <v>6</v>
      </c>
      <c r="B40" s="59">
        <v>0.89993437683496413</v>
      </c>
      <c r="C40" s="60">
        <v>0.90105240882966475</v>
      </c>
      <c r="D40" s="60">
        <v>0.92260541590203271</v>
      </c>
      <c r="E40" s="60">
        <v>0.9748346921208968</v>
      </c>
      <c r="F40" s="60">
        <v>0.9721758682729944</v>
      </c>
      <c r="G40" s="60">
        <v>0.95423938146727527</v>
      </c>
      <c r="H40" s="60">
        <v>0.92641210921398853</v>
      </c>
      <c r="I40" s="60">
        <v>0.89414759024152324</v>
      </c>
      <c r="J40" s="60">
        <v>0.91951850889678532</v>
      </c>
      <c r="K40" s="60">
        <v>0.92286911141717698</v>
      </c>
      <c r="L40" s="60">
        <v>0.89975679630814698</v>
      </c>
      <c r="M40" s="61">
        <v>0.9121468183342909</v>
      </c>
    </row>
    <row r="41" spans="1:13" x14ac:dyDescent="0.25">
      <c r="A41" s="29">
        <v>5</v>
      </c>
      <c r="B41" s="59">
        <v>0.87991156470567156</v>
      </c>
      <c r="C41" s="60">
        <v>0.88659535986911453</v>
      </c>
      <c r="D41" s="60">
        <v>0.88569152387677352</v>
      </c>
      <c r="E41" s="60">
        <v>0.94332206865835477</v>
      </c>
      <c r="F41" s="60">
        <v>0.94055381294348406</v>
      </c>
      <c r="G41" s="60">
        <v>0.91653710135413502</v>
      </c>
      <c r="H41" s="60">
        <v>0.9028423585846197</v>
      </c>
      <c r="I41" s="60">
        <v>0.86253221790797263</v>
      </c>
      <c r="J41" s="60">
        <v>0.89347617712230376</v>
      </c>
      <c r="K41" s="60">
        <v>0.90079429937285771</v>
      </c>
      <c r="L41" s="60">
        <v>0.86373926314703442</v>
      </c>
      <c r="M41" s="61">
        <v>0.88460350697339007</v>
      </c>
    </row>
    <row r="42" spans="1:13" x14ac:dyDescent="0.25">
      <c r="A42" s="29">
        <v>4</v>
      </c>
      <c r="B42" s="59">
        <v>0.85754326451006779</v>
      </c>
      <c r="C42" s="60">
        <v>0.8708635610217903</v>
      </c>
      <c r="D42" s="60">
        <v>0.84152519991329999</v>
      </c>
      <c r="E42" s="60">
        <v>0.90344746881208515</v>
      </c>
      <c r="F42" s="60">
        <v>0.90069783845385987</v>
      </c>
      <c r="G42" s="60">
        <v>0.86980464749527098</v>
      </c>
      <c r="H42" s="60">
        <v>0.87502914310395119</v>
      </c>
      <c r="I42" s="60">
        <v>0.82551091628598949</v>
      </c>
      <c r="J42" s="60">
        <v>0.86366214031754096</v>
      </c>
      <c r="K42" s="60">
        <v>0.87579736027298138</v>
      </c>
      <c r="L42" s="60">
        <v>0.82218196007276523</v>
      </c>
      <c r="M42" s="61">
        <v>0.85238971718255629</v>
      </c>
    </row>
    <row r="43" spans="1:13" x14ac:dyDescent="0.25">
      <c r="A43" s="29">
        <v>3</v>
      </c>
      <c r="B43" s="59">
        <v>0.83282947624815318</v>
      </c>
      <c r="C43" s="60">
        <v>0.85385701228769217</v>
      </c>
      <c r="D43" s="60">
        <v>0.79010644401161201</v>
      </c>
      <c r="E43" s="60">
        <v>0.85521089258208782</v>
      </c>
      <c r="F43" s="60">
        <v>0.85260794480412183</v>
      </c>
      <c r="G43" s="60">
        <v>0.81404201989068337</v>
      </c>
      <c r="H43" s="60">
        <v>0.84297246277198312</v>
      </c>
      <c r="I43" s="60">
        <v>0.78308368537557349</v>
      </c>
      <c r="J43" s="60">
        <v>0.83007639848249692</v>
      </c>
      <c r="K43" s="60">
        <v>0.84787829411754823</v>
      </c>
      <c r="L43" s="60">
        <v>0.77508488708533951</v>
      </c>
      <c r="M43" s="61">
        <v>0.81550544896178956</v>
      </c>
    </row>
    <row r="44" spans="1:13" x14ac:dyDescent="0.25">
      <c r="A44" s="29">
        <v>2</v>
      </c>
      <c r="B44" s="59">
        <v>0.80577019991992749</v>
      </c>
      <c r="C44" s="60">
        <v>0.83557571366682015</v>
      </c>
      <c r="D44" s="60">
        <v>0.73143525617170946</v>
      </c>
      <c r="E44" s="60">
        <v>0.79861233996836267</v>
      </c>
      <c r="F44" s="60">
        <v>0.79628413199426995</v>
      </c>
      <c r="G44" s="60">
        <v>0.74924921854037208</v>
      </c>
      <c r="H44" s="60">
        <v>0.80667231758871538</v>
      </c>
      <c r="I44" s="60">
        <v>0.73525052517672485</v>
      </c>
      <c r="J44" s="60">
        <v>0.79271895161717176</v>
      </c>
      <c r="K44" s="60">
        <v>0.81703710090655801</v>
      </c>
      <c r="L44" s="60">
        <v>0.72244804418475739</v>
      </c>
      <c r="M44" s="61">
        <v>0.77395070231108976</v>
      </c>
    </row>
    <row r="45" spans="1:13" x14ac:dyDescent="0.25">
      <c r="A45" s="29">
        <v>1</v>
      </c>
      <c r="B45" s="62">
        <v>0.77636543552539083</v>
      </c>
      <c r="C45" s="63">
        <v>0.81601966515917423</v>
      </c>
      <c r="D45" s="63">
        <v>0.66551163639359256</v>
      </c>
      <c r="E45" s="63">
        <v>0.73365181097090992</v>
      </c>
      <c r="F45" s="63">
        <v>0.73172640002430422</v>
      </c>
      <c r="G45" s="63">
        <v>0.67542624344433699</v>
      </c>
      <c r="H45" s="63">
        <v>0.76612870755414797</v>
      </c>
      <c r="I45" s="63">
        <v>0.68201143568944345</v>
      </c>
      <c r="J45" s="63">
        <v>0.75158979972156525</v>
      </c>
      <c r="K45" s="63">
        <v>0.78327378064001085</v>
      </c>
      <c r="L45" s="63">
        <v>0.66427143137101874</v>
      </c>
      <c r="M45" s="64">
        <v>0.727725477230457</v>
      </c>
    </row>
    <row r="46" spans="1:13" x14ac:dyDescent="0.25">
      <c r="B46" s="2"/>
      <c r="C46" s="2"/>
      <c r="D46" s="2"/>
      <c r="E46" s="2"/>
      <c r="F46" s="2"/>
      <c r="G46" s="2"/>
      <c r="H46" s="2"/>
      <c r="I46" s="2"/>
      <c r="J46" s="2"/>
      <c r="K46" s="2"/>
      <c r="L46" s="2"/>
      <c r="M46" s="2"/>
    </row>
    <row r="47" spans="1:13" x14ac:dyDescent="0.25">
      <c r="A47" s="27" t="s">
        <v>47</v>
      </c>
      <c r="B47" s="30">
        <v>4</v>
      </c>
      <c r="C47" s="30">
        <v>5</v>
      </c>
      <c r="D47" s="30">
        <v>6</v>
      </c>
      <c r="E47" s="30">
        <v>7</v>
      </c>
      <c r="F47" s="30">
        <v>8</v>
      </c>
      <c r="G47" s="30">
        <v>9</v>
      </c>
      <c r="H47" s="30">
        <v>10</v>
      </c>
      <c r="I47" s="30">
        <v>11</v>
      </c>
      <c r="J47" s="30">
        <v>12</v>
      </c>
      <c r="K47" s="30">
        <v>1</v>
      </c>
      <c r="L47" s="30">
        <v>2</v>
      </c>
      <c r="M47" s="30">
        <v>3</v>
      </c>
    </row>
    <row r="48" spans="1:13" x14ac:dyDescent="0.25">
      <c r="A48" s="29">
        <v>20</v>
      </c>
      <c r="B48" s="56">
        <v>0.96459341901947726</v>
      </c>
      <c r="C48" s="57">
        <v>0.94264651061201221</v>
      </c>
      <c r="D48" s="57">
        <v>1</v>
      </c>
      <c r="E48" s="57">
        <v>1</v>
      </c>
      <c r="F48" s="57">
        <v>1</v>
      </c>
      <c r="G48" s="57">
        <v>1</v>
      </c>
      <c r="H48" s="57">
        <v>0.97897338497972686</v>
      </c>
      <c r="I48" s="57">
        <v>0.97487647025291391</v>
      </c>
      <c r="J48" s="57">
        <v>0.99520615791849043</v>
      </c>
      <c r="K48" s="57">
        <v>0.99472371697819639</v>
      </c>
      <c r="L48" s="57">
        <v>1</v>
      </c>
      <c r="M48" s="58">
        <v>0.97976214231921621</v>
      </c>
    </row>
    <row r="49" spans="1:13" x14ac:dyDescent="0.25">
      <c r="A49" s="29">
        <v>19</v>
      </c>
      <c r="B49" s="59">
        <v>0.96459341901947726</v>
      </c>
      <c r="C49" s="60">
        <v>0.94264651061201221</v>
      </c>
      <c r="D49" s="60">
        <v>1</v>
      </c>
      <c r="E49" s="60">
        <v>1</v>
      </c>
      <c r="F49" s="60">
        <v>1</v>
      </c>
      <c r="G49" s="60">
        <v>1</v>
      </c>
      <c r="H49" s="60">
        <v>0.97897338497972686</v>
      </c>
      <c r="I49" s="60">
        <v>0.97487647025291391</v>
      </c>
      <c r="J49" s="60">
        <v>0.99520615791849043</v>
      </c>
      <c r="K49" s="60">
        <v>0.99472371697819639</v>
      </c>
      <c r="L49" s="60">
        <v>1</v>
      </c>
      <c r="M49" s="61">
        <v>0.97976214231921621</v>
      </c>
    </row>
    <row r="50" spans="1:13" x14ac:dyDescent="0.25">
      <c r="A50" s="29">
        <v>18</v>
      </c>
      <c r="B50" s="59">
        <v>0.96459341901947726</v>
      </c>
      <c r="C50" s="60">
        <v>0.94264651061201221</v>
      </c>
      <c r="D50" s="60">
        <v>1</v>
      </c>
      <c r="E50" s="60">
        <v>1</v>
      </c>
      <c r="F50" s="60">
        <v>1</v>
      </c>
      <c r="G50" s="60">
        <v>1</v>
      </c>
      <c r="H50" s="60">
        <v>0.97897338497972686</v>
      </c>
      <c r="I50" s="60">
        <v>0.97487647025291391</v>
      </c>
      <c r="J50" s="60">
        <v>0.99520615791849043</v>
      </c>
      <c r="K50" s="60">
        <v>0.99472371697819639</v>
      </c>
      <c r="L50" s="60">
        <v>1</v>
      </c>
      <c r="M50" s="61">
        <v>0.97976214231921621</v>
      </c>
    </row>
    <row r="51" spans="1:13" x14ac:dyDescent="0.25">
      <c r="A51" s="29">
        <v>17</v>
      </c>
      <c r="B51" s="59">
        <v>0.96459341901947726</v>
      </c>
      <c r="C51" s="60">
        <v>0.94264651061201221</v>
      </c>
      <c r="D51" s="60">
        <v>1</v>
      </c>
      <c r="E51" s="60">
        <v>1</v>
      </c>
      <c r="F51" s="60">
        <v>1</v>
      </c>
      <c r="G51" s="60">
        <v>1</v>
      </c>
      <c r="H51" s="60">
        <v>0.97897338497972686</v>
      </c>
      <c r="I51" s="60">
        <v>0.97487647025291391</v>
      </c>
      <c r="J51" s="60">
        <v>0.99520615791849043</v>
      </c>
      <c r="K51" s="60">
        <v>0.99472371697819639</v>
      </c>
      <c r="L51" s="60">
        <v>1</v>
      </c>
      <c r="M51" s="61">
        <v>0.97976214231921621</v>
      </c>
    </row>
    <row r="52" spans="1:13" x14ac:dyDescent="0.25">
      <c r="A52" s="29">
        <v>16</v>
      </c>
      <c r="B52" s="59">
        <v>0.96459341901947726</v>
      </c>
      <c r="C52" s="60">
        <v>0.94264651061201221</v>
      </c>
      <c r="D52" s="60">
        <v>1</v>
      </c>
      <c r="E52" s="60">
        <v>1</v>
      </c>
      <c r="F52" s="60">
        <v>1</v>
      </c>
      <c r="G52" s="60">
        <v>1</v>
      </c>
      <c r="H52" s="60">
        <v>0.97897338497972686</v>
      </c>
      <c r="I52" s="60">
        <v>0.97487647025291391</v>
      </c>
      <c r="J52" s="60">
        <v>0.99520615791849043</v>
      </c>
      <c r="K52" s="60">
        <v>0.99472371697819639</v>
      </c>
      <c r="L52" s="60">
        <v>1</v>
      </c>
      <c r="M52" s="61">
        <v>0.97976214231921621</v>
      </c>
    </row>
    <row r="53" spans="1:13" x14ac:dyDescent="0.25">
      <c r="A53" s="29">
        <v>15</v>
      </c>
      <c r="B53" s="59">
        <v>0.96459341901947726</v>
      </c>
      <c r="C53" s="60">
        <v>0.94264651061201221</v>
      </c>
      <c r="D53" s="60">
        <v>1</v>
      </c>
      <c r="E53" s="60">
        <v>1</v>
      </c>
      <c r="F53" s="60">
        <v>1</v>
      </c>
      <c r="G53" s="60">
        <v>1</v>
      </c>
      <c r="H53" s="60">
        <v>0.97897338497972686</v>
      </c>
      <c r="I53" s="60">
        <v>0.97487647025291391</v>
      </c>
      <c r="J53" s="60">
        <v>0.99520615791849043</v>
      </c>
      <c r="K53" s="60">
        <v>0.99472371697819639</v>
      </c>
      <c r="L53" s="60">
        <v>1</v>
      </c>
      <c r="M53" s="61">
        <v>0.97976214231921621</v>
      </c>
    </row>
    <row r="54" spans="1:13" x14ac:dyDescent="0.25">
      <c r="A54" s="29">
        <v>14</v>
      </c>
      <c r="B54" s="59">
        <v>0.96459341901947726</v>
      </c>
      <c r="C54" s="60">
        <v>0.94264651061201221</v>
      </c>
      <c r="D54" s="60">
        <v>1</v>
      </c>
      <c r="E54" s="60">
        <v>1</v>
      </c>
      <c r="F54" s="60">
        <v>1</v>
      </c>
      <c r="G54" s="60">
        <v>1</v>
      </c>
      <c r="H54" s="60">
        <v>0.97897338497972686</v>
      </c>
      <c r="I54" s="60">
        <v>0.97487647025291391</v>
      </c>
      <c r="J54" s="60">
        <v>0.99520615791849043</v>
      </c>
      <c r="K54" s="60">
        <v>0.99472371697819639</v>
      </c>
      <c r="L54" s="60">
        <v>1</v>
      </c>
      <c r="M54" s="61">
        <v>0.97976214231921621</v>
      </c>
    </row>
    <row r="55" spans="1:13" x14ac:dyDescent="0.25">
      <c r="A55" s="29">
        <v>13</v>
      </c>
      <c r="B55" s="59">
        <v>0.96459341901947726</v>
      </c>
      <c r="C55" s="60">
        <v>0.94264651061201221</v>
      </c>
      <c r="D55" s="60">
        <v>1</v>
      </c>
      <c r="E55" s="60">
        <v>1</v>
      </c>
      <c r="F55" s="60">
        <v>1</v>
      </c>
      <c r="G55" s="60">
        <v>1</v>
      </c>
      <c r="H55" s="60">
        <v>0.97897338497972686</v>
      </c>
      <c r="I55" s="60">
        <v>0.96894696012093851</v>
      </c>
      <c r="J55" s="60">
        <v>0.99520615791849043</v>
      </c>
      <c r="K55" s="60">
        <v>0.99472371697819639</v>
      </c>
      <c r="L55" s="60">
        <v>1</v>
      </c>
      <c r="M55" s="61">
        <v>0.97976214231921621</v>
      </c>
    </row>
    <row r="56" spans="1:13" x14ac:dyDescent="0.25">
      <c r="A56" s="29">
        <v>12</v>
      </c>
      <c r="B56" s="59">
        <v>0.96459341901947726</v>
      </c>
      <c r="C56" s="60">
        <v>0.94264651061201221</v>
      </c>
      <c r="D56" s="60">
        <v>1</v>
      </c>
      <c r="E56" s="60">
        <v>1</v>
      </c>
      <c r="F56" s="60">
        <v>1</v>
      </c>
      <c r="G56" s="60">
        <v>1</v>
      </c>
      <c r="H56" s="60">
        <v>0.97897338497972686</v>
      </c>
      <c r="I56" s="60">
        <v>0.95387940137882055</v>
      </c>
      <c r="J56" s="60">
        <v>0.99520615791849043</v>
      </c>
      <c r="K56" s="60">
        <v>0.99472371697819639</v>
      </c>
      <c r="L56" s="60">
        <v>1</v>
      </c>
      <c r="M56" s="61">
        <v>0.97976214231921621</v>
      </c>
    </row>
    <row r="57" spans="1:13" x14ac:dyDescent="0.25">
      <c r="A57" s="29">
        <v>11</v>
      </c>
      <c r="B57" s="59">
        <v>0.96459341901947726</v>
      </c>
      <c r="C57" s="60">
        <v>0.93905344205933605</v>
      </c>
      <c r="D57" s="60">
        <v>1</v>
      </c>
      <c r="E57" s="60">
        <v>1</v>
      </c>
      <c r="F57" s="60">
        <v>1</v>
      </c>
      <c r="G57" s="60">
        <v>1</v>
      </c>
      <c r="H57" s="60">
        <v>0.97897338497972686</v>
      </c>
      <c r="I57" s="60">
        <v>0.92967379402656047</v>
      </c>
      <c r="J57" s="60">
        <v>0.99520615791849043</v>
      </c>
      <c r="K57" s="60">
        <v>0.98887319808683039</v>
      </c>
      <c r="L57" s="60">
        <v>1</v>
      </c>
      <c r="M57" s="61">
        <v>0.97361476912935885</v>
      </c>
    </row>
    <row r="58" spans="1:13" x14ac:dyDescent="0.25">
      <c r="A58" s="29">
        <v>10</v>
      </c>
      <c r="B58" s="59">
        <v>0.95775719878904997</v>
      </c>
      <c r="C58" s="60">
        <v>0.92460170661046059</v>
      </c>
      <c r="D58" s="60">
        <v>1</v>
      </c>
      <c r="E58" s="60">
        <v>1</v>
      </c>
      <c r="F58" s="60">
        <v>1</v>
      </c>
      <c r="G58" s="60">
        <v>1</v>
      </c>
      <c r="H58" s="60">
        <v>0.97606681245845084</v>
      </c>
      <c r="I58" s="60">
        <v>0.89633013806415796</v>
      </c>
      <c r="J58" s="60">
        <v>0.98643620890079764</v>
      </c>
      <c r="K58" s="60">
        <v>0.97089362015481906</v>
      </c>
      <c r="L58" s="60">
        <v>0.9898142222601154</v>
      </c>
      <c r="M58" s="61">
        <v>0.95571527112686283</v>
      </c>
    </row>
    <row r="59" spans="1:13" x14ac:dyDescent="0.25">
      <c r="A59" s="29">
        <v>9</v>
      </c>
      <c r="B59" s="59">
        <v>0.9397302625950914</v>
      </c>
      <c r="C59" s="60">
        <v>0.89929130426538539</v>
      </c>
      <c r="D59" s="60">
        <v>0.98986959794498963</v>
      </c>
      <c r="E59" s="60">
        <v>1</v>
      </c>
      <c r="F59" s="60">
        <v>1</v>
      </c>
      <c r="G59" s="60">
        <v>1</v>
      </c>
      <c r="H59" s="60">
        <v>0.95841569758851208</v>
      </c>
      <c r="I59" s="60">
        <v>0.85384843349161277</v>
      </c>
      <c r="J59" s="60">
        <v>0.9659305496604601</v>
      </c>
      <c r="K59" s="60">
        <v>0.94078498318216286</v>
      </c>
      <c r="L59" s="60">
        <v>0.96517062710473933</v>
      </c>
      <c r="M59" s="61">
        <v>0.92606364831172749</v>
      </c>
    </row>
    <row r="60" spans="1:13" x14ac:dyDescent="0.25">
      <c r="A60" s="29">
        <v>8</v>
      </c>
      <c r="B60" s="59">
        <v>0.91051261043760168</v>
      </c>
      <c r="C60" s="60">
        <v>0.86312223502411112</v>
      </c>
      <c r="D60" s="60">
        <v>0.95441644474980436</v>
      </c>
      <c r="E60" s="60">
        <v>1</v>
      </c>
      <c r="F60" s="60">
        <v>1</v>
      </c>
      <c r="G60" s="60">
        <v>0.9963240748652118</v>
      </c>
      <c r="H60" s="60">
        <v>0.92602004036991059</v>
      </c>
      <c r="I60" s="60">
        <v>0.80222868030892536</v>
      </c>
      <c r="J60" s="60">
        <v>0.93368918019747771</v>
      </c>
      <c r="K60" s="60">
        <v>0.89854728716886156</v>
      </c>
      <c r="L60" s="60">
        <v>0.92674034324600707</v>
      </c>
      <c r="M60" s="61">
        <v>0.88465990068395306</v>
      </c>
    </row>
    <row r="61" spans="1:13" x14ac:dyDescent="0.25">
      <c r="A61" s="29">
        <v>7</v>
      </c>
      <c r="B61" s="59">
        <v>0.87010424231658079</v>
      </c>
      <c r="C61" s="60">
        <v>0.81609449888663732</v>
      </c>
      <c r="D61" s="60">
        <v>0.90091122870781915</v>
      </c>
      <c r="E61" s="60">
        <v>0.98517807736899532</v>
      </c>
      <c r="F61" s="60">
        <v>0.97189776152843477</v>
      </c>
      <c r="G61" s="60">
        <v>0.95034450337414489</v>
      </c>
      <c r="H61" s="60">
        <v>0.87887984080264636</v>
      </c>
      <c r="I61" s="60">
        <v>0.7414708785160955</v>
      </c>
      <c r="J61" s="60">
        <v>0.88971210051185046</v>
      </c>
      <c r="K61" s="60">
        <v>0.84418053211491495</v>
      </c>
      <c r="L61" s="60">
        <v>0.87452337068391817</v>
      </c>
      <c r="M61" s="61">
        <v>0.83150402824353953</v>
      </c>
    </row>
    <row r="62" spans="1:13" x14ac:dyDescent="0.25">
      <c r="A62" s="29">
        <v>6</v>
      </c>
      <c r="B62" s="59">
        <v>0.81850515823202885</v>
      </c>
      <c r="C62" s="60">
        <v>0.75820809585296411</v>
      </c>
      <c r="D62" s="60">
        <v>0.82935394981903399</v>
      </c>
      <c r="E62" s="60">
        <v>0.92397077064013255</v>
      </c>
      <c r="F62" s="60">
        <v>0.9079647091012788</v>
      </c>
      <c r="G62" s="60">
        <v>0.88469008388310111</v>
      </c>
      <c r="H62" s="60">
        <v>0.81699509888671962</v>
      </c>
      <c r="I62" s="60">
        <v>0.6715750281131232</v>
      </c>
      <c r="J62" s="60">
        <v>0.83399931060357846</v>
      </c>
      <c r="K62" s="60">
        <v>0.77768471802032302</v>
      </c>
      <c r="L62" s="60">
        <v>0.80851970941847284</v>
      </c>
      <c r="M62" s="61">
        <v>0.7665960309904869</v>
      </c>
    </row>
    <row r="63" spans="1:13" x14ac:dyDescent="0.25">
      <c r="A63" s="29">
        <v>5</v>
      </c>
      <c r="B63" s="59">
        <v>0.75571535818394575</v>
      </c>
      <c r="C63" s="60">
        <v>0.68946302592309161</v>
      </c>
      <c r="D63" s="60">
        <v>0.73974460808344888</v>
      </c>
      <c r="E63" s="60">
        <v>0.84157258084316822</v>
      </c>
      <c r="F63" s="60">
        <v>0.82307940240123278</v>
      </c>
      <c r="G63" s="60">
        <v>0.79936081639208012</v>
      </c>
      <c r="H63" s="60">
        <v>0.74036581462213036</v>
      </c>
      <c r="I63" s="60">
        <v>0.59254112910000856</v>
      </c>
      <c r="J63" s="60">
        <v>0.76655081047266171</v>
      </c>
      <c r="K63" s="60">
        <v>0.69905984488508599</v>
      </c>
      <c r="L63" s="60">
        <v>0.7287293594496711</v>
      </c>
      <c r="M63" s="61">
        <v>0.68993590892479539</v>
      </c>
    </row>
    <row r="64" spans="1:13" x14ac:dyDescent="0.25">
      <c r="A64" s="29">
        <v>4</v>
      </c>
      <c r="B64" s="59">
        <v>0.68173484217233149</v>
      </c>
      <c r="C64" s="60">
        <v>0.60985928909701959</v>
      </c>
      <c r="D64" s="60">
        <v>0.63208320350106373</v>
      </c>
      <c r="E64" s="60">
        <v>0.73798350797810197</v>
      </c>
      <c r="F64" s="60">
        <v>0.71724184142829717</v>
      </c>
      <c r="G64" s="60">
        <v>0.69435670090108226</v>
      </c>
      <c r="H64" s="60">
        <v>0.64899198800887814</v>
      </c>
      <c r="I64" s="60">
        <v>0.50436918147675147</v>
      </c>
      <c r="J64" s="60">
        <v>0.6873666001191</v>
      </c>
      <c r="K64" s="60">
        <v>0.60830591270920409</v>
      </c>
      <c r="L64" s="60">
        <v>0.63515232077751271</v>
      </c>
      <c r="M64" s="61">
        <v>0.60152366204646457</v>
      </c>
    </row>
    <row r="65" spans="1:13" x14ac:dyDescent="0.25">
      <c r="A65" s="29">
        <v>3</v>
      </c>
      <c r="B65" s="59">
        <v>0.59656361019718607</v>
      </c>
      <c r="C65" s="60">
        <v>0.51939688537474815</v>
      </c>
      <c r="D65" s="60">
        <v>0.50636973607187863</v>
      </c>
      <c r="E65" s="60">
        <v>0.61320355204493404</v>
      </c>
      <c r="F65" s="60">
        <v>0.59045202618247183</v>
      </c>
      <c r="G65" s="60">
        <v>0.56967773741010741</v>
      </c>
      <c r="H65" s="60">
        <v>0.54287361904696352</v>
      </c>
      <c r="I65" s="60">
        <v>0.40705918524335188</v>
      </c>
      <c r="J65" s="60">
        <v>0.59644667954289354</v>
      </c>
      <c r="K65" s="60">
        <v>0.50542292149267687</v>
      </c>
      <c r="L65" s="60">
        <v>0.52778859340199791</v>
      </c>
      <c r="M65" s="61">
        <v>0.50135929035549465</v>
      </c>
    </row>
    <row r="66" spans="1:13" x14ac:dyDescent="0.25">
      <c r="A66" s="29">
        <v>2</v>
      </c>
      <c r="B66" s="59">
        <v>0.50020166225850948</v>
      </c>
      <c r="C66" s="60">
        <v>0.41807581475627753</v>
      </c>
      <c r="D66" s="60">
        <v>0.36260420579589359</v>
      </c>
      <c r="E66" s="60">
        <v>0.46723271304366432</v>
      </c>
      <c r="F66" s="60">
        <v>0.44270995666375668</v>
      </c>
      <c r="G66" s="60">
        <v>0.42532392591915547</v>
      </c>
      <c r="H66" s="60">
        <v>0.42201070773638616</v>
      </c>
      <c r="I66" s="60">
        <v>0.30061114039980996</v>
      </c>
      <c r="J66" s="60">
        <v>0.49379104874404234</v>
      </c>
      <c r="K66" s="60">
        <v>0.39041087123550439</v>
      </c>
      <c r="L66" s="60">
        <v>0.40663817732312657</v>
      </c>
      <c r="M66" s="61">
        <v>0.38944279385188585</v>
      </c>
    </row>
    <row r="67" spans="1:13" x14ac:dyDescent="0.25">
      <c r="A67" s="29">
        <v>1</v>
      </c>
      <c r="B67" s="62">
        <v>0.39264899835630179</v>
      </c>
      <c r="C67" s="63">
        <v>0.30589607724160739</v>
      </c>
      <c r="D67" s="63">
        <v>0.20078661267310854</v>
      </c>
      <c r="E67" s="63">
        <v>0.30007099097429279</v>
      </c>
      <c r="F67" s="63">
        <v>0.2740156328721518</v>
      </c>
      <c r="G67" s="63">
        <v>0.26129526642822665</v>
      </c>
      <c r="H67" s="63">
        <v>0.28640325407714617</v>
      </c>
      <c r="I67" s="63">
        <v>0.18502504694612565</v>
      </c>
      <c r="J67" s="63">
        <v>0.37939970772254628</v>
      </c>
      <c r="K67" s="63">
        <v>0.26326976193768681</v>
      </c>
      <c r="L67" s="63">
        <v>0.27170107254089881</v>
      </c>
      <c r="M67" s="64">
        <v>0.26577417253563784</v>
      </c>
    </row>
    <row r="68" spans="1:13" x14ac:dyDescent="0.25">
      <c r="B68" s="2"/>
      <c r="C68" s="2"/>
      <c r="D68" s="2"/>
      <c r="E68" s="2"/>
      <c r="F68" s="2"/>
      <c r="G68" s="2"/>
      <c r="H68" s="2"/>
      <c r="I68" s="2"/>
      <c r="J68" s="2"/>
      <c r="K68" s="2"/>
      <c r="L68" s="2"/>
      <c r="M68" s="2"/>
    </row>
    <row r="69" spans="1:13" x14ac:dyDescent="0.25">
      <c r="A69" s="27" t="s">
        <v>48</v>
      </c>
      <c r="B69" s="30">
        <v>4</v>
      </c>
      <c r="C69" s="30">
        <v>5</v>
      </c>
      <c r="D69" s="30">
        <v>6</v>
      </c>
      <c r="E69" s="30">
        <v>7</v>
      </c>
      <c r="F69" s="30">
        <v>8</v>
      </c>
      <c r="G69" s="30">
        <v>9</v>
      </c>
      <c r="H69" s="30">
        <v>10</v>
      </c>
      <c r="I69" s="30">
        <v>11</v>
      </c>
      <c r="J69" s="30">
        <v>12</v>
      </c>
      <c r="K69" s="30">
        <v>1</v>
      </c>
      <c r="L69" s="30">
        <v>2</v>
      </c>
      <c r="M69" s="30">
        <v>3</v>
      </c>
    </row>
    <row r="70" spans="1:13" x14ac:dyDescent="0.25">
      <c r="A70" s="29">
        <v>20</v>
      </c>
      <c r="B70" s="56">
        <v>0.95933936727289248</v>
      </c>
      <c r="C70" s="57">
        <v>0.95240271596796444</v>
      </c>
      <c r="D70" s="57">
        <v>1</v>
      </c>
      <c r="E70" s="57">
        <v>1</v>
      </c>
      <c r="F70" s="57">
        <v>1</v>
      </c>
      <c r="G70" s="57">
        <v>1</v>
      </c>
      <c r="H70" s="57">
        <v>0.98500723508649757</v>
      </c>
      <c r="I70" s="57">
        <v>0.9724575774628853</v>
      </c>
      <c r="J70" s="57">
        <v>0.99124853224060572</v>
      </c>
      <c r="K70" s="57">
        <v>0.99683972222811135</v>
      </c>
      <c r="L70" s="57">
        <v>0.99907725147195658</v>
      </c>
      <c r="M70" s="58">
        <v>0.98275167421992304</v>
      </c>
    </row>
    <row r="71" spans="1:13" x14ac:dyDescent="0.25">
      <c r="A71" s="29">
        <v>19</v>
      </c>
      <c r="B71" s="59">
        <v>0.95933936727289248</v>
      </c>
      <c r="C71" s="60">
        <v>0.95240271596796444</v>
      </c>
      <c r="D71" s="60">
        <v>1</v>
      </c>
      <c r="E71" s="60">
        <v>1</v>
      </c>
      <c r="F71" s="60">
        <v>1</v>
      </c>
      <c r="G71" s="60">
        <v>1</v>
      </c>
      <c r="H71" s="60">
        <v>0.98500723508649757</v>
      </c>
      <c r="I71" s="60">
        <v>0.9724575774628853</v>
      </c>
      <c r="J71" s="60">
        <v>0.99124853224060572</v>
      </c>
      <c r="K71" s="60">
        <v>0.99683972222811135</v>
      </c>
      <c r="L71" s="60">
        <v>0.99907725147195658</v>
      </c>
      <c r="M71" s="61">
        <v>0.98275167421992304</v>
      </c>
    </row>
    <row r="72" spans="1:13" x14ac:dyDescent="0.25">
      <c r="A72" s="29">
        <v>18</v>
      </c>
      <c r="B72" s="59">
        <v>0.95933936727289248</v>
      </c>
      <c r="C72" s="60">
        <v>0.95240271596796444</v>
      </c>
      <c r="D72" s="60">
        <v>1</v>
      </c>
      <c r="E72" s="60">
        <v>1</v>
      </c>
      <c r="F72" s="60">
        <v>1</v>
      </c>
      <c r="G72" s="60">
        <v>1</v>
      </c>
      <c r="H72" s="60">
        <v>0.98500723508649757</v>
      </c>
      <c r="I72" s="60">
        <v>0.9724575774628853</v>
      </c>
      <c r="J72" s="60">
        <v>0.99124853224060572</v>
      </c>
      <c r="K72" s="60">
        <v>0.99683972222811135</v>
      </c>
      <c r="L72" s="60">
        <v>0.99907725147195658</v>
      </c>
      <c r="M72" s="61">
        <v>0.98275167421992304</v>
      </c>
    </row>
    <row r="73" spans="1:13" x14ac:dyDescent="0.25">
      <c r="A73" s="29">
        <v>17</v>
      </c>
      <c r="B73" s="59">
        <v>0.95933936727289248</v>
      </c>
      <c r="C73" s="60">
        <v>0.95240271596796444</v>
      </c>
      <c r="D73" s="60">
        <v>1</v>
      </c>
      <c r="E73" s="60">
        <v>1</v>
      </c>
      <c r="F73" s="60">
        <v>1</v>
      </c>
      <c r="G73" s="60">
        <v>1</v>
      </c>
      <c r="H73" s="60">
        <v>0.98500723508649757</v>
      </c>
      <c r="I73" s="60">
        <v>0.9724575774628853</v>
      </c>
      <c r="J73" s="60">
        <v>0.99124853224060572</v>
      </c>
      <c r="K73" s="60">
        <v>0.99683972222811135</v>
      </c>
      <c r="L73" s="60">
        <v>0.99907725147195658</v>
      </c>
      <c r="M73" s="61">
        <v>0.98275167421992304</v>
      </c>
    </row>
    <row r="74" spans="1:13" x14ac:dyDescent="0.25">
      <c r="A74" s="29">
        <v>16</v>
      </c>
      <c r="B74" s="59">
        <v>0.95933936727289248</v>
      </c>
      <c r="C74" s="60">
        <v>0.95240271596796444</v>
      </c>
      <c r="D74" s="60">
        <v>1</v>
      </c>
      <c r="E74" s="60">
        <v>1</v>
      </c>
      <c r="F74" s="60">
        <v>1</v>
      </c>
      <c r="G74" s="60">
        <v>1</v>
      </c>
      <c r="H74" s="60">
        <v>0.98500723508649757</v>
      </c>
      <c r="I74" s="60">
        <v>0.9724575774628853</v>
      </c>
      <c r="J74" s="60">
        <v>0.99124853224060572</v>
      </c>
      <c r="K74" s="60">
        <v>0.99683972222811135</v>
      </c>
      <c r="L74" s="60">
        <v>0.99907725147195658</v>
      </c>
      <c r="M74" s="61">
        <v>0.98275167421992304</v>
      </c>
    </row>
    <row r="75" spans="1:13" x14ac:dyDescent="0.25">
      <c r="A75" s="29">
        <v>15</v>
      </c>
      <c r="B75" s="59">
        <v>0.95933936727289248</v>
      </c>
      <c r="C75" s="60">
        <v>0.95240271596796444</v>
      </c>
      <c r="D75" s="60">
        <v>1</v>
      </c>
      <c r="E75" s="60">
        <v>1</v>
      </c>
      <c r="F75" s="60">
        <v>1</v>
      </c>
      <c r="G75" s="60">
        <v>1</v>
      </c>
      <c r="H75" s="60">
        <v>0.98500723508649757</v>
      </c>
      <c r="I75" s="60">
        <v>0.9724575774628853</v>
      </c>
      <c r="J75" s="60">
        <v>0.99124853224060572</v>
      </c>
      <c r="K75" s="60">
        <v>0.99683972222811135</v>
      </c>
      <c r="L75" s="60">
        <v>0.99907725147195658</v>
      </c>
      <c r="M75" s="61">
        <v>0.98275167421992304</v>
      </c>
    </row>
    <row r="76" spans="1:13" x14ac:dyDescent="0.25">
      <c r="A76" s="29">
        <v>14</v>
      </c>
      <c r="B76" s="59">
        <v>0.95933936727289248</v>
      </c>
      <c r="C76" s="60">
        <v>0.95240271596796444</v>
      </c>
      <c r="D76" s="60">
        <v>1</v>
      </c>
      <c r="E76" s="60">
        <v>1</v>
      </c>
      <c r="F76" s="60">
        <v>1</v>
      </c>
      <c r="G76" s="60">
        <v>1</v>
      </c>
      <c r="H76" s="60">
        <v>0.98500723508649757</v>
      </c>
      <c r="I76" s="60">
        <v>0.9724575774628853</v>
      </c>
      <c r="J76" s="60">
        <v>0.99124853224060572</v>
      </c>
      <c r="K76" s="60">
        <v>0.99683972222811135</v>
      </c>
      <c r="L76" s="60">
        <v>0.99907725147195658</v>
      </c>
      <c r="M76" s="61">
        <v>0.98275167421992304</v>
      </c>
    </row>
    <row r="77" spans="1:13" x14ac:dyDescent="0.25">
      <c r="A77" s="29">
        <v>13</v>
      </c>
      <c r="B77" s="59">
        <v>0.95933936727289248</v>
      </c>
      <c r="C77" s="60">
        <v>0.95240271596796444</v>
      </c>
      <c r="D77" s="60">
        <v>1</v>
      </c>
      <c r="E77" s="60">
        <v>1</v>
      </c>
      <c r="F77" s="60">
        <v>1</v>
      </c>
      <c r="G77" s="60">
        <v>1</v>
      </c>
      <c r="H77" s="60">
        <v>0.98500723508649757</v>
      </c>
      <c r="I77" s="60">
        <v>0.9724575774628853</v>
      </c>
      <c r="J77" s="60">
        <v>0.99124853224060572</v>
      </c>
      <c r="K77" s="60">
        <v>0.99683972222811135</v>
      </c>
      <c r="L77" s="60">
        <v>0.99907725147195658</v>
      </c>
      <c r="M77" s="61">
        <v>0.98275167421992304</v>
      </c>
    </row>
    <row r="78" spans="1:13" x14ac:dyDescent="0.25">
      <c r="A78" s="29">
        <v>12</v>
      </c>
      <c r="B78" s="59">
        <v>0.95933936727289248</v>
      </c>
      <c r="C78" s="60">
        <v>0.95240271596796444</v>
      </c>
      <c r="D78" s="60">
        <v>1</v>
      </c>
      <c r="E78" s="60">
        <v>1</v>
      </c>
      <c r="F78" s="60">
        <v>1</v>
      </c>
      <c r="G78" s="60">
        <v>1</v>
      </c>
      <c r="H78" s="60">
        <v>0.98500723508649757</v>
      </c>
      <c r="I78" s="60">
        <v>0.9724575774628853</v>
      </c>
      <c r="J78" s="60">
        <v>0.99124853224060572</v>
      </c>
      <c r="K78" s="60">
        <v>0.98961488022071209</v>
      </c>
      <c r="L78" s="60">
        <v>0.99907725147195658</v>
      </c>
      <c r="M78" s="61">
        <v>0.98275167421992304</v>
      </c>
    </row>
    <row r="79" spans="1:13" x14ac:dyDescent="0.25">
      <c r="A79" s="29">
        <v>11</v>
      </c>
      <c r="B79" s="59">
        <v>0.95497885975872243</v>
      </c>
      <c r="C79" s="60">
        <v>0.95194019654684792</v>
      </c>
      <c r="D79" s="60">
        <v>1</v>
      </c>
      <c r="E79" s="60">
        <v>1</v>
      </c>
      <c r="F79" s="60">
        <v>1</v>
      </c>
      <c r="G79" s="60">
        <v>1</v>
      </c>
      <c r="H79" s="60">
        <v>0.98500723508649757</v>
      </c>
      <c r="I79" s="60">
        <v>0.9724575774628853</v>
      </c>
      <c r="J79" s="60">
        <v>0.9900111951459567</v>
      </c>
      <c r="K79" s="60">
        <v>0.97398354726313852</v>
      </c>
      <c r="L79" s="60">
        <v>0.99907725147195658</v>
      </c>
      <c r="M79" s="61">
        <v>0.98275167421992304</v>
      </c>
    </row>
    <row r="80" spans="1:13" x14ac:dyDescent="0.25">
      <c r="A80" s="29">
        <v>10</v>
      </c>
      <c r="B80" s="59">
        <v>0.94330032813856335</v>
      </c>
      <c r="C80" s="60">
        <v>0.94365449184455841</v>
      </c>
      <c r="D80" s="60">
        <v>1</v>
      </c>
      <c r="E80" s="60">
        <v>1</v>
      </c>
      <c r="F80" s="60">
        <v>1</v>
      </c>
      <c r="G80" s="60">
        <v>1</v>
      </c>
      <c r="H80" s="60">
        <v>0.98500723508649757</v>
      </c>
      <c r="I80" s="60">
        <v>0.9696276829346977</v>
      </c>
      <c r="J80" s="60">
        <v>0.97944500624263942</v>
      </c>
      <c r="K80" s="60">
        <v>0.94994572335539085</v>
      </c>
      <c r="L80" s="60">
        <v>0.99427766767640868</v>
      </c>
      <c r="M80" s="61">
        <v>0.98271312574110181</v>
      </c>
    </row>
    <row r="81" spans="1:13" x14ac:dyDescent="0.25">
      <c r="A81" s="29">
        <v>9</v>
      </c>
      <c r="B81" s="59">
        <v>0.92430377241241513</v>
      </c>
      <c r="C81" s="60">
        <v>0.92754560186109636</v>
      </c>
      <c r="D81" s="60">
        <v>1</v>
      </c>
      <c r="E81" s="60">
        <v>1</v>
      </c>
      <c r="F81" s="60">
        <v>1</v>
      </c>
      <c r="G81" s="60">
        <v>1</v>
      </c>
      <c r="H81" s="60">
        <v>0.97893244223132259</v>
      </c>
      <c r="I81" s="60">
        <v>0.95935061473099081</v>
      </c>
      <c r="J81" s="60">
        <v>0.95954996553065364</v>
      </c>
      <c r="K81" s="60">
        <v>0.91750140849746897</v>
      </c>
      <c r="L81" s="60">
        <v>0.98097938771834658</v>
      </c>
      <c r="M81" s="61">
        <v>0.97459148789274641</v>
      </c>
    </row>
    <row r="82" spans="1:13" x14ac:dyDescent="0.25">
      <c r="A82" s="29">
        <v>8</v>
      </c>
      <c r="B82" s="59">
        <v>0.89798919258027787</v>
      </c>
      <c r="C82" s="60">
        <v>0.90361352659646133</v>
      </c>
      <c r="D82" s="60">
        <v>0.98165107367258586</v>
      </c>
      <c r="E82" s="60">
        <v>1</v>
      </c>
      <c r="F82" s="60">
        <v>1</v>
      </c>
      <c r="G82" s="60">
        <v>1</v>
      </c>
      <c r="H82" s="60">
        <v>0.96465312175043527</v>
      </c>
      <c r="I82" s="60">
        <v>0.94162637285176454</v>
      </c>
      <c r="J82" s="60">
        <v>0.93032607300999959</v>
      </c>
      <c r="K82" s="60">
        <v>0.87665060268937312</v>
      </c>
      <c r="L82" s="60">
        <v>0.95918241159777007</v>
      </c>
      <c r="M82" s="61">
        <v>0.95838676067485662</v>
      </c>
    </row>
    <row r="83" spans="1:13" x14ac:dyDescent="0.25">
      <c r="A83" s="29">
        <v>7</v>
      </c>
      <c r="B83" s="59">
        <v>0.86435658864215159</v>
      </c>
      <c r="C83" s="60">
        <v>0.87185826605065342</v>
      </c>
      <c r="D83" s="60">
        <v>0.95091442071051735</v>
      </c>
      <c r="E83" s="60">
        <v>1</v>
      </c>
      <c r="F83" s="60">
        <v>0.97860943189119143</v>
      </c>
      <c r="G83" s="60">
        <v>0.98029980804026895</v>
      </c>
      <c r="H83" s="60">
        <v>0.94216927364383551</v>
      </c>
      <c r="I83" s="60">
        <v>0.91645495729701887</v>
      </c>
      <c r="J83" s="60">
        <v>0.89177332868067705</v>
      </c>
      <c r="K83" s="60">
        <v>0.82739330593110283</v>
      </c>
      <c r="L83" s="60">
        <v>0.92888673931467913</v>
      </c>
      <c r="M83" s="61">
        <v>0.93409894408743277</v>
      </c>
    </row>
    <row r="84" spans="1:13" x14ac:dyDescent="0.25">
      <c r="A84" s="29">
        <v>6</v>
      </c>
      <c r="B84" s="59">
        <v>0.82340596059803628</v>
      </c>
      <c r="C84" s="60">
        <v>0.83227982022367297</v>
      </c>
      <c r="D84" s="60">
        <v>0.90818512960852749</v>
      </c>
      <c r="E84" s="60">
        <v>0.96903036932337405</v>
      </c>
      <c r="F84" s="60">
        <v>0.93107206710219004</v>
      </c>
      <c r="G84" s="60">
        <v>0.94253746175119213</v>
      </c>
      <c r="H84" s="60">
        <v>0.91148089791152342</v>
      </c>
      <c r="I84" s="60">
        <v>0.88383636806675392</v>
      </c>
      <c r="J84" s="60">
        <v>0.84389173254268601</v>
      </c>
      <c r="K84" s="60">
        <v>0.76972951822265845</v>
      </c>
      <c r="L84" s="60">
        <v>0.89009237086907389</v>
      </c>
      <c r="M84" s="61">
        <v>0.90172803813047442</v>
      </c>
    </row>
    <row r="85" spans="1:13" x14ac:dyDescent="0.25">
      <c r="A85" s="29">
        <v>5</v>
      </c>
      <c r="B85" s="59">
        <v>0.77513730844793205</v>
      </c>
      <c r="C85" s="60">
        <v>0.78487818911551943</v>
      </c>
      <c r="D85" s="60">
        <v>0.85346320036661671</v>
      </c>
      <c r="E85" s="60">
        <v>0.92628618921424433</v>
      </c>
      <c r="F85" s="60">
        <v>0.86789898399405352</v>
      </c>
      <c r="G85" s="60">
        <v>0.89260839740212661</v>
      </c>
      <c r="H85" s="60">
        <v>0.87258799455349889</v>
      </c>
      <c r="I85" s="60">
        <v>0.84377060516096969</v>
      </c>
      <c r="J85" s="60">
        <v>0.78668128459602649</v>
      </c>
      <c r="K85" s="60">
        <v>0.70365923956403975</v>
      </c>
      <c r="L85" s="60">
        <v>0.84279930626095423</v>
      </c>
      <c r="M85" s="61">
        <v>0.86127404280398179</v>
      </c>
    </row>
    <row r="86" spans="1:13" x14ac:dyDescent="0.25">
      <c r="A86" s="29">
        <v>4</v>
      </c>
      <c r="B86" s="59">
        <v>0.71955063219183868</v>
      </c>
      <c r="C86" s="60">
        <v>0.72965337272619335</v>
      </c>
      <c r="D86" s="60">
        <v>0.78674863298478481</v>
      </c>
      <c r="E86" s="60">
        <v>0.8719778715773806</v>
      </c>
      <c r="F86" s="60">
        <v>0.78909018256678221</v>
      </c>
      <c r="G86" s="60">
        <v>0.83051261499307194</v>
      </c>
      <c r="H86" s="60">
        <v>0.82549056356976203</v>
      </c>
      <c r="I86" s="60">
        <v>0.79625766857966607</v>
      </c>
      <c r="J86" s="60">
        <v>0.7201419848406988</v>
      </c>
      <c r="K86" s="60">
        <v>0.62918246995524707</v>
      </c>
      <c r="L86" s="60">
        <v>0.78700754549032026</v>
      </c>
      <c r="M86" s="61">
        <v>0.81273695810795499</v>
      </c>
    </row>
    <row r="87" spans="1:13" x14ac:dyDescent="0.25">
      <c r="A87" s="29">
        <v>3</v>
      </c>
      <c r="B87" s="59">
        <v>0.65664593182975628</v>
      </c>
      <c r="C87" s="60">
        <v>0.66660537105569428</v>
      </c>
      <c r="D87" s="60">
        <v>0.70804142746303178</v>
      </c>
      <c r="E87" s="60">
        <v>0.80610541641278277</v>
      </c>
      <c r="F87" s="60">
        <v>0.69464566282037599</v>
      </c>
      <c r="G87" s="60">
        <v>0.75625011452402857</v>
      </c>
      <c r="H87" s="60">
        <v>0.77018860496031261</v>
      </c>
      <c r="I87" s="60">
        <v>0.74129755832284305</v>
      </c>
      <c r="J87" s="60">
        <v>0.64427383327670262</v>
      </c>
      <c r="K87" s="60">
        <v>0.54629920939628018</v>
      </c>
      <c r="L87" s="60">
        <v>0.72271708855717187</v>
      </c>
      <c r="M87" s="61">
        <v>0.75611678404239391</v>
      </c>
    </row>
    <row r="88" spans="1:13" x14ac:dyDescent="0.25">
      <c r="A88" s="29">
        <v>2</v>
      </c>
      <c r="B88" s="59">
        <v>0.58642320736168496</v>
      </c>
      <c r="C88" s="60">
        <v>0.59573418410402246</v>
      </c>
      <c r="D88" s="60">
        <v>0.61734158380135762</v>
      </c>
      <c r="E88" s="60">
        <v>0.72866882372045072</v>
      </c>
      <c r="F88" s="60">
        <v>0.58456542475483486</v>
      </c>
      <c r="G88" s="60">
        <v>0.66982089599499628</v>
      </c>
      <c r="H88" s="60">
        <v>0.70668211872515108</v>
      </c>
      <c r="I88" s="60">
        <v>0.67889027439050076</v>
      </c>
      <c r="J88" s="60">
        <v>0.55907682990403806</v>
      </c>
      <c r="K88" s="60">
        <v>0.45500945788713898</v>
      </c>
      <c r="L88" s="60">
        <v>0.64992793546150907</v>
      </c>
      <c r="M88" s="61">
        <v>0.69141352060729844</v>
      </c>
    </row>
    <row r="89" spans="1:13" x14ac:dyDescent="0.25">
      <c r="A89" s="29">
        <v>1</v>
      </c>
      <c r="B89" s="62">
        <v>0.5088824587876245</v>
      </c>
      <c r="C89" s="63">
        <v>0.51703981187117787</v>
      </c>
      <c r="D89" s="63">
        <v>0.51464910199976255</v>
      </c>
      <c r="E89" s="63">
        <v>0.63966809350038467</v>
      </c>
      <c r="F89" s="63">
        <v>0.45884946837015872</v>
      </c>
      <c r="G89" s="63">
        <v>0.57122495940597529</v>
      </c>
      <c r="H89" s="63">
        <v>0.63497110486427699</v>
      </c>
      <c r="I89" s="63">
        <v>0.60903581678263907</v>
      </c>
      <c r="J89" s="63">
        <v>0.46455097472270501</v>
      </c>
      <c r="K89" s="63">
        <v>0.35531321542782368</v>
      </c>
      <c r="L89" s="63">
        <v>0.56864008620333195</v>
      </c>
      <c r="M89" s="64">
        <v>0.61862716780266869</v>
      </c>
    </row>
    <row r="90" spans="1:13" x14ac:dyDescent="0.25">
      <c r="B90" s="2"/>
      <c r="C90" s="2"/>
      <c r="D90" s="2"/>
      <c r="E90" s="2"/>
      <c r="F90" s="2"/>
      <c r="G90" s="2"/>
      <c r="H90" s="2"/>
      <c r="I90" s="2"/>
      <c r="J90" s="2"/>
      <c r="K90" s="2"/>
      <c r="L90" s="2"/>
      <c r="M90" s="2"/>
    </row>
    <row r="91" spans="1:13" x14ac:dyDescent="0.25">
      <c r="A91" s="27" t="s">
        <v>49</v>
      </c>
      <c r="B91" s="30">
        <v>4</v>
      </c>
      <c r="C91" s="30">
        <v>5</v>
      </c>
      <c r="D91" s="30">
        <v>6</v>
      </c>
      <c r="E91" s="30">
        <v>7</v>
      </c>
      <c r="F91" s="30">
        <v>8</v>
      </c>
      <c r="G91" s="30">
        <v>9</v>
      </c>
      <c r="H91" s="30">
        <v>10</v>
      </c>
      <c r="I91" s="30">
        <v>11</v>
      </c>
      <c r="J91" s="30">
        <v>12</v>
      </c>
      <c r="K91" s="30">
        <v>1</v>
      </c>
      <c r="L91" s="30">
        <v>2</v>
      </c>
      <c r="M91" s="30">
        <v>3</v>
      </c>
    </row>
    <row r="92" spans="1:13" x14ac:dyDescent="0.25">
      <c r="A92" s="29">
        <v>20</v>
      </c>
      <c r="B92" s="56">
        <v>0.98045641094780611</v>
      </c>
      <c r="C92" s="57">
        <v>0.99603646817800606</v>
      </c>
      <c r="D92" s="57">
        <v>0.99923375760935773</v>
      </c>
      <c r="E92" s="57">
        <v>1</v>
      </c>
      <c r="F92" s="57">
        <v>1</v>
      </c>
      <c r="G92" s="57">
        <v>1</v>
      </c>
      <c r="H92" s="57">
        <v>0.98061014354149911</v>
      </c>
      <c r="I92" s="57">
        <v>0.97124039752609659</v>
      </c>
      <c r="J92" s="57">
        <v>0.99778851773104182</v>
      </c>
      <c r="K92" s="57">
        <v>0.99123596607518627</v>
      </c>
      <c r="L92" s="57">
        <v>0.99941463687716348</v>
      </c>
      <c r="M92" s="58">
        <v>0.97943606960401275</v>
      </c>
    </row>
    <row r="93" spans="1:13" x14ac:dyDescent="0.25">
      <c r="A93" s="29">
        <v>19</v>
      </c>
      <c r="B93" s="59">
        <v>0.98045641094780611</v>
      </c>
      <c r="C93" s="60">
        <v>0.99463480410662386</v>
      </c>
      <c r="D93" s="60">
        <v>0.99923375760935773</v>
      </c>
      <c r="E93" s="60">
        <v>1</v>
      </c>
      <c r="F93" s="60">
        <v>1</v>
      </c>
      <c r="G93" s="60">
        <v>1</v>
      </c>
      <c r="H93" s="60">
        <v>0.98061014354149911</v>
      </c>
      <c r="I93" s="60">
        <v>0.97124039752609659</v>
      </c>
      <c r="J93" s="60">
        <v>0.99778851773104182</v>
      </c>
      <c r="K93" s="60">
        <v>0.99123596607518627</v>
      </c>
      <c r="L93" s="60">
        <v>0.99941463687716348</v>
      </c>
      <c r="M93" s="61">
        <v>0.97943606960401275</v>
      </c>
    </row>
    <row r="94" spans="1:13" x14ac:dyDescent="0.25">
      <c r="A94" s="29">
        <v>18</v>
      </c>
      <c r="B94" s="59">
        <v>0.98045641094780611</v>
      </c>
      <c r="C94" s="60">
        <v>0.99240635067234617</v>
      </c>
      <c r="D94" s="60">
        <v>0.99923375760935773</v>
      </c>
      <c r="E94" s="60">
        <v>1</v>
      </c>
      <c r="F94" s="60">
        <v>1</v>
      </c>
      <c r="G94" s="60">
        <v>1</v>
      </c>
      <c r="H94" s="60">
        <v>0.98061014354149911</v>
      </c>
      <c r="I94" s="60">
        <v>0.97124039752609659</v>
      </c>
      <c r="J94" s="60">
        <v>0.99778851773104182</v>
      </c>
      <c r="K94" s="60">
        <v>0.99123596607518627</v>
      </c>
      <c r="L94" s="60">
        <v>0.99941463687716348</v>
      </c>
      <c r="M94" s="61">
        <v>0.97943606960401275</v>
      </c>
    </row>
    <row r="95" spans="1:13" x14ac:dyDescent="0.25">
      <c r="A95" s="29">
        <v>17</v>
      </c>
      <c r="B95" s="59">
        <v>0.98045641094780611</v>
      </c>
      <c r="C95" s="60">
        <v>0.989351107875173</v>
      </c>
      <c r="D95" s="60">
        <v>0.99923375760935773</v>
      </c>
      <c r="E95" s="60">
        <v>1</v>
      </c>
      <c r="F95" s="60">
        <v>1</v>
      </c>
      <c r="G95" s="60">
        <v>1</v>
      </c>
      <c r="H95" s="60">
        <v>0.98061014354149911</v>
      </c>
      <c r="I95" s="60">
        <v>0.97124039752609659</v>
      </c>
      <c r="J95" s="60">
        <v>0.99778851773104182</v>
      </c>
      <c r="K95" s="60">
        <v>0.99123596607518627</v>
      </c>
      <c r="L95" s="60">
        <v>0.99941463687716348</v>
      </c>
      <c r="M95" s="61">
        <v>0.97943606960401275</v>
      </c>
    </row>
    <row r="96" spans="1:13" x14ac:dyDescent="0.25">
      <c r="A96" s="29">
        <v>16</v>
      </c>
      <c r="B96" s="59">
        <v>0.98045641094780611</v>
      </c>
      <c r="C96" s="60">
        <v>0.98546907571510445</v>
      </c>
      <c r="D96" s="60">
        <v>0.99923375760935773</v>
      </c>
      <c r="E96" s="60">
        <v>1</v>
      </c>
      <c r="F96" s="60">
        <v>1</v>
      </c>
      <c r="G96" s="60">
        <v>1</v>
      </c>
      <c r="H96" s="60">
        <v>0.98061014354149911</v>
      </c>
      <c r="I96" s="60">
        <v>0.97124039752609659</v>
      </c>
      <c r="J96" s="60">
        <v>0.99778851773104182</v>
      </c>
      <c r="K96" s="60">
        <v>0.99123596607518627</v>
      </c>
      <c r="L96" s="60">
        <v>0.99941463687716348</v>
      </c>
      <c r="M96" s="61">
        <v>0.97943606960401275</v>
      </c>
    </row>
    <row r="97" spans="1:13" x14ac:dyDescent="0.25">
      <c r="A97" s="29">
        <v>15</v>
      </c>
      <c r="B97" s="59">
        <v>0.98045641094780611</v>
      </c>
      <c r="C97" s="60">
        <v>0.98076025419214041</v>
      </c>
      <c r="D97" s="60">
        <v>0.99923375760935773</v>
      </c>
      <c r="E97" s="60">
        <v>1</v>
      </c>
      <c r="F97" s="60">
        <v>1</v>
      </c>
      <c r="G97" s="60">
        <v>1</v>
      </c>
      <c r="H97" s="60">
        <v>0.98061014354149911</v>
      </c>
      <c r="I97" s="60">
        <v>0.97124039752609659</v>
      </c>
      <c r="J97" s="60">
        <v>0.99778851773104182</v>
      </c>
      <c r="K97" s="60">
        <v>0.99123596607518627</v>
      </c>
      <c r="L97" s="60">
        <v>0.99941463687716348</v>
      </c>
      <c r="M97" s="61">
        <v>0.97943606960401275</v>
      </c>
    </row>
    <row r="98" spans="1:13" x14ac:dyDescent="0.25">
      <c r="A98" s="29">
        <v>14</v>
      </c>
      <c r="B98" s="59">
        <v>0.978980027052615</v>
      </c>
      <c r="C98" s="60">
        <v>0.97522464330628089</v>
      </c>
      <c r="D98" s="60">
        <v>0.99923375760935773</v>
      </c>
      <c r="E98" s="60">
        <v>1</v>
      </c>
      <c r="F98" s="60">
        <v>1</v>
      </c>
      <c r="G98" s="60">
        <v>1</v>
      </c>
      <c r="H98" s="60">
        <v>0.98061014354149911</v>
      </c>
      <c r="I98" s="60">
        <v>0.97124039752609659</v>
      </c>
      <c r="J98" s="60">
        <v>0.99778851773104182</v>
      </c>
      <c r="K98" s="60">
        <v>0.99123596607518627</v>
      </c>
      <c r="L98" s="60">
        <v>0.99941463687716348</v>
      </c>
      <c r="M98" s="61">
        <v>0.97943606960401275</v>
      </c>
    </row>
    <row r="99" spans="1:13" x14ac:dyDescent="0.25">
      <c r="A99" s="29">
        <v>13</v>
      </c>
      <c r="B99" s="59">
        <v>0.9755798085412225</v>
      </c>
      <c r="C99" s="60">
        <v>0.968862243057526</v>
      </c>
      <c r="D99" s="60">
        <v>0.99923375760935773</v>
      </c>
      <c r="E99" s="60">
        <v>1</v>
      </c>
      <c r="F99" s="60">
        <v>1</v>
      </c>
      <c r="G99" s="60">
        <v>1</v>
      </c>
      <c r="H99" s="60">
        <v>0.98061014354149911</v>
      </c>
      <c r="I99" s="60">
        <v>0.97124039752609659</v>
      </c>
      <c r="J99" s="60">
        <v>0.99778851773104182</v>
      </c>
      <c r="K99" s="60">
        <v>0.99123596607518627</v>
      </c>
      <c r="L99" s="60">
        <v>0.99941463687716348</v>
      </c>
      <c r="M99" s="61">
        <v>0.97943606960401275</v>
      </c>
    </row>
    <row r="100" spans="1:13" x14ac:dyDescent="0.25">
      <c r="A100" s="29">
        <v>12</v>
      </c>
      <c r="B100" s="59">
        <v>0.97025575541362852</v>
      </c>
      <c r="C100" s="60">
        <v>0.9616730534458755</v>
      </c>
      <c r="D100" s="60">
        <v>0.99923375760935773</v>
      </c>
      <c r="E100" s="60">
        <v>1</v>
      </c>
      <c r="F100" s="60">
        <v>1</v>
      </c>
      <c r="G100" s="60">
        <v>1</v>
      </c>
      <c r="H100" s="60">
        <v>0.98061014354149911</v>
      </c>
      <c r="I100" s="60">
        <v>0.97124039752609659</v>
      </c>
      <c r="J100" s="60">
        <v>0.99745399585780814</v>
      </c>
      <c r="K100" s="60">
        <v>0.99123596607518627</v>
      </c>
      <c r="L100" s="60">
        <v>0.99941463687716348</v>
      </c>
      <c r="M100" s="61">
        <v>0.97943606960401275</v>
      </c>
    </row>
    <row r="101" spans="1:13" x14ac:dyDescent="0.25">
      <c r="A101" s="29">
        <v>11</v>
      </c>
      <c r="B101" s="59">
        <v>0.96300786766983315</v>
      </c>
      <c r="C101" s="60">
        <v>0.95365707447132975</v>
      </c>
      <c r="D101" s="60">
        <v>0.99923375760935773</v>
      </c>
      <c r="E101" s="60">
        <v>1</v>
      </c>
      <c r="F101" s="60">
        <v>1</v>
      </c>
      <c r="G101" s="60">
        <v>1</v>
      </c>
      <c r="H101" s="60">
        <v>0.98061014354149911</v>
      </c>
      <c r="I101" s="60">
        <v>0.97124039752609659</v>
      </c>
      <c r="J101" s="60">
        <v>0.99354555585939708</v>
      </c>
      <c r="K101" s="60">
        <v>0.99123596607518627</v>
      </c>
      <c r="L101" s="60">
        <v>0.99627368084796131</v>
      </c>
      <c r="M101" s="61">
        <v>0.97943606960401275</v>
      </c>
    </row>
    <row r="102" spans="1:13" x14ac:dyDescent="0.25">
      <c r="A102" s="29">
        <v>10</v>
      </c>
      <c r="B102" s="59">
        <v>0.95383614530983629</v>
      </c>
      <c r="C102" s="60">
        <v>0.94481430613388839</v>
      </c>
      <c r="D102" s="60">
        <v>0.99923375760935773</v>
      </c>
      <c r="E102" s="60">
        <v>1</v>
      </c>
      <c r="F102" s="60">
        <v>1</v>
      </c>
      <c r="G102" s="60">
        <v>1</v>
      </c>
      <c r="H102" s="60">
        <v>0.97832106100888649</v>
      </c>
      <c r="I102" s="60">
        <v>0.96705709073798429</v>
      </c>
      <c r="J102" s="60">
        <v>0.98606319773580886</v>
      </c>
      <c r="K102" s="60">
        <v>0.9866178689314351</v>
      </c>
      <c r="L102" s="60">
        <v>0.9875793933295185</v>
      </c>
      <c r="M102" s="61">
        <v>0.97579209230506714</v>
      </c>
    </row>
    <row r="103" spans="1:13" x14ac:dyDescent="0.25">
      <c r="A103" s="29">
        <v>9</v>
      </c>
      <c r="B103" s="59">
        <v>0.94274058833363794</v>
      </c>
      <c r="C103" s="60">
        <v>0.93514474843355166</v>
      </c>
      <c r="D103" s="60">
        <v>0.99148151928277528</v>
      </c>
      <c r="E103" s="60">
        <v>1</v>
      </c>
      <c r="F103" s="60">
        <v>1</v>
      </c>
      <c r="G103" s="60">
        <v>1</v>
      </c>
      <c r="H103" s="60">
        <v>0.97177889122044103</v>
      </c>
      <c r="I103" s="60">
        <v>0.95762568436252471</v>
      </c>
      <c r="J103" s="60">
        <v>0.97500692148704349</v>
      </c>
      <c r="K103" s="60">
        <v>0.97580026858432323</v>
      </c>
      <c r="L103" s="60">
        <v>0.97333177432183515</v>
      </c>
      <c r="M103" s="61">
        <v>0.96718910180565354</v>
      </c>
    </row>
    <row r="104" spans="1:13" x14ac:dyDescent="0.25">
      <c r="A104" s="29">
        <v>8</v>
      </c>
      <c r="B104" s="59">
        <v>0.92972119674123821</v>
      </c>
      <c r="C104" s="60">
        <v>0.92464840137031945</v>
      </c>
      <c r="D104" s="60">
        <v>0.97584176866308114</v>
      </c>
      <c r="E104" s="60">
        <v>1</v>
      </c>
      <c r="F104" s="60">
        <v>0.99878332765223843</v>
      </c>
      <c r="G104" s="60">
        <v>1</v>
      </c>
      <c r="H104" s="60">
        <v>0.9609836341761625</v>
      </c>
      <c r="I104" s="60">
        <v>0.94294617839971784</v>
      </c>
      <c r="J104" s="60">
        <v>0.96037672711310074</v>
      </c>
      <c r="K104" s="60">
        <v>0.95878316503385086</v>
      </c>
      <c r="L104" s="60">
        <v>0.95353082382491128</v>
      </c>
      <c r="M104" s="61">
        <v>0.95362709810577195</v>
      </c>
    </row>
    <row r="105" spans="1:13" x14ac:dyDescent="0.25">
      <c r="A105" s="29">
        <v>7</v>
      </c>
      <c r="B105" s="59">
        <v>0.91477797053263687</v>
      </c>
      <c r="C105" s="60">
        <v>0.91332526494419186</v>
      </c>
      <c r="D105" s="60">
        <v>0.9523145057502751</v>
      </c>
      <c r="E105" s="60">
        <v>0.99877694603689793</v>
      </c>
      <c r="F105" s="60">
        <v>0.98965098359357428</v>
      </c>
      <c r="G105" s="60">
        <v>0.98444169018775163</v>
      </c>
      <c r="H105" s="60">
        <v>0.94593528987605113</v>
      </c>
      <c r="I105" s="60">
        <v>0.92301857284956368</v>
      </c>
      <c r="J105" s="60">
        <v>0.94217261461398072</v>
      </c>
      <c r="K105" s="60">
        <v>0.93556655828001811</v>
      </c>
      <c r="L105" s="60">
        <v>0.92817654183874676</v>
      </c>
      <c r="M105" s="61">
        <v>0.93510608120542216</v>
      </c>
    </row>
    <row r="106" spans="1:13" x14ac:dyDescent="0.25">
      <c r="A106" s="29">
        <v>6</v>
      </c>
      <c r="B106" s="59">
        <v>0.89791090970783416</v>
      </c>
      <c r="C106" s="60">
        <v>0.90117533915516868</v>
      </c>
      <c r="D106" s="60">
        <v>0.92089973054435736</v>
      </c>
      <c r="E106" s="60">
        <v>0.97326289423139833</v>
      </c>
      <c r="F106" s="60">
        <v>0.97677733135168987</v>
      </c>
      <c r="G106" s="60">
        <v>0.95418937812430993</v>
      </c>
      <c r="H106" s="60">
        <v>0.92663385832010703</v>
      </c>
      <c r="I106" s="60">
        <v>0.89784286771206212</v>
      </c>
      <c r="J106" s="60">
        <v>0.92039458398968355</v>
      </c>
      <c r="K106" s="60">
        <v>0.90615044832282488</v>
      </c>
      <c r="L106" s="60">
        <v>0.89726892836334171</v>
      </c>
      <c r="M106" s="61">
        <v>0.91162605110460448</v>
      </c>
    </row>
    <row r="107" spans="1:13" x14ac:dyDescent="0.25">
      <c r="A107" s="29">
        <v>5</v>
      </c>
      <c r="B107" s="59">
        <v>0.87912001426683006</v>
      </c>
      <c r="C107" s="60">
        <v>0.88819862400325023</v>
      </c>
      <c r="D107" s="60">
        <v>0.88159744304532772</v>
      </c>
      <c r="E107" s="60">
        <v>0.93834533469292647</v>
      </c>
      <c r="F107" s="60">
        <v>0.96016237092658541</v>
      </c>
      <c r="G107" s="60">
        <v>0.91419491970888056</v>
      </c>
      <c r="H107" s="60">
        <v>0.90307933950832986</v>
      </c>
      <c r="I107" s="60">
        <v>0.86741906298721339</v>
      </c>
      <c r="J107" s="60">
        <v>0.89504263524020899</v>
      </c>
      <c r="K107" s="60">
        <v>0.87053483516227126</v>
      </c>
      <c r="L107" s="60">
        <v>0.86080798339869613</v>
      </c>
      <c r="M107" s="61">
        <v>0.88318700780331871</v>
      </c>
    </row>
    <row r="108" spans="1:13" x14ac:dyDescent="0.25">
      <c r="A108" s="29">
        <v>4</v>
      </c>
      <c r="B108" s="59">
        <v>0.85840528420962436</v>
      </c>
      <c r="C108" s="60">
        <v>0.87439511948843618</v>
      </c>
      <c r="D108" s="60">
        <v>0.83440764325318639</v>
      </c>
      <c r="E108" s="60">
        <v>0.89402426742148244</v>
      </c>
      <c r="F108" s="60">
        <v>0.93980610231826078</v>
      </c>
      <c r="G108" s="60">
        <v>0.86445831494146386</v>
      </c>
      <c r="H108" s="60">
        <v>0.87527173344071973</v>
      </c>
      <c r="I108" s="60">
        <v>0.83174715867501725</v>
      </c>
      <c r="J108" s="60">
        <v>0.86611676836555729</v>
      </c>
      <c r="K108" s="60">
        <v>0.82871971879835715</v>
      </c>
      <c r="L108" s="60">
        <v>0.81879370694480991</v>
      </c>
      <c r="M108" s="61">
        <v>0.84978895130156484</v>
      </c>
    </row>
    <row r="109" spans="1:13" x14ac:dyDescent="0.25">
      <c r="A109" s="29">
        <v>3</v>
      </c>
      <c r="B109" s="59">
        <v>0.83576671953621728</v>
      </c>
      <c r="C109" s="60">
        <v>0.85976482561072676</v>
      </c>
      <c r="D109" s="60">
        <v>0.77933033116793338</v>
      </c>
      <c r="E109" s="60">
        <v>0.84029969241706604</v>
      </c>
      <c r="F109" s="60">
        <v>0.915708525526716</v>
      </c>
      <c r="G109" s="60">
        <v>0.8049795638220596</v>
      </c>
      <c r="H109" s="60">
        <v>0.84321104011727677</v>
      </c>
      <c r="I109" s="60">
        <v>0.79082715477547383</v>
      </c>
      <c r="J109" s="60">
        <v>0.83361698336572831</v>
      </c>
      <c r="K109" s="60">
        <v>0.78070509923108256</v>
      </c>
      <c r="L109" s="60">
        <v>0.77122609900168315</v>
      </c>
      <c r="M109" s="61">
        <v>0.81143188159934299</v>
      </c>
    </row>
    <row r="110" spans="1:13" x14ac:dyDescent="0.25">
      <c r="A110" s="29">
        <v>2</v>
      </c>
      <c r="B110" s="59">
        <v>0.81120432024660882</v>
      </c>
      <c r="C110" s="60">
        <v>0.84430774237012185</v>
      </c>
      <c r="D110" s="60">
        <v>0.71636550678956845</v>
      </c>
      <c r="E110" s="60">
        <v>0.77717160967967747</v>
      </c>
      <c r="F110" s="60">
        <v>0.88786964055195106</v>
      </c>
      <c r="G110" s="60">
        <v>0.73575866635066789</v>
      </c>
      <c r="H110" s="60">
        <v>0.80689725953800095</v>
      </c>
      <c r="I110" s="60">
        <v>0.74465905128858312</v>
      </c>
      <c r="J110" s="60">
        <v>0.79754328024072207</v>
      </c>
      <c r="K110" s="60">
        <v>0.72649097646044747</v>
      </c>
      <c r="L110" s="60">
        <v>0.71810515956931575</v>
      </c>
      <c r="M110" s="61">
        <v>0.76811579869665303</v>
      </c>
    </row>
    <row r="111" spans="1:13" x14ac:dyDescent="0.25">
      <c r="A111" s="29">
        <v>1</v>
      </c>
      <c r="B111" s="62">
        <v>0.78471808634079876</v>
      </c>
      <c r="C111" s="63">
        <v>0.82802386976662146</v>
      </c>
      <c r="D111" s="63">
        <v>0.64551317011809173</v>
      </c>
      <c r="E111" s="63">
        <v>0.70464001920931674</v>
      </c>
      <c r="F111" s="63">
        <v>0.85628944739396584</v>
      </c>
      <c r="G111" s="63">
        <v>0.65679562252728863</v>
      </c>
      <c r="H111" s="63">
        <v>0.76633039170289219</v>
      </c>
      <c r="I111" s="63">
        <v>0.69324284821434512</v>
      </c>
      <c r="J111" s="63">
        <v>0.75789565899053857</v>
      </c>
      <c r="K111" s="63">
        <v>0.66607735048645189</v>
      </c>
      <c r="L111" s="63">
        <v>0.65943088864770782</v>
      </c>
      <c r="M111" s="64">
        <v>0.71984070259349509</v>
      </c>
    </row>
    <row r="112" spans="1:13" x14ac:dyDescent="0.25">
      <c r="B112" s="2"/>
      <c r="C112" s="2"/>
      <c r="D112" s="2"/>
      <c r="E112" s="2"/>
      <c r="F112" s="2"/>
      <c r="G112" s="2"/>
      <c r="H112" s="2"/>
      <c r="I112" s="2"/>
      <c r="J112" s="2"/>
      <c r="K112" s="2"/>
      <c r="L112" s="2"/>
      <c r="M112" s="2"/>
    </row>
    <row r="113" spans="1:13" x14ac:dyDescent="0.25">
      <c r="A113" s="27" t="s">
        <v>50</v>
      </c>
      <c r="B113" s="30">
        <v>4</v>
      </c>
      <c r="C113" s="30">
        <v>5</v>
      </c>
      <c r="D113" s="30">
        <v>6</v>
      </c>
      <c r="E113" s="30">
        <v>7</v>
      </c>
      <c r="F113" s="30">
        <v>8</v>
      </c>
      <c r="G113" s="30">
        <v>9</v>
      </c>
      <c r="H113" s="30">
        <v>10</v>
      </c>
      <c r="I113" s="30">
        <v>11</v>
      </c>
      <c r="J113" s="30">
        <v>12</v>
      </c>
      <c r="K113" s="30">
        <v>1</v>
      </c>
      <c r="L113" s="30">
        <v>2</v>
      </c>
      <c r="M113" s="30">
        <v>3</v>
      </c>
    </row>
    <row r="114" spans="1:13" x14ac:dyDescent="0.25">
      <c r="A114" s="29">
        <v>20</v>
      </c>
      <c r="B114" s="56">
        <v>0.96743667937353939</v>
      </c>
      <c r="C114" s="57">
        <v>0.96312044231465799</v>
      </c>
      <c r="D114" s="57">
        <v>1</v>
      </c>
      <c r="E114" s="57">
        <v>1</v>
      </c>
      <c r="F114" s="57">
        <v>1</v>
      </c>
      <c r="G114" s="57">
        <v>1</v>
      </c>
      <c r="H114" s="57">
        <v>0.98973945144783837</v>
      </c>
      <c r="I114" s="57">
        <v>0.97561101330999533</v>
      </c>
      <c r="J114" s="57">
        <v>0.99633389032724795</v>
      </c>
      <c r="K114" s="57">
        <v>0.99054727385229902</v>
      </c>
      <c r="L114" s="57">
        <v>0.99972388588147243</v>
      </c>
      <c r="M114" s="58">
        <v>0.98258088651766695</v>
      </c>
    </row>
    <row r="115" spans="1:13" x14ac:dyDescent="0.25">
      <c r="A115" s="29">
        <v>19</v>
      </c>
      <c r="B115" s="59">
        <v>0.96743667937353939</v>
      </c>
      <c r="C115" s="60">
        <v>0.96312044231465799</v>
      </c>
      <c r="D115" s="60">
        <v>1</v>
      </c>
      <c r="E115" s="60">
        <v>1</v>
      </c>
      <c r="F115" s="60">
        <v>1</v>
      </c>
      <c r="G115" s="60">
        <v>1</v>
      </c>
      <c r="H115" s="60">
        <v>0.98973945144783837</v>
      </c>
      <c r="I115" s="60">
        <v>0.97561101330999533</v>
      </c>
      <c r="J115" s="60">
        <v>0.99633389032724795</v>
      </c>
      <c r="K115" s="60">
        <v>0.99054727385229902</v>
      </c>
      <c r="L115" s="60">
        <v>0.99972388588147243</v>
      </c>
      <c r="M115" s="61">
        <v>0.98258088651766695</v>
      </c>
    </row>
    <row r="116" spans="1:13" x14ac:dyDescent="0.25">
      <c r="A116" s="29">
        <v>18</v>
      </c>
      <c r="B116" s="59">
        <v>0.96743667937353939</v>
      </c>
      <c r="C116" s="60">
        <v>0.96312044231465799</v>
      </c>
      <c r="D116" s="60">
        <v>1</v>
      </c>
      <c r="E116" s="60">
        <v>1</v>
      </c>
      <c r="F116" s="60">
        <v>1</v>
      </c>
      <c r="G116" s="60">
        <v>1</v>
      </c>
      <c r="H116" s="60">
        <v>0.98973945144783837</v>
      </c>
      <c r="I116" s="60">
        <v>0.97561101330999533</v>
      </c>
      <c r="J116" s="60">
        <v>0.99633389032724795</v>
      </c>
      <c r="K116" s="60">
        <v>0.99054727385229902</v>
      </c>
      <c r="L116" s="60">
        <v>0.99972388588147243</v>
      </c>
      <c r="M116" s="61">
        <v>0.98258088651766695</v>
      </c>
    </row>
    <row r="117" spans="1:13" x14ac:dyDescent="0.25">
      <c r="A117" s="29">
        <v>17</v>
      </c>
      <c r="B117" s="59">
        <v>0.96743667937353939</v>
      </c>
      <c r="C117" s="60">
        <v>0.96312044231465799</v>
      </c>
      <c r="D117" s="60">
        <v>1</v>
      </c>
      <c r="E117" s="60">
        <v>1</v>
      </c>
      <c r="F117" s="60">
        <v>1</v>
      </c>
      <c r="G117" s="60">
        <v>1</v>
      </c>
      <c r="H117" s="60">
        <v>0.98973945144783837</v>
      </c>
      <c r="I117" s="60">
        <v>0.97561101330999533</v>
      </c>
      <c r="J117" s="60">
        <v>0.99633389032724795</v>
      </c>
      <c r="K117" s="60">
        <v>0.99054727385229902</v>
      </c>
      <c r="L117" s="60">
        <v>0.99972388588147243</v>
      </c>
      <c r="M117" s="61">
        <v>0.98258088651766695</v>
      </c>
    </row>
    <row r="118" spans="1:13" x14ac:dyDescent="0.25">
      <c r="A118" s="29">
        <v>16</v>
      </c>
      <c r="B118" s="59">
        <v>0.96743667937353939</v>
      </c>
      <c r="C118" s="60">
        <v>0.96312044231465799</v>
      </c>
      <c r="D118" s="60">
        <v>1</v>
      </c>
      <c r="E118" s="60">
        <v>1</v>
      </c>
      <c r="F118" s="60">
        <v>1</v>
      </c>
      <c r="G118" s="60">
        <v>1</v>
      </c>
      <c r="H118" s="60">
        <v>0.98973945144783837</v>
      </c>
      <c r="I118" s="60">
        <v>0.97561101330999533</v>
      </c>
      <c r="J118" s="60">
        <v>0.99633389032724795</v>
      </c>
      <c r="K118" s="60">
        <v>0.99054727385229902</v>
      </c>
      <c r="L118" s="60">
        <v>0.99972388588147243</v>
      </c>
      <c r="M118" s="61">
        <v>0.98258088651766695</v>
      </c>
    </row>
    <row r="119" spans="1:13" x14ac:dyDescent="0.25">
      <c r="A119" s="29">
        <v>15</v>
      </c>
      <c r="B119" s="59">
        <v>0.96743667937353939</v>
      </c>
      <c r="C119" s="60">
        <v>0.96312044231465799</v>
      </c>
      <c r="D119" s="60">
        <v>1</v>
      </c>
      <c r="E119" s="60">
        <v>1</v>
      </c>
      <c r="F119" s="60">
        <v>1</v>
      </c>
      <c r="G119" s="60">
        <v>1</v>
      </c>
      <c r="H119" s="60">
        <v>0.98973945144783837</v>
      </c>
      <c r="I119" s="60">
        <v>0.97561101330999533</v>
      </c>
      <c r="J119" s="60">
        <v>0.99633389032724795</v>
      </c>
      <c r="K119" s="60">
        <v>0.99054727385229902</v>
      </c>
      <c r="L119" s="60">
        <v>0.99972388588147243</v>
      </c>
      <c r="M119" s="61">
        <v>0.98258088651766695</v>
      </c>
    </row>
    <row r="120" spans="1:13" x14ac:dyDescent="0.25">
      <c r="A120" s="29">
        <v>14</v>
      </c>
      <c r="B120" s="59">
        <v>0.96743667937353939</v>
      </c>
      <c r="C120" s="60">
        <v>0.96312044231465799</v>
      </c>
      <c r="D120" s="60">
        <v>1</v>
      </c>
      <c r="E120" s="60">
        <v>1</v>
      </c>
      <c r="F120" s="60">
        <v>1</v>
      </c>
      <c r="G120" s="60">
        <v>1</v>
      </c>
      <c r="H120" s="60">
        <v>0.98973945144783837</v>
      </c>
      <c r="I120" s="60">
        <v>0.97561101330999533</v>
      </c>
      <c r="J120" s="60">
        <v>0.99633389032724795</v>
      </c>
      <c r="K120" s="60">
        <v>0.99054727385229902</v>
      </c>
      <c r="L120" s="60">
        <v>0.99972388588147243</v>
      </c>
      <c r="M120" s="61">
        <v>0.98258088651766695</v>
      </c>
    </row>
    <row r="121" spans="1:13" x14ac:dyDescent="0.25">
      <c r="A121" s="29">
        <v>13</v>
      </c>
      <c r="B121" s="59">
        <v>0.96743667937353939</v>
      </c>
      <c r="C121" s="60">
        <v>0.96312044231465799</v>
      </c>
      <c r="D121" s="60">
        <v>1</v>
      </c>
      <c r="E121" s="60">
        <v>1</v>
      </c>
      <c r="F121" s="60">
        <v>1</v>
      </c>
      <c r="G121" s="60">
        <v>1</v>
      </c>
      <c r="H121" s="60">
        <v>0.98973945144783837</v>
      </c>
      <c r="I121" s="60">
        <v>0.97561101330999533</v>
      </c>
      <c r="J121" s="60">
        <v>0.99633389032724795</v>
      </c>
      <c r="K121" s="60">
        <v>0.99054727385229902</v>
      </c>
      <c r="L121" s="60">
        <v>0.99972388588147243</v>
      </c>
      <c r="M121" s="61">
        <v>0.98258088651766695</v>
      </c>
    </row>
    <row r="122" spans="1:13" x14ac:dyDescent="0.25">
      <c r="A122" s="29">
        <v>12</v>
      </c>
      <c r="B122" s="59">
        <v>0.96743667937353939</v>
      </c>
      <c r="C122" s="60">
        <v>0.96312044231465799</v>
      </c>
      <c r="D122" s="60">
        <v>1</v>
      </c>
      <c r="E122" s="60">
        <v>1</v>
      </c>
      <c r="F122" s="60">
        <v>1</v>
      </c>
      <c r="G122" s="60">
        <v>1</v>
      </c>
      <c r="H122" s="60">
        <v>0.98973945144783837</v>
      </c>
      <c r="I122" s="60">
        <v>0.97561101330999533</v>
      </c>
      <c r="J122" s="60">
        <v>0.99633389032724795</v>
      </c>
      <c r="K122" s="60">
        <v>0.99054727385229902</v>
      </c>
      <c r="L122" s="60">
        <v>0.99972388588147243</v>
      </c>
      <c r="M122" s="61">
        <v>0.98258088651766695</v>
      </c>
    </row>
    <row r="123" spans="1:13" x14ac:dyDescent="0.25">
      <c r="A123" s="29">
        <v>11</v>
      </c>
      <c r="B123" s="59">
        <v>0.96743667937353939</v>
      </c>
      <c r="C123" s="60">
        <v>0.96312044231465799</v>
      </c>
      <c r="D123" s="60">
        <v>1</v>
      </c>
      <c r="E123" s="60">
        <v>1</v>
      </c>
      <c r="F123" s="60">
        <v>1</v>
      </c>
      <c r="G123" s="60">
        <v>1</v>
      </c>
      <c r="H123" s="60">
        <v>0.98973945144783837</v>
      </c>
      <c r="I123" s="60">
        <v>0.97561101330999533</v>
      </c>
      <c r="J123" s="60">
        <v>0.99633389032724795</v>
      </c>
      <c r="K123" s="60">
        <v>0.98700307114111607</v>
      </c>
      <c r="L123" s="60">
        <v>0.99972388588147243</v>
      </c>
      <c r="M123" s="61">
        <v>0.98258088651766695</v>
      </c>
    </row>
    <row r="124" spans="1:13" x14ac:dyDescent="0.25">
      <c r="A124" s="29">
        <v>10</v>
      </c>
      <c r="B124" s="59">
        <v>0.96567236417057645</v>
      </c>
      <c r="C124" s="60">
        <v>0.96312044231465799</v>
      </c>
      <c r="D124" s="60">
        <v>1</v>
      </c>
      <c r="E124" s="60">
        <v>1</v>
      </c>
      <c r="F124" s="60">
        <v>1</v>
      </c>
      <c r="G124" s="60">
        <v>1</v>
      </c>
      <c r="H124" s="60">
        <v>0.98973945144783837</v>
      </c>
      <c r="I124" s="60">
        <v>0.97561101330999533</v>
      </c>
      <c r="J124" s="60">
        <v>0.993810543172023</v>
      </c>
      <c r="K124" s="60">
        <v>0.97322025599395279</v>
      </c>
      <c r="L124" s="60">
        <v>0.99533647435861894</v>
      </c>
      <c r="M124" s="61">
        <v>0.98215246661570821</v>
      </c>
    </row>
    <row r="125" spans="1:13" x14ac:dyDescent="0.25">
      <c r="A125" s="29">
        <v>9</v>
      </c>
      <c r="B125" s="59">
        <v>0.95658475862072634</v>
      </c>
      <c r="C125" s="60">
        <v>0.95435546112472514</v>
      </c>
      <c r="D125" s="60">
        <v>1</v>
      </c>
      <c r="E125" s="60">
        <v>1</v>
      </c>
      <c r="F125" s="60">
        <v>1</v>
      </c>
      <c r="G125" s="60">
        <v>1</v>
      </c>
      <c r="H125" s="60">
        <v>0.98561800786972276</v>
      </c>
      <c r="I125" s="60">
        <v>0.96761812736915087</v>
      </c>
      <c r="J125" s="60">
        <v>0.983771522707376</v>
      </c>
      <c r="K125" s="60">
        <v>0.94919882841080938</v>
      </c>
      <c r="L125" s="60">
        <v>0.98158506663457279</v>
      </c>
      <c r="M125" s="61">
        <v>0.97315738767334981</v>
      </c>
    </row>
    <row r="126" spans="1:13" x14ac:dyDescent="0.25">
      <c r="A126" s="29">
        <v>8</v>
      </c>
      <c r="B126" s="59">
        <v>0.94017386272398895</v>
      </c>
      <c r="C126" s="60">
        <v>0.9352751586231578</v>
      </c>
      <c r="D126" s="60">
        <v>0.98558825629497093</v>
      </c>
      <c r="E126" s="60">
        <v>1</v>
      </c>
      <c r="F126" s="60">
        <v>1</v>
      </c>
      <c r="G126" s="60">
        <v>1</v>
      </c>
      <c r="H126" s="60">
        <v>0.97204576597262338</v>
      </c>
      <c r="I126" s="60">
        <v>0.95039847260358412</v>
      </c>
      <c r="J126" s="60">
        <v>0.96621682893330685</v>
      </c>
      <c r="K126" s="60">
        <v>0.91493878839168585</v>
      </c>
      <c r="L126" s="60">
        <v>0.95846966270933442</v>
      </c>
      <c r="M126" s="61">
        <v>0.95559564969059152</v>
      </c>
    </row>
    <row r="127" spans="1:13" x14ac:dyDescent="0.25">
      <c r="A127" s="29">
        <v>7</v>
      </c>
      <c r="B127" s="59">
        <v>0.9164396764803644</v>
      </c>
      <c r="C127" s="60">
        <v>0.90587953480995598</v>
      </c>
      <c r="D127" s="60">
        <v>0.94979554223858931</v>
      </c>
      <c r="E127" s="60">
        <v>1</v>
      </c>
      <c r="F127" s="60">
        <v>0.99485728201454127</v>
      </c>
      <c r="G127" s="60">
        <v>0.98134817471265001</v>
      </c>
      <c r="H127" s="60">
        <v>0.94902272575654001</v>
      </c>
      <c r="I127" s="60">
        <v>0.92395204901329508</v>
      </c>
      <c r="J127" s="60">
        <v>0.94114646184981576</v>
      </c>
      <c r="K127" s="60">
        <v>0.87044013593658232</v>
      </c>
      <c r="L127" s="60">
        <v>0.9259902625829034</v>
      </c>
      <c r="M127" s="61">
        <v>0.92946725266743357</v>
      </c>
    </row>
    <row r="128" spans="1:13" x14ac:dyDescent="0.25">
      <c r="A128" s="29">
        <v>6</v>
      </c>
      <c r="B128" s="59">
        <v>0.88538219988985278</v>
      </c>
      <c r="C128" s="60">
        <v>0.86616858968511923</v>
      </c>
      <c r="D128" s="60">
        <v>0.89927829707057283</v>
      </c>
      <c r="E128" s="60">
        <v>0.96229460614953</v>
      </c>
      <c r="F128" s="60">
        <v>0.95039010825241199</v>
      </c>
      <c r="G128" s="60">
        <v>0.93718942304746311</v>
      </c>
      <c r="H128" s="60">
        <v>0.91654888722147265</v>
      </c>
      <c r="I128" s="60">
        <v>0.88827885659828398</v>
      </c>
      <c r="J128" s="60">
        <v>0.90856042145690252</v>
      </c>
      <c r="K128" s="60">
        <v>0.81570287104549843</v>
      </c>
      <c r="L128" s="60">
        <v>0.88414686625527983</v>
      </c>
      <c r="M128" s="61">
        <v>0.89477219660387575</v>
      </c>
    </row>
    <row r="129" spans="1:13" x14ac:dyDescent="0.25">
      <c r="A129" s="29">
        <v>5</v>
      </c>
      <c r="B129" s="59">
        <v>0.84700143295245378</v>
      </c>
      <c r="C129" s="60">
        <v>0.81614232324864799</v>
      </c>
      <c r="D129" s="60">
        <v>0.83403652079092194</v>
      </c>
      <c r="E129" s="60">
        <v>0.90983939993802565</v>
      </c>
      <c r="F129" s="60">
        <v>0.88991991424018513</v>
      </c>
      <c r="G129" s="60">
        <v>0.87838911375358797</v>
      </c>
      <c r="H129" s="60">
        <v>0.87462425036742153</v>
      </c>
      <c r="I129" s="60">
        <v>0.84337889535855071</v>
      </c>
      <c r="J129" s="60">
        <v>0.86845870775456713</v>
      </c>
      <c r="K129" s="60">
        <v>0.75072699371843465</v>
      </c>
      <c r="L129" s="60">
        <v>0.83293947372646393</v>
      </c>
      <c r="M129" s="61">
        <v>0.85151048149991793</v>
      </c>
    </row>
    <row r="130" spans="1:13" x14ac:dyDescent="0.25">
      <c r="A130" s="29">
        <v>4</v>
      </c>
      <c r="B130" s="59">
        <v>0.80129737566816761</v>
      </c>
      <c r="C130" s="60">
        <v>0.75580073550054205</v>
      </c>
      <c r="D130" s="60">
        <v>0.75407021339963665</v>
      </c>
      <c r="E130" s="60">
        <v>0.84316381867120049</v>
      </c>
      <c r="F130" s="60">
        <v>0.81344669997786112</v>
      </c>
      <c r="G130" s="60">
        <v>0.80494724683102448</v>
      </c>
      <c r="H130" s="60">
        <v>0.82324881519438642</v>
      </c>
      <c r="I130" s="60">
        <v>0.78925216529409514</v>
      </c>
      <c r="J130" s="60">
        <v>0.82084132074280958</v>
      </c>
      <c r="K130" s="60">
        <v>0.67551250395539064</v>
      </c>
      <c r="L130" s="60">
        <v>0.77236808499645537</v>
      </c>
      <c r="M130" s="61">
        <v>0.79968210735556056</v>
      </c>
    </row>
    <row r="131" spans="1:13" x14ac:dyDescent="0.25">
      <c r="A131" s="29">
        <v>3</v>
      </c>
      <c r="B131" s="59">
        <v>0.74827002803699427</v>
      </c>
      <c r="C131" s="60">
        <v>0.68514382644080141</v>
      </c>
      <c r="D131" s="60">
        <v>0.6593793748967165</v>
      </c>
      <c r="E131" s="60">
        <v>0.7622678623490543</v>
      </c>
      <c r="F131" s="60">
        <v>0.72097046546543986</v>
      </c>
      <c r="G131" s="60">
        <v>0.71686382227977274</v>
      </c>
      <c r="H131" s="60">
        <v>0.76242258170236732</v>
      </c>
      <c r="I131" s="60">
        <v>0.72589866640491751</v>
      </c>
      <c r="J131" s="60">
        <v>0.76570826042163009</v>
      </c>
      <c r="K131" s="60">
        <v>0.59005940175636651</v>
      </c>
      <c r="L131" s="60">
        <v>0.70243270006525427</v>
      </c>
      <c r="M131" s="61">
        <v>0.7392870741708033</v>
      </c>
    </row>
    <row r="132" spans="1:13" x14ac:dyDescent="0.25">
      <c r="A132" s="29">
        <v>2</v>
      </c>
      <c r="B132" s="59">
        <v>0.68791939005893377</v>
      </c>
      <c r="C132" s="60">
        <v>0.60417159606942594</v>
      </c>
      <c r="D132" s="60">
        <v>0.54996400528216172</v>
      </c>
      <c r="E132" s="60">
        <v>0.66715153097158697</v>
      </c>
      <c r="F132" s="60">
        <v>0.61249121070292123</v>
      </c>
      <c r="G132" s="60">
        <v>0.61413884009983266</v>
      </c>
      <c r="H132" s="60">
        <v>0.69214554989136445</v>
      </c>
      <c r="I132" s="60">
        <v>0.6533183986910176</v>
      </c>
      <c r="J132" s="60">
        <v>0.70305952679102846</v>
      </c>
      <c r="K132" s="60">
        <v>0.4943676871213622</v>
      </c>
      <c r="L132" s="60">
        <v>0.62313331893286072</v>
      </c>
      <c r="M132" s="61">
        <v>0.67032538194564628</v>
      </c>
    </row>
    <row r="133" spans="1:13" x14ac:dyDescent="0.25">
      <c r="A133" s="29">
        <v>1</v>
      </c>
      <c r="B133" s="62">
        <v>0.62024546173398609</v>
      </c>
      <c r="C133" s="63">
        <v>0.51288404438641599</v>
      </c>
      <c r="D133" s="63">
        <v>0.4258241045559723</v>
      </c>
      <c r="E133" s="63">
        <v>0.55781482453879871</v>
      </c>
      <c r="F133" s="63">
        <v>0.48800893569030518</v>
      </c>
      <c r="G133" s="63">
        <v>0.49677230029120423</v>
      </c>
      <c r="H133" s="63">
        <v>0.61241771976137771</v>
      </c>
      <c r="I133" s="63">
        <v>0.57151136215239551</v>
      </c>
      <c r="J133" s="63">
        <v>0.63289511985100477</v>
      </c>
      <c r="K133" s="63">
        <v>0.38843736005037782</v>
      </c>
      <c r="L133" s="63">
        <v>0.53446994159927474</v>
      </c>
      <c r="M133" s="64">
        <v>0.59279703068008949</v>
      </c>
    </row>
    <row r="134" spans="1:13" x14ac:dyDescent="0.25">
      <c r="B134" s="2"/>
      <c r="C134" s="2"/>
      <c r="D134" s="2"/>
      <c r="E134" s="2"/>
      <c r="F134" s="2"/>
      <c r="G134" s="2"/>
      <c r="H134" s="2"/>
      <c r="I134" s="2"/>
      <c r="J134" s="2"/>
      <c r="K134" s="2"/>
      <c r="L134" s="2"/>
      <c r="M134" s="2"/>
    </row>
    <row r="135" spans="1:13" x14ac:dyDescent="0.25">
      <c r="A135" s="27" t="s">
        <v>51</v>
      </c>
      <c r="B135" s="30">
        <v>4</v>
      </c>
      <c r="C135" s="30">
        <v>5</v>
      </c>
      <c r="D135" s="30">
        <v>6</v>
      </c>
      <c r="E135" s="30">
        <v>7</v>
      </c>
      <c r="F135" s="30">
        <v>8</v>
      </c>
      <c r="G135" s="30">
        <v>9</v>
      </c>
      <c r="H135" s="30">
        <v>10</v>
      </c>
      <c r="I135" s="30">
        <v>11</v>
      </c>
      <c r="J135" s="30">
        <v>12</v>
      </c>
      <c r="K135" s="30">
        <v>1</v>
      </c>
      <c r="L135" s="30">
        <v>2</v>
      </c>
      <c r="M135" s="30">
        <v>3</v>
      </c>
    </row>
    <row r="136" spans="1:13" x14ac:dyDescent="0.25">
      <c r="A136" s="29">
        <v>20</v>
      </c>
      <c r="B136" s="56">
        <v>0.97258755726420953</v>
      </c>
      <c r="C136" s="57">
        <v>0.96056891312074133</v>
      </c>
      <c r="D136" s="57">
        <v>1</v>
      </c>
      <c r="E136" s="57">
        <v>1</v>
      </c>
      <c r="F136" s="57">
        <v>1</v>
      </c>
      <c r="G136" s="57">
        <v>1</v>
      </c>
      <c r="H136" s="57">
        <v>0.98115002802684115</v>
      </c>
      <c r="I136" s="57">
        <v>0.97077371051772854</v>
      </c>
      <c r="J136" s="57">
        <v>0.99630052407517389</v>
      </c>
      <c r="K136" s="57">
        <v>0.99294270394087003</v>
      </c>
      <c r="L136" s="57">
        <v>0.99851741531018545</v>
      </c>
      <c r="M136" s="58">
        <v>0.98035062396968764</v>
      </c>
    </row>
    <row r="137" spans="1:13" x14ac:dyDescent="0.25">
      <c r="A137" s="29">
        <v>19</v>
      </c>
      <c r="B137" s="59">
        <v>0.97258755726420953</v>
      </c>
      <c r="C137" s="60">
        <v>0.96056891312074133</v>
      </c>
      <c r="D137" s="60">
        <v>1</v>
      </c>
      <c r="E137" s="60">
        <v>1</v>
      </c>
      <c r="F137" s="60">
        <v>1</v>
      </c>
      <c r="G137" s="60">
        <v>1</v>
      </c>
      <c r="H137" s="60">
        <v>0.98115002802684115</v>
      </c>
      <c r="I137" s="60">
        <v>0.97077371051772854</v>
      </c>
      <c r="J137" s="60">
        <v>0.99630052407517389</v>
      </c>
      <c r="K137" s="60">
        <v>0.99294270394087003</v>
      </c>
      <c r="L137" s="60">
        <v>0.99851741531018545</v>
      </c>
      <c r="M137" s="61">
        <v>0.98035062396968764</v>
      </c>
    </row>
    <row r="138" spans="1:13" x14ac:dyDescent="0.25">
      <c r="A138" s="29">
        <v>18</v>
      </c>
      <c r="B138" s="59">
        <v>0.97258755726420953</v>
      </c>
      <c r="C138" s="60">
        <v>0.96056891312074133</v>
      </c>
      <c r="D138" s="60">
        <v>1</v>
      </c>
      <c r="E138" s="60">
        <v>1</v>
      </c>
      <c r="F138" s="60">
        <v>1</v>
      </c>
      <c r="G138" s="60">
        <v>1</v>
      </c>
      <c r="H138" s="60">
        <v>0.98115002802684115</v>
      </c>
      <c r="I138" s="60">
        <v>0.97077371051772854</v>
      </c>
      <c r="J138" s="60">
        <v>0.99630052407517389</v>
      </c>
      <c r="K138" s="60">
        <v>0.99294270394087003</v>
      </c>
      <c r="L138" s="60">
        <v>0.99851741531018545</v>
      </c>
      <c r="M138" s="61">
        <v>0.98035062396968764</v>
      </c>
    </row>
    <row r="139" spans="1:13" x14ac:dyDescent="0.25">
      <c r="A139" s="29">
        <v>17</v>
      </c>
      <c r="B139" s="59">
        <v>0.97258755726420953</v>
      </c>
      <c r="C139" s="60">
        <v>0.96056891312074133</v>
      </c>
      <c r="D139" s="60">
        <v>1</v>
      </c>
      <c r="E139" s="60">
        <v>1</v>
      </c>
      <c r="F139" s="60">
        <v>1</v>
      </c>
      <c r="G139" s="60">
        <v>1</v>
      </c>
      <c r="H139" s="60">
        <v>0.98115002802684115</v>
      </c>
      <c r="I139" s="60">
        <v>0.97077371051772854</v>
      </c>
      <c r="J139" s="60">
        <v>0.99630052407517389</v>
      </c>
      <c r="K139" s="60">
        <v>0.99294270394087003</v>
      </c>
      <c r="L139" s="60">
        <v>0.99851741531018545</v>
      </c>
      <c r="M139" s="61">
        <v>0.98035062396968764</v>
      </c>
    </row>
    <row r="140" spans="1:13" x14ac:dyDescent="0.25">
      <c r="A140" s="29">
        <v>16</v>
      </c>
      <c r="B140" s="59">
        <v>0.97258755726420953</v>
      </c>
      <c r="C140" s="60">
        <v>0.96056891312074133</v>
      </c>
      <c r="D140" s="60">
        <v>1</v>
      </c>
      <c r="E140" s="60">
        <v>1</v>
      </c>
      <c r="F140" s="60">
        <v>1</v>
      </c>
      <c r="G140" s="60">
        <v>1</v>
      </c>
      <c r="H140" s="60">
        <v>0.98115002802684115</v>
      </c>
      <c r="I140" s="60">
        <v>0.97077371051772854</v>
      </c>
      <c r="J140" s="60">
        <v>0.99630052407517389</v>
      </c>
      <c r="K140" s="60">
        <v>0.99294270394087003</v>
      </c>
      <c r="L140" s="60">
        <v>0.99851741531018545</v>
      </c>
      <c r="M140" s="61">
        <v>0.98035062396968764</v>
      </c>
    </row>
    <row r="141" spans="1:13" x14ac:dyDescent="0.25">
      <c r="A141" s="29">
        <v>15</v>
      </c>
      <c r="B141" s="59">
        <v>0.97258755726420953</v>
      </c>
      <c r="C141" s="60">
        <v>0.96056891312074133</v>
      </c>
      <c r="D141" s="60">
        <v>1</v>
      </c>
      <c r="E141" s="60">
        <v>1</v>
      </c>
      <c r="F141" s="60">
        <v>1</v>
      </c>
      <c r="G141" s="60">
        <v>1</v>
      </c>
      <c r="H141" s="60">
        <v>0.98115002802684115</v>
      </c>
      <c r="I141" s="60">
        <v>0.97077371051772854</v>
      </c>
      <c r="J141" s="60">
        <v>0.99630052407517389</v>
      </c>
      <c r="K141" s="60">
        <v>0.99294270394087003</v>
      </c>
      <c r="L141" s="60">
        <v>0.99851741531018545</v>
      </c>
      <c r="M141" s="61">
        <v>0.98035062396968764</v>
      </c>
    </row>
    <row r="142" spans="1:13" x14ac:dyDescent="0.25">
      <c r="A142" s="29">
        <v>14</v>
      </c>
      <c r="B142" s="59">
        <v>0.97258755726420953</v>
      </c>
      <c r="C142" s="60">
        <v>0.96056891312074133</v>
      </c>
      <c r="D142" s="60">
        <v>1</v>
      </c>
      <c r="E142" s="60">
        <v>1</v>
      </c>
      <c r="F142" s="60">
        <v>1</v>
      </c>
      <c r="G142" s="60">
        <v>1</v>
      </c>
      <c r="H142" s="60">
        <v>0.98115002802684115</v>
      </c>
      <c r="I142" s="60">
        <v>0.97077371051772854</v>
      </c>
      <c r="J142" s="60">
        <v>0.99630052407517389</v>
      </c>
      <c r="K142" s="60">
        <v>0.99294270394087003</v>
      </c>
      <c r="L142" s="60">
        <v>0.99851741531018545</v>
      </c>
      <c r="M142" s="61">
        <v>0.98035062396968764</v>
      </c>
    </row>
    <row r="143" spans="1:13" x14ac:dyDescent="0.25">
      <c r="A143" s="29">
        <v>13</v>
      </c>
      <c r="B143" s="59">
        <v>0.97225718013260365</v>
      </c>
      <c r="C143" s="60">
        <v>0.96056891312074133</v>
      </c>
      <c r="D143" s="60">
        <v>1</v>
      </c>
      <c r="E143" s="60">
        <v>1</v>
      </c>
      <c r="F143" s="60">
        <v>1</v>
      </c>
      <c r="G143" s="60">
        <v>1</v>
      </c>
      <c r="H143" s="60">
        <v>0.98115002802684115</v>
      </c>
      <c r="I143" s="60">
        <v>0.97077371051772854</v>
      </c>
      <c r="J143" s="60">
        <v>0.99630052407517389</v>
      </c>
      <c r="K143" s="60">
        <v>0.99294270394087003</v>
      </c>
      <c r="L143" s="60">
        <v>0.99851741531018545</v>
      </c>
      <c r="M143" s="61">
        <v>0.98035062396968764</v>
      </c>
    </row>
    <row r="144" spans="1:13" x14ac:dyDescent="0.25">
      <c r="A144" s="29">
        <v>12</v>
      </c>
      <c r="B144" s="59">
        <v>0.96934005635551701</v>
      </c>
      <c r="C144" s="60">
        <v>0.95846056367553367</v>
      </c>
      <c r="D144" s="60">
        <v>1</v>
      </c>
      <c r="E144" s="60">
        <v>1</v>
      </c>
      <c r="F144" s="60">
        <v>1</v>
      </c>
      <c r="G144" s="60">
        <v>1</v>
      </c>
      <c r="H144" s="60">
        <v>0.98115002802684115</v>
      </c>
      <c r="I144" s="60">
        <v>0.97077371051772854</v>
      </c>
      <c r="J144" s="60">
        <v>0.99630052407517389</v>
      </c>
      <c r="K144" s="60">
        <v>0.99294270394087003</v>
      </c>
      <c r="L144" s="60">
        <v>0.99851741531018545</v>
      </c>
      <c r="M144" s="61">
        <v>0.98035062396968764</v>
      </c>
    </row>
    <row r="145" spans="1:13" x14ac:dyDescent="0.25">
      <c r="A145" s="29">
        <v>11</v>
      </c>
      <c r="B145" s="59">
        <v>0.96383618593294951</v>
      </c>
      <c r="C145" s="60">
        <v>0.95405108305547637</v>
      </c>
      <c r="D145" s="60">
        <v>1</v>
      </c>
      <c r="E145" s="60">
        <v>1</v>
      </c>
      <c r="F145" s="60">
        <v>1</v>
      </c>
      <c r="G145" s="60">
        <v>1</v>
      </c>
      <c r="H145" s="60">
        <v>0.98115002802684115</v>
      </c>
      <c r="I145" s="60">
        <v>0.97077371051772854</v>
      </c>
      <c r="J145" s="60">
        <v>0.99271876986737106</v>
      </c>
      <c r="K145" s="60">
        <v>0.99294270394087003</v>
      </c>
      <c r="L145" s="60">
        <v>0.99713893667605258</v>
      </c>
      <c r="M145" s="61">
        <v>0.98035062396968764</v>
      </c>
    </row>
    <row r="146" spans="1:13" x14ac:dyDescent="0.25">
      <c r="A146" s="29">
        <v>10</v>
      </c>
      <c r="B146" s="59">
        <v>0.95574556886490125</v>
      </c>
      <c r="C146" s="60">
        <v>0.94734047126056942</v>
      </c>
      <c r="D146" s="60">
        <v>1</v>
      </c>
      <c r="E146" s="60">
        <v>1</v>
      </c>
      <c r="F146" s="60">
        <v>1</v>
      </c>
      <c r="G146" s="60">
        <v>1</v>
      </c>
      <c r="H146" s="60">
        <v>0.98005184655625821</v>
      </c>
      <c r="I146" s="60">
        <v>0.96655705879438936</v>
      </c>
      <c r="J146" s="60">
        <v>0.98545162342569292</v>
      </c>
      <c r="K146" s="60">
        <v>0.98962801414921275</v>
      </c>
      <c r="L146" s="60">
        <v>0.98969537640305683</v>
      </c>
      <c r="M146" s="61">
        <v>0.97719785861628994</v>
      </c>
    </row>
    <row r="147" spans="1:13" x14ac:dyDescent="0.25">
      <c r="A147" s="29">
        <v>9</v>
      </c>
      <c r="B147" s="59">
        <v>0.94506820515137213</v>
      </c>
      <c r="C147" s="60">
        <v>0.93832872829081293</v>
      </c>
      <c r="D147" s="60">
        <v>0.99383536226844726</v>
      </c>
      <c r="E147" s="60">
        <v>1</v>
      </c>
      <c r="F147" s="60">
        <v>1</v>
      </c>
      <c r="G147" s="60">
        <v>1</v>
      </c>
      <c r="H147" s="60">
        <v>0.97390894051635857</v>
      </c>
      <c r="I147" s="60">
        <v>0.95726549743266254</v>
      </c>
      <c r="J147" s="60">
        <v>0.97449908475013935</v>
      </c>
      <c r="K147" s="60">
        <v>0.97808099370412149</v>
      </c>
      <c r="L147" s="60">
        <v>0.9761867344911983</v>
      </c>
      <c r="M147" s="61">
        <v>0.96854193481044437</v>
      </c>
    </row>
    <row r="148" spans="1:13" x14ac:dyDescent="0.25">
      <c r="A148" s="29">
        <v>8</v>
      </c>
      <c r="B148" s="59">
        <v>0.93180409479236226</v>
      </c>
      <c r="C148" s="60">
        <v>0.9270158541462068</v>
      </c>
      <c r="D148" s="60">
        <v>0.97777079132379585</v>
      </c>
      <c r="E148" s="60">
        <v>1</v>
      </c>
      <c r="F148" s="60">
        <v>1</v>
      </c>
      <c r="G148" s="60">
        <v>1</v>
      </c>
      <c r="H148" s="60">
        <v>0.96272130990714189</v>
      </c>
      <c r="I148" s="60">
        <v>0.94289902643254786</v>
      </c>
      <c r="J148" s="60">
        <v>0.95986115384071069</v>
      </c>
      <c r="K148" s="60">
        <v>0.95830164260559603</v>
      </c>
      <c r="L148" s="60">
        <v>0.95661301094047668</v>
      </c>
      <c r="M148" s="61">
        <v>0.95438285255215105</v>
      </c>
    </row>
    <row r="149" spans="1:13" x14ac:dyDescent="0.25">
      <c r="A149" s="29">
        <v>7</v>
      </c>
      <c r="B149" s="59">
        <v>0.91595323778787163</v>
      </c>
      <c r="C149" s="60">
        <v>0.91340184882675091</v>
      </c>
      <c r="D149" s="60">
        <v>0.9528770524214436</v>
      </c>
      <c r="E149" s="60">
        <v>0.99912192960643287</v>
      </c>
      <c r="F149" s="60">
        <v>0.99590153637936285</v>
      </c>
      <c r="G149" s="60">
        <v>0.98147479436415053</v>
      </c>
      <c r="H149" s="60">
        <v>0.94648895472860839</v>
      </c>
      <c r="I149" s="60">
        <v>0.92345764579404532</v>
      </c>
      <c r="J149" s="60">
        <v>0.9415378306974066</v>
      </c>
      <c r="K149" s="60">
        <v>0.93028996085363658</v>
      </c>
      <c r="L149" s="60">
        <v>0.93097420575089229</v>
      </c>
      <c r="M149" s="61">
        <v>0.93472061184140998</v>
      </c>
    </row>
    <row r="150" spans="1:13" x14ac:dyDescent="0.25">
      <c r="A150" s="29">
        <v>6</v>
      </c>
      <c r="B150" s="59">
        <v>0.89751563413790025</v>
      </c>
      <c r="C150" s="60">
        <v>0.89748671233244548</v>
      </c>
      <c r="D150" s="60">
        <v>0.91915414556139041</v>
      </c>
      <c r="E150" s="60">
        <v>0.97279823916505925</v>
      </c>
      <c r="F150" s="60">
        <v>0.96914924444410033</v>
      </c>
      <c r="G150" s="60">
        <v>0.95063840253045706</v>
      </c>
      <c r="H150" s="60">
        <v>0.92521187498075808</v>
      </c>
      <c r="I150" s="60">
        <v>0.89894135551715515</v>
      </c>
      <c r="J150" s="60">
        <v>0.91952911532022719</v>
      </c>
      <c r="K150" s="60">
        <v>0.89404594844824303</v>
      </c>
      <c r="L150" s="60">
        <v>0.89927031892244491</v>
      </c>
      <c r="M150" s="61">
        <v>0.90955521267822093</v>
      </c>
    </row>
    <row r="151" spans="1:13" x14ac:dyDescent="0.25">
      <c r="A151" s="29">
        <v>5</v>
      </c>
      <c r="B151" s="59">
        <v>0.8764912838424479</v>
      </c>
      <c r="C151" s="60">
        <v>0.87927044466329041</v>
      </c>
      <c r="D151" s="60">
        <v>0.87660207074363627</v>
      </c>
      <c r="E151" s="60">
        <v>0.93681007827973162</v>
      </c>
      <c r="F151" s="60">
        <v>0.93283157665520244</v>
      </c>
      <c r="G151" s="60">
        <v>0.91005510434858805</v>
      </c>
      <c r="H151" s="60">
        <v>0.89889007066359072</v>
      </c>
      <c r="I151" s="60">
        <v>0.86935015560187712</v>
      </c>
      <c r="J151" s="60">
        <v>0.89383500770917246</v>
      </c>
      <c r="K151" s="60">
        <v>0.84956960538941528</v>
      </c>
      <c r="L151" s="60">
        <v>0.86150135045513476</v>
      </c>
      <c r="M151" s="61">
        <v>0.87888665506258423</v>
      </c>
    </row>
    <row r="152" spans="1:13" x14ac:dyDescent="0.25">
      <c r="A152" s="29">
        <v>4</v>
      </c>
      <c r="B152" s="59">
        <v>0.8528801869015149</v>
      </c>
      <c r="C152" s="60">
        <v>0.85875304581928569</v>
      </c>
      <c r="D152" s="60">
        <v>0.8252208279681813</v>
      </c>
      <c r="E152" s="60">
        <v>0.89115744695045007</v>
      </c>
      <c r="F152" s="60">
        <v>0.88694853301266885</v>
      </c>
      <c r="G152" s="60">
        <v>0.85972489981854339</v>
      </c>
      <c r="H152" s="60">
        <v>0.86752354177710655</v>
      </c>
      <c r="I152" s="60">
        <v>0.83468404604821123</v>
      </c>
      <c r="J152" s="60">
        <v>0.86445550786424241</v>
      </c>
      <c r="K152" s="60">
        <v>0.79686093167715366</v>
      </c>
      <c r="L152" s="60">
        <v>0.81766730034896162</v>
      </c>
      <c r="M152" s="61">
        <v>0.84271493899449967</v>
      </c>
    </row>
    <row r="153" spans="1:13" x14ac:dyDescent="0.25">
      <c r="A153" s="29">
        <v>3</v>
      </c>
      <c r="B153" s="59">
        <v>0.82668234331510104</v>
      </c>
      <c r="C153" s="60">
        <v>0.83593451580043132</v>
      </c>
      <c r="D153" s="60">
        <v>0.7650104172350255</v>
      </c>
      <c r="E153" s="60">
        <v>0.83584034517721462</v>
      </c>
      <c r="F153" s="60">
        <v>0.83150011351649988</v>
      </c>
      <c r="G153" s="60">
        <v>0.79964778894032318</v>
      </c>
      <c r="H153" s="60">
        <v>0.83111228832130557</v>
      </c>
      <c r="I153" s="60">
        <v>0.79494302685615759</v>
      </c>
      <c r="J153" s="60">
        <v>0.83139061578543705</v>
      </c>
      <c r="K153" s="60">
        <v>0.73591992731145783</v>
      </c>
      <c r="L153" s="60">
        <v>0.76776816860392549</v>
      </c>
      <c r="M153" s="61">
        <v>0.80104006447396725</v>
      </c>
    </row>
    <row r="154" spans="1:13" x14ac:dyDescent="0.25">
      <c r="A154" s="29">
        <v>2</v>
      </c>
      <c r="B154" s="59">
        <v>0.79789775308320632</v>
      </c>
      <c r="C154" s="60">
        <v>0.81081485460672731</v>
      </c>
      <c r="D154" s="60">
        <v>0.69597083854416875</v>
      </c>
      <c r="E154" s="60">
        <v>0.77085877296002525</v>
      </c>
      <c r="F154" s="60">
        <v>0.76648631816669532</v>
      </c>
      <c r="G154" s="60">
        <v>0.72982377171392743</v>
      </c>
      <c r="H154" s="60">
        <v>0.78965631029618766</v>
      </c>
      <c r="I154" s="60">
        <v>0.7501270980257162</v>
      </c>
      <c r="J154" s="60">
        <v>0.79464033147275637</v>
      </c>
      <c r="K154" s="60">
        <v>0.66674659229232802</v>
      </c>
      <c r="L154" s="60">
        <v>0.7118039552200266</v>
      </c>
      <c r="M154" s="61">
        <v>0.75386203150098707</v>
      </c>
    </row>
    <row r="155" spans="1:13" x14ac:dyDescent="0.25">
      <c r="A155" s="29">
        <v>1</v>
      </c>
      <c r="B155" s="62">
        <v>0.76652641620583084</v>
      </c>
      <c r="C155" s="63">
        <v>0.78339406223817376</v>
      </c>
      <c r="D155" s="63">
        <v>0.61810209189561105</v>
      </c>
      <c r="E155" s="63">
        <v>0.69621273029888187</v>
      </c>
      <c r="F155" s="63">
        <v>0.69190714696325528</v>
      </c>
      <c r="G155" s="63">
        <v>0.65025284813935613</v>
      </c>
      <c r="H155" s="63">
        <v>0.74315560770175293</v>
      </c>
      <c r="I155" s="63">
        <v>0.70023625955688695</v>
      </c>
      <c r="J155" s="63">
        <v>0.75420465492620048</v>
      </c>
      <c r="K155" s="63">
        <v>0.58934092661976412</v>
      </c>
      <c r="L155" s="63">
        <v>0.64977466019726471</v>
      </c>
      <c r="M155" s="64">
        <v>0.70118084007555903</v>
      </c>
    </row>
    <row r="156" spans="1:13" x14ac:dyDescent="0.25">
      <c r="B156" s="2"/>
      <c r="C156" s="2"/>
      <c r="D156" s="2"/>
      <c r="E156" s="2"/>
      <c r="F156" s="2"/>
      <c r="G156" s="2"/>
      <c r="H156" s="2"/>
      <c r="I156" s="2"/>
      <c r="J156" s="2"/>
      <c r="K156" s="2"/>
      <c r="L156" s="2"/>
      <c r="M156" s="2"/>
    </row>
    <row r="157" spans="1:13" x14ac:dyDescent="0.25">
      <c r="A157" s="27" t="s">
        <v>52</v>
      </c>
      <c r="B157" s="30">
        <v>4</v>
      </c>
      <c r="C157" s="30">
        <v>5</v>
      </c>
      <c r="D157" s="30">
        <v>6</v>
      </c>
      <c r="E157" s="30">
        <v>7</v>
      </c>
      <c r="F157" s="30">
        <v>8</v>
      </c>
      <c r="G157" s="30">
        <v>9</v>
      </c>
      <c r="H157" s="30">
        <v>10</v>
      </c>
      <c r="I157" s="30">
        <v>11</v>
      </c>
      <c r="J157" s="30">
        <v>12</v>
      </c>
      <c r="K157" s="30">
        <v>1</v>
      </c>
      <c r="L157" s="30">
        <v>2</v>
      </c>
      <c r="M157" s="30">
        <v>3</v>
      </c>
    </row>
    <row r="158" spans="1:13" x14ac:dyDescent="0.25">
      <c r="A158" s="29">
        <v>20</v>
      </c>
      <c r="B158" s="56">
        <v>0.98396507507029229</v>
      </c>
      <c r="C158" s="57">
        <v>0.98687674245160872</v>
      </c>
      <c r="D158" s="57">
        <v>0.99857949582578631</v>
      </c>
      <c r="E158" s="57">
        <v>1</v>
      </c>
      <c r="F158" s="57">
        <v>1</v>
      </c>
      <c r="G158" s="57">
        <v>1</v>
      </c>
      <c r="H158" s="57">
        <v>0.98065253576455436</v>
      </c>
      <c r="I158" s="57">
        <v>0.97212255256142543</v>
      </c>
      <c r="J158" s="57">
        <v>0.99716962543741272</v>
      </c>
      <c r="K158" s="57">
        <v>0.99163140686202067</v>
      </c>
      <c r="L158" s="57">
        <v>0.99967700318959629</v>
      </c>
      <c r="M158" s="58">
        <v>0.97980114236107618</v>
      </c>
    </row>
    <row r="159" spans="1:13" x14ac:dyDescent="0.25">
      <c r="A159" s="29">
        <v>19</v>
      </c>
      <c r="B159" s="59">
        <v>0.98396507507029229</v>
      </c>
      <c r="C159" s="60">
        <v>0.98687674245160872</v>
      </c>
      <c r="D159" s="60">
        <v>0.99857949582578631</v>
      </c>
      <c r="E159" s="60">
        <v>1</v>
      </c>
      <c r="F159" s="60">
        <v>1</v>
      </c>
      <c r="G159" s="60">
        <v>1</v>
      </c>
      <c r="H159" s="60">
        <v>0.98065253576455436</v>
      </c>
      <c r="I159" s="60">
        <v>0.97212255256142543</v>
      </c>
      <c r="J159" s="60">
        <v>0.99716962543741272</v>
      </c>
      <c r="K159" s="60">
        <v>0.99163140686202067</v>
      </c>
      <c r="L159" s="60">
        <v>0.99967700318959629</v>
      </c>
      <c r="M159" s="61">
        <v>0.97980114236107618</v>
      </c>
    </row>
    <row r="160" spans="1:13" x14ac:dyDescent="0.25">
      <c r="A160" s="29">
        <v>18</v>
      </c>
      <c r="B160" s="59">
        <v>0.98396507507029229</v>
      </c>
      <c r="C160" s="60">
        <v>0.98620216266876348</v>
      </c>
      <c r="D160" s="60">
        <v>0.99857949582578631</v>
      </c>
      <c r="E160" s="60">
        <v>1</v>
      </c>
      <c r="F160" s="60">
        <v>1</v>
      </c>
      <c r="G160" s="60">
        <v>1</v>
      </c>
      <c r="H160" s="60">
        <v>0.98065253576455436</v>
      </c>
      <c r="I160" s="60">
        <v>0.97212255256142543</v>
      </c>
      <c r="J160" s="60">
        <v>0.99716962543741272</v>
      </c>
      <c r="K160" s="60">
        <v>0.99163140686202067</v>
      </c>
      <c r="L160" s="60">
        <v>0.99967700318959629</v>
      </c>
      <c r="M160" s="61">
        <v>0.97980114236107618</v>
      </c>
    </row>
    <row r="161" spans="1:13" x14ac:dyDescent="0.25">
      <c r="A161" s="29">
        <v>17</v>
      </c>
      <c r="B161" s="59">
        <v>0.98396507507029229</v>
      </c>
      <c r="C161" s="60">
        <v>0.98453546665557201</v>
      </c>
      <c r="D161" s="60">
        <v>0.99857949582578631</v>
      </c>
      <c r="E161" s="60">
        <v>1</v>
      </c>
      <c r="F161" s="60">
        <v>1</v>
      </c>
      <c r="G161" s="60">
        <v>1</v>
      </c>
      <c r="H161" s="60">
        <v>0.98065253576455436</v>
      </c>
      <c r="I161" s="60">
        <v>0.97212255256142543</v>
      </c>
      <c r="J161" s="60">
        <v>0.99716962543741272</v>
      </c>
      <c r="K161" s="60">
        <v>0.99163140686202067</v>
      </c>
      <c r="L161" s="60">
        <v>0.99967700318959629</v>
      </c>
      <c r="M161" s="61">
        <v>0.97980114236107618</v>
      </c>
    </row>
    <row r="162" spans="1:13" x14ac:dyDescent="0.25">
      <c r="A162" s="29">
        <v>16</v>
      </c>
      <c r="B162" s="59">
        <v>0.98396507507029229</v>
      </c>
      <c r="C162" s="60">
        <v>0.98187665441203409</v>
      </c>
      <c r="D162" s="60">
        <v>0.99857949582578631</v>
      </c>
      <c r="E162" s="60">
        <v>1</v>
      </c>
      <c r="F162" s="60">
        <v>1</v>
      </c>
      <c r="G162" s="60">
        <v>1</v>
      </c>
      <c r="H162" s="60">
        <v>0.98065253576455436</v>
      </c>
      <c r="I162" s="60">
        <v>0.97212255256142543</v>
      </c>
      <c r="J162" s="60">
        <v>0.99716962543741272</v>
      </c>
      <c r="K162" s="60">
        <v>0.99163140686202067</v>
      </c>
      <c r="L162" s="60">
        <v>0.99967700318959629</v>
      </c>
      <c r="M162" s="61">
        <v>0.97980114236107618</v>
      </c>
    </row>
    <row r="163" spans="1:13" x14ac:dyDescent="0.25">
      <c r="A163" s="29">
        <v>15</v>
      </c>
      <c r="B163" s="59">
        <v>0.98353773602955308</v>
      </c>
      <c r="C163" s="60">
        <v>0.97822572593814983</v>
      </c>
      <c r="D163" s="60">
        <v>0.99857949582578631</v>
      </c>
      <c r="E163" s="60">
        <v>1</v>
      </c>
      <c r="F163" s="60">
        <v>1</v>
      </c>
      <c r="G163" s="60">
        <v>1</v>
      </c>
      <c r="H163" s="60">
        <v>0.98065253576455436</v>
      </c>
      <c r="I163" s="60">
        <v>0.97212255256142543</v>
      </c>
      <c r="J163" s="60">
        <v>0.99716962543741272</v>
      </c>
      <c r="K163" s="60">
        <v>0.99163140686202067</v>
      </c>
      <c r="L163" s="60">
        <v>0.99967700318959629</v>
      </c>
      <c r="M163" s="61">
        <v>0.97980114236107618</v>
      </c>
    </row>
    <row r="164" spans="1:13" x14ac:dyDescent="0.25">
      <c r="A164" s="29">
        <v>14</v>
      </c>
      <c r="B164" s="59">
        <v>0.98132846445521238</v>
      </c>
      <c r="C164" s="60">
        <v>0.97358268123391922</v>
      </c>
      <c r="D164" s="60">
        <v>0.99857949582578631</v>
      </c>
      <c r="E164" s="60">
        <v>1</v>
      </c>
      <c r="F164" s="60">
        <v>1</v>
      </c>
      <c r="G164" s="60">
        <v>1</v>
      </c>
      <c r="H164" s="60">
        <v>0.98065253576455436</v>
      </c>
      <c r="I164" s="60">
        <v>0.97212255256142543</v>
      </c>
      <c r="J164" s="60">
        <v>0.99716962543741272</v>
      </c>
      <c r="K164" s="60">
        <v>0.99163140686202067</v>
      </c>
      <c r="L164" s="60">
        <v>0.99967700318959629</v>
      </c>
      <c r="M164" s="61">
        <v>0.97980114236107618</v>
      </c>
    </row>
    <row r="165" spans="1:13" x14ac:dyDescent="0.25">
      <c r="A165" s="29">
        <v>13</v>
      </c>
      <c r="B165" s="59">
        <v>0.97733726034727009</v>
      </c>
      <c r="C165" s="60">
        <v>0.96794752029934239</v>
      </c>
      <c r="D165" s="60">
        <v>0.99857949582578631</v>
      </c>
      <c r="E165" s="60">
        <v>1</v>
      </c>
      <c r="F165" s="60">
        <v>1</v>
      </c>
      <c r="G165" s="60">
        <v>1</v>
      </c>
      <c r="H165" s="60">
        <v>0.98065253576455436</v>
      </c>
      <c r="I165" s="60">
        <v>0.97212255256142543</v>
      </c>
      <c r="J165" s="60">
        <v>0.99716962543741272</v>
      </c>
      <c r="K165" s="60">
        <v>0.99163140686202067</v>
      </c>
      <c r="L165" s="60">
        <v>0.99967700318959629</v>
      </c>
      <c r="M165" s="61">
        <v>0.97980114236107618</v>
      </c>
    </row>
    <row r="166" spans="1:13" x14ac:dyDescent="0.25">
      <c r="A166" s="29">
        <v>12</v>
      </c>
      <c r="B166" s="59">
        <v>0.97156412370572653</v>
      </c>
      <c r="C166" s="60">
        <v>0.96132024313441899</v>
      </c>
      <c r="D166" s="60">
        <v>0.99857949582578631</v>
      </c>
      <c r="E166" s="60">
        <v>1</v>
      </c>
      <c r="F166" s="60">
        <v>1</v>
      </c>
      <c r="G166" s="60">
        <v>1</v>
      </c>
      <c r="H166" s="60">
        <v>0.98065253576455436</v>
      </c>
      <c r="I166" s="60">
        <v>0.97212255256142543</v>
      </c>
      <c r="J166" s="60">
        <v>0.99696379541419233</v>
      </c>
      <c r="K166" s="60">
        <v>0.99163140686202067</v>
      </c>
      <c r="L166" s="60">
        <v>0.99967700318959629</v>
      </c>
      <c r="M166" s="61">
        <v>0.97980114236107618</v>
      </c>
    </row>
    <row r="167" spans="1:13" x14ac:dyDescent="0.25">
      <c r="A167" s="29">
        <v>11</v>
      </c>
      <c r="B167" s="59">
        <v>0.96400905453058139</v>
      </c>
      <c r="C167" s="60">
        <v>0.95370084973914948</v>
      </c>
      <c r="D167" s="60">
        <v>0.99857949582578631</v>
      </c>
      <c r="E167" s="60">
        <v>1</v>
      </c>
      <c r="F167" s="60">
        <v>1</v>
      </c>
      <c r="G167" s="60">
        <v>1</v>
      </c>
      <c r="H167" s="60">
        <v>0.98065253576455436</v>
      </c>
      <c r="I167" s="60">
        <v>0.97126429439297612</v>
      </c>
      <c r="J167" s="60">
        <v>0.99315493909403485</v>
      </c>
      <c r="K167" s="60">
        <v>0.99163140686202067</v>
      </c>
      <c r="L167" s="60">
        <v>0.99681964686186109</v>
      </c>
      <c r="M167" s="61">
        <v>0.97977606664252104</v>
      </c>
    </row>
    <row r="168" spans="1:13" x14ac:dyDescent="0.25">
      <c r="A168" s="29">
        <v>10</v>
      </c>
      <c r="B168" s="59">
        <v>0.95467205282183465</v>
      </c>
      <c r="C168" s="60">
        <v>0.9450893401135334</v>
      </c>
      <c r="D168" s="60">
        <v>0.99774255560367697</v>
      </c>
      <c r="E168" s="60">
        <v>1</v>
      </c>
      <c r="F168" s="60">
        <v>1</v>
      </c>
      <c r="G168" s="60">
        <v>1</v>
      </c>
      <c r="H168" s="60">
        <v>0.9784700041045804</v>
      </c>
      <c r="I168" s="60">
        <v>0.96599287923550003</v>
      </c>
      <c r="J168" s="60">
        <v>0.98574305647694027</v>
      </c>
      <c r="K168" s="60">
        <v>0.9875590656713672</v>
      </c>
      <c r="L168" s="60">
        <v>0.98849068560117448</v>
      </c>
      <c r="M168" s="61">
        <v>0.97523197298298747</v>
      </c>
    </row>
    <row r="169" spans="1:13" x14ac:dyDescent="0.25">
      <c r="A169" s="29">
        <v>9</v>
      </c>
      <c r="B169" s="59">
        <v>0.94355311857948654</v>
      </c>
      <c r="C169" s="60">
        <v>0.93548571425757121</v>
      </c>
      <c r="D169" s="60">
        <v>0.98975108548267055</v>
      </c>
      <c r="E169" s="60">
        <v>1</v>
      </c>
      <c r="F169" s="60">
        <v>1</v>
      </c>
      <c r="G169" s="60">
        <v>1</v>
      </c>
      <c r="H169" s="60">
        <v>0.97193911650432185</v>
      </c>
      <c r="I169" s="60">
        <v>0.95630830708899717</v>
      </c>
      <c r="J169" s="60">
        <v>0.97472814756290882</v>
      </c>
      <c r="K169" s="60">
        <v>0.97801529430763501</v>
      </c>
      <c r="L169" s="60">
        <v>0.97469011940753647</v>
      </c>
      <c r="M169" s="61">
        <v>0.96616886138247593</v>
      </c>
    </row>
    <row r="170" spans="1:13" x14ac:dyDescent="0.25">
      <c r="A170" s="29">
        <v>8</v>
      </c>
      <c r="B170" s="59">
        <v>0.93065225180353695</v>
      </c>
      <c r="C170" s="60">
        <v>0.92488997217126245</v>
      </c>
      <c r="D170" s="60">
        <v>0.97460508546276703</v>
      </c>
      <c r="E170" s="60">
        <v>1</v>
      </c>
      <c r="F170" s="60">
        <v>1</v>
      </c>
      <c r="G170" s="60">
        <v>0.99993354009990087</v>
      </c>
      <c r="H170" s="60">
        <v>0.96105987296377882</v>
      </c>
      <c r="I170" s="60">
        <v>0.94221057795346763</v>
      </c>
      <c r="J170" s="60">
        <v>0.96011021235194027</v>
      </c>
      <c r="K170" s="60">
        <v>0.96300009277082421</v>
      </c>
      <c r="L170" s="60">
        <v>0.95541794828094717</v>
      </c>
      <c r="M170" s="61">
        <v>0.95258673184098608</v>
      </c>
    </row>
    <row r="171" spans="1:13" x14ac:dyDescent="0.25">
      <c r="A171" s="29">
        <v>7</v>
      </c>
      <c r="B171" s="59">
        <v>0.91596945249398587</v>
      </c>
      <c r="C171" s="60">
        <v>0.91330211385460747</v>
      </c>
      <c r="D171" s="60">
        <v>0.95230455554396642</v>
      </c>
      <c r="E171" s="60">
        <v>0.99762652421126641</v>
      </c>
      <c r="F171" s="60">
        <v>0.99473959574751891</v>
      </c>
      <c r="G171" s="60">
        <v>0.9808879737364492</v>
      </c>
      <c r="H171" s="60">
        <v>0.94583227348295118</v>
      </c>
      <c r="I171" s="60">
        <v>0.92369969182891132</v>
      </c>
      <c r="J171" s="60">
        <v>0.94188925084403463</v>
      </c>
      <c r="K171" s="60">
        <v>0.9425134610609347</v>
      </c>
      <c r="L171" s="60">
        <v>0.93067417222140647</v>
      </c>
      <c r="M171" s="61">
        <v>0.93448558435851803</v>
      </c>
    </row>
    <row r="172" spans="1:13" x14ac:dyDescent="0.25">
      <c r="A172" s="29">
        <v>6</v>
      </c>
      <c r="B172" s="59">
        <v>0.89950472065083331</v>
      </c>
      <c r="C172" s="60">
        <v>0.90072213930760603</v>
      </c>
      <c r="D172" s="60">
        <v>0.92284949572626895</v>
      </c>
      <c r="E172" s="60">
        <v>0.97460728039995714</v>
      </c>
      <c r="F172" s="60">
        <v>0.97295517228570438</v>
      </c>
      <c r="G172" s="60">
        <v>0.95346597012266043</v>
      </c>
      <c r="H172" s="60">
        <v>0.92625631806183906</v>
      </c>
      <c r="I172" s="60">
        <v>0.90077564871532823</v>
      </c>
      <c r="J172" s="60">
        <v>0.92006526303919189</v>
      </c>
      <c r="K172" s="60">
        <v>0.91655539917796669</v>
      </c>
      <c r="L172" s="60">
        <v>0.90045879122891437</v>
      </c>
      <c r="M172" s="61">
        <v>0.91186541893507178</v>
      </c>
    </row>
    <row r="173" spans="1:13" x14ac:dyDescent="0.25">
      <c r="A173" s="29">
        <v>5</v>
      </c>
      <c r="B173" s="59">
        <v>0.88125805627407927</v>
      </c>
      <c r="C173" s="60">
        <v>0.88715004853025836</v>
      </c>
      <c r="D173" s="60">
        <v>0.88623990600967451</v>
      </c>
      <c r="E173" s="60">
        <v>0.94329863935122049</v>
      </c>
      <c r="F173" s="60">
        <v>0.94360823085745504</v>
      </c>
      <c r="G173" s="60">
        <v>0.91766752925853445</v>
      </c>
      <c r="H173" s="60">
        <v>0.90233200670044245</v>
      </c>
      <c r="I173" s="60">
        <v>0.87343844861271847</v>
      </c>
      <c r="J173" s="60">
        <v>0.89463824893741228</v>
      </c>
      <c r="K173" s="60">
        <v>0.88512590712191996</v>
      </c>
      <c r="L173" s="60">
        <v>0.86477180530347086</v>
      </c>
      <c r="M173" s="61">
        <v>0.88472623557064733</v>
      </c>
    </row>
    <row r="174" spans="1:13" x14ac:dyDescent="0.25">
      <c r="A174" s="29">
        <v>4</v>
      </c>
      <c r="B174" s="59">
        <v>0.86122945936372375</v>
      </c>
      <c r="C174" s="60">
        <v>0.87258584152256424</v>
      </c>
      <c r="D174" s="60">
        <v>0.84247578639418297</v>
      </c>
      <c r="E174" s="60">
        <v>0.90370060106505656</v>
      </c>
      <c r="F174" s="60">
        <v>0.90669877146277089</v>
      </c>
      <c r="G174" s="60">
        <v>0.87349265114407137</v>
      </c>
      <c r="H174" s="60">
        <v>0.87405933939876124</v>
      </c>
      <c r="I174" s="60">
        <v>0.84168809152108193</v>
      </c>
      <c r="J174" s="60">
        <v>0.86560820853869558</v>
      </c>
      <c r="K174" s="60">
        <v>0.84822498489279452</v>
      </c>
      <c r="L174" s="60">
        <v>0.82361321444507607</v>
      </c>
      <c r="M174" s="61">
        <v>0.85306803426524469</v>
      </c>
    </row>
    <row r="175" spans="1:13" x14ac:dyDescent="0.25">
      <c r="A175" s="29">
        <v>3</v>
      </c>
      <c r="B175" s="59">
        <v>0.83941892991976674</v>
      </c>
      <c r="C175" s="60">
        <v>0.85702951828452378</v>
      </c>
      <c r="D175" s="60">
        <v>0.79155713687979434</v>
      </c>
      <c r="E175" s="60">
        <v>0.85581316554146525</v>
      </c>
      <c r="F175" s="60">
        <v>0.86222679410165204</v>
      </c>
      <c r="G175" s="60">
        <v>0.8209413357792712</v>
      </c>
      <c r="H175" s="60">
        <v>0.84143831615679543</v>
      </c>
      <c r="I175" s="60">
        <v>0.80552457744041872</v>
      </c>
      <c r="J175" s="60">
        <v>0.83297514184304178</v>
      </c>
      <c r="K175" s="60">
        <v>0.80585263249059058</v>
      </c>
      <c r="L175" s="60">
        <v>0.77698301865372987</v>
      </c>
      <c r="M175" s="61">
        <v>0.81689081501886385</v>
      </c>
    </row>
    <row r="176" spans="1:13" x14ac:dyDescent="0.25">
      <c r="A176" s="29">
        <v>2</v>
      </c>
      <c r="B176" s="59">
        <v>0.81582646794220814</v>
      </c>
      <c r="C176" s="60">
        <v>0.84048107881613709</v>
      </c>
      <c r="D176" s="60">
        <v>0.73348395746650863</v>
      </c>
      <c r="E176" s="60">
        <v>0.79963633278044666</v>
      </c>
      <c r="F176" s="60">
        <v>0.81019229877409837</v>
      </c>
      <c r="G176" s="60">
        <v>0.76001358316413381</v>
      </c>
      <c r="H176" s="60">
        <v>0.80446893697454513</v>
      </c>
      <c r="I176" s="60">
        <v>0.76494790637072874</v>
      </c>
      <c r="J176" s="60">
        <v>0.79673904885045099</v>
      </c>
      <c r="K176" s="60">
        <v>0.75800884991530804</v>
      </c>
      <c r="L176" s="60">
        <v>0.72488121792943228</v>
      </c>
      <c r="M176" s="61">
        <v>0.7761945778315047</v>
      </c>
    </row>
    <row r="177" spans="1:13" x14ac:dyDescent="0.25">
      <c r="A177" s="29">
        <v>1</v>
      </c>
      <c r="B177" s="62">
        <v>0.79045207343104817</v>
      </c>
      <c r="C177" s="63">
        <v>0.82294052311740395</v>
      </c>
      <c r="D177" s="63">
        <v>0.66825624815432605</v>
      </c>
      <c r="E177" s="63">
        <v>0.73517010278200068</v>
      </c>
      <c r="F177" s="63">
        <v>0.75059528548011012</v>
      </c>
      <c r="G177" s="63">
        <v>0.69070939329865932</v>
      </c>
      <c r="H177" s="63">
        <v>0.76315120185201024</v>
      </c>
      <c r="I177" s="63">
        <v>0.71995807831201197</v>
      </c>
      <c r="J177" s="63">
        <v>0.75689992956092322</v>
      </c>
      <c r="K177" s="63">
        <v>0.70469363716694677</v>
      </c>
      <c r="L177" s="63">
        <v>0.66730781227218339</v>
      </c>
      <c r="M177" s="64">
        <v>0.73097932270316746</v>
      </c>
    </row>
    <row r="178" spans="1:13" x14ac:dyDescent="0.25">
      <c r="B178" s="2"/>
      <c r="C178" s="2"/>
      <c r="D178" s="2"/>
      <c r="E178" s="2"/>
      <c r="F178" s="2"/>
      <c r="G178" s="2"/>
      <c r="H178" s="2"/>
      <c r="I178" s="2"/>
      <c r="J178" s="2"/>
      <c r="K178" s="2"/>
      <c r="L178" s="2"/>
      <c r="M178" s="2"/>
    </row>
    <row r="179" spans="1:13" x14ac:dyDescent="0.25">
      <c r="A179" s="27" t="s">
        <v>53</v>
      </c>
      <c r="B179" s="30">
        <v>4</v>
      </c>
      <c r="C179" s="30">
        <v>5</v>
      </c>
      <c r="D179" s="30">
        <v>6</v>
      </c>
      <c r="E179" s="30">
        <v>7</v>
      </c>
      <c r="F179" s="30">
        <v>8</v>
      </c>
      <c r="G179" s="30">
        <v>9</v>
      </c>
      <c r="H179" s="30">
        <v>10</v>
      </c>
      <c r="I179" s="30">
        <v>11</v>
      </c>
      <c r="J179" s="30">
        <v>12</v>
      </c>
      <c r="K179" s="30">
        <v>1</v>
      </c>
      <c r="L179" s="30">
        <v>2</v>
      </c>
      <c r="M179" s="30">
        <v>3</v>
      </c>
    </row>
    <row r="180" spans="1:13" x14ac:dyDescent="0.25">
      <c r="A180" s="29">
        <v>20</v>
      </c>
      <c r="B180" s="56">
        <v>0.96350165663788379</v>
      </c>
      <c r="C180" s="57">
        <v>0.95605999227467242</v>
      </c>
      <c r="D180" s="57">
        <v>1</v>
      </c>
      <c r="E180" s="57">
        <v>1</v>
      </c>
      <c r="F180" s="57">
        <v>1</v>
      </c>
      <c r="G180" s="57">
        <v>1</v>
      </c>
      <c r="H180" s="57">
        <v>0.99324298876409234</v>
      </c>
      <c r="I180" s="57">
        <v>0.97108570857781107</v>
      </c>
      <c r="J180" s="57">
        <v>0.99777402354192657</v>
      </c>
      <c r="K180" s="57">
        <v>0.99403299794694477</v>
      </c>
      <c r="L180" s="57">
        <v>0.99935816326999061</v>
      </c>
      <c r="M180" s="58">
        <v>0.97885595647527335</v>
      </c>
    </row>
    <row r="181" spans="1:13" x14ac:dyDescent="0.25">
      <c r="A181" s="29">
        <v>19</v>
      </c>
      <c r="B181" s="59">
        <v>0.96350165663788379</v>
      </c>
      <c r="C181" s="60">
        <v>0.95605999227467242</v>
      </c>
      <c r="D181" s="60">
        <v>1</v>
      </c>
      <c r="E181" s="60">
        <v>1</v>
      </c>
      <c r="F181" s="60">
        <v>1</v>
      </c>
      <c r="G181" s="60">
        <v>1</v>
      </c>
      <c r="H181" s="60">
        <v>0.99324298876409234</v>
      </c>
      <c r="I181" s="60">
        <v>0.97108570857781107</v>
      </c>
      <c r="J181" s="60">
        <v>0.99777402354192657</v>
      </c>
      <c r="K181" s="60">
        <v>0.99403299794694477</v>
      </c>
      <c r="L181" s="60">
        <v>0.99935816326999061</v>
      </c>
      <c r="M181" s="61">
        <v>0.97885595647527335</v>
      </c>
    </row>
    <row r="182" spans="1:13" x14ac:dyDescent="0.25">
      <c r="A182" s="29">
        <v>18</v>
      </c>
      <c r="B182" s="59">
        <v>0.96350165663788379</v>
      </c>
      <c r="C182" s="60">
        <v>0.95605999227467242</v>
      </c>
      <c r="D182" s="60">
        <v>1</v>
      </c>
      <c r="E182" s="60">
        <v>1</v>
      </c>
      <c r="F182" s="60">
        <v>1</v>
      </c>
      <c r="G182" s="60">
        <v>1</v>
      </c>
      <c r="H182" s="60">
        <v>0.99324298876409234</v>
      </c>
      <c r="I182" s="60">
        <v>0.97108570857781107</v>
      </c>
      <c r="J182" s="60">
        <v>0.99777402354192657</v>
      </c>
      <c r="K182" s="60">
        <v>0.99403299794694477</v>
      </c>
      <c r="L182" s="60">
        <v>0.99935816326999061</v>
      </c>
      <c r="M182" s="61">
        <v>0.97885595647527335</v>
      </c>
    </row>
    <row r="183" spans="1:13" x14ac:dyDescent="0.25">
      <c r="A183" s="29">
        <v>17</v>
      </c>
      <c r="B183" s="59">
        <v>0.96350165663788379</v>
      </c>
      <c r="C183" s="60">
        <v>0.95605999227467242</v>
      </c>
      <c r="D183" s="60">
        <v>1</v>
      </c>
      <c r="E183" s="60">
        <v>1</v>
      </c>
      <c r="F183" s="60">
        <v>1</v>
      </c>
      <c r="G183" s="60">
        <v>1</v>
      </c>
      <c r="H183" s="60">
        <v>0.99324298876409234</v>
      </c>
      <c r="I183" s="60">
        <v>0.97108570857781107</v>
      </c>
      <c r="J183" s="60">
        <v>0.99777402354192657</v>
      </c>
      <c r="K183" s="60">
        <v>0.99403299794694477</v>
      </c>
      <c r="L183" s="60">
        <v>0.99935816326999061</v>
      </c>
      <c r="M183" s="61">
        <v>0.97885595647527335</v>
      </c>
    </row>
    <row r="184" spans="1:13" x14ac:dyDescent="0.25">
      <c r="A184" s="29">
        <v>16</v>
      </c>
      <c r="B184" s="59">
        <v>0.96350165663788379</v>
      </c>
      <c r="C184" s="60">
        <v>0.95605999227467242</v>
      </c>
      <c r="D184" s="60">
        <v>1</v>
      </c>
      <c r="E184" s="60">
        <v>1</v>
      </c>
      <c r="F184" s="60">
        <v>1</v>
      </c>
      <c r="G184" s="60">
        <v>1</v>
      </c>
      <c r="H184" s="60">
        <v>0.99324298876409234</v>
      </c>
      <c r="I184" s="60">
        <v>0.97108570857781107</v>
      </c>
      <c r="J184" s="60">
        <v>0.99777402354192657</v>
      </c>
      <c r="K184" s="60">
        <v>0.99403299794694477</v>
      </c>
      <c r="L184" s="60">
        <v>0.99935816326999061</v>
      </c>
      <c r="M184" s="61">
        <v>0.97885595647527335</v>
      </c>
    </row>
    <row r="185" spans="1:13" x14ac:dyDescent="0.25">
      <c r="A185" s="29">
        <v>15</v>
      </c>
      <c r="B185" s="59">
        <v>0.96350165663788379</v>
      </c>
      <c r="C185" s="60">
        <v>0.95605999227467242</v>
      </c>
      <c r="D185" s="60">
        <v>1</v>
      </c>
      <c r="E185" s="60">
        <v>1</v>
      </c>
      <c r="F185" s="60">
        <v>1</v>
      </c>
      <c r="G185" s="60">
        <v>1</v>
      </c>
      <c r="H185" s="60">
        <v>0.99324298876409234</v>
      </c>
      <c r="I185" s="60">
        <v>0.97108570857781107</v>
      </c>
      <c r="J185" s="60">
        <v>0.99777402354192657</v>
      </c>
      <c r="K185" s="60">
        <v>0.99403299794694477</v>
      </c>
      <c r="L185" s="60">
        <v>0.99935816326999061</v>
      </c>
      <c r="M185" s="61">
        <v>0.97885595647527335</v>
      </c>
    </row>
    <row r="186" spans="1:13" x14ac:dyDescent="0.25">
      <c r="A186" s="29">
        <v>14</v>
      </c>
      <c r="B186" s="59">
        <v>0.96350165663788379</v>
      </c>
      <c r="C186" s="60">
        <v>0.95605999227467242</v>
      </c>
      <c r="D186" s="60">
        <v>1</v>
      </c>
      <c r="E186" s="60">
        <v>1</v>
      </c>
      <c r="F186" s="60">
        <v>1</v>
      </c>
      <c r="G186" s="60">
        <v>1</v>
      </c>
      <c r="H186" s="60">
        <v>0.99324298876409234</v>
      </c>
      <c r="I186" s="60">
        <v>0.97108570857781107</v>
      </c>
      <c r="J186" s="60">
        <v>0.99777402354192657</v>
      </c>
      <c r="K186" s="60">
        <v>0.99403299794694477</v>
      </c>
      <c r="L186" s="60">
        <v>0.99935816326999061</v>
      </c>
      <c r="M186" s="61">
        <v>0.97885595647527335</v>
      </c>
    </row>
    <row r="187" spans="1:13" x14ac:dyDescent="0.25">
      <c r="A187" s="29">
        <v>13</v>
      </c>
      <c r="B187" s="59">
        <v>0.96350165663788379</v>
      </c>
      <c r="C187" s="60">
        <v>0.95605999227467242</v>
      </c>
      <c r="D187" s="60">
        <v>1</v>
      </c>
      <c r="E187" s="60">
        <v>1</v>
      </c>
      <c r="F187" s="60">
        <v>1</v>
      </c>
      <c r="G187" s="60">
        <v>1</v>
      </c>
      <c r="H187" s="60">
        <v>0.99324298876409234</v>
      </c>
      <c r="I187" s="60">
        <v>0.97108570857781107</v>
      </c>
      <c r="J187" s="60">
        <v>0.99777402354192657</v>
      </c>
      <c r="K187" s="60">
        <v>0.99403299794694477</v>
      </c>
      <c r="L187" s="60">
        <v>0.99935816326999061</v>
      </c>
      <c r="M187" s="61">
        <v>0.97885595647527335</v>
      </c>
    </row>
    <row r="188" spans="1:13" x14ac:dyDescent="0.25">
      <c r="A188" s="29">
        <v>12</v>
      </c>
      <c r="B188" s="59">
        <v>0.96350165663788379</v>
      </c>
      <c r="C188" s="60">
        <v>0.95605999227467242</v>
      </c>
      <c r="D188" s="60">
        <v>1</v>
      </c>
      <c r="E188" s="60">
        <v>1</v>
      </c>
      <c r="F188" s="60">
        <v>1</v>
      </c>
      <c r="G188" s="60">
        <v>1</v>
      </c>
      <c r="H188" s="60">
        <v>0.99324298876409234</v>
      </c>
      <c r="I188" s="60">
        <v>0.97108570857781107</v>
      </c>
      <c r="J188" s="60">
        <v>0.99777402354192657</v>
      </c>
      <c r="K188" s="60">
        <v>0.99403299794694477</v>
      </c>
      <c r="L188" s="60">
        <v>0.99935816326999061</v>
      </c>
      <c r="M188" s="61">
        <v>0.97885595647527335</v>
      </c>
    </row>
    <row r="189" spans="1:13" x14ac:dyDescent="0.25">
      <c r="A189" s="29">
        <v>11</v>
      </c>
      <c r="B189" s="59">
        <v>0.96350165663788379</v>
      </c>
      <c r="C189" s="60">
        <v>0.95605999227467242</v>
      </c>
      <c r="D189" s="60">
        <v>1</v>
      </c>
      <c r="E189" s="60">
        <v>1</v>
      </c>
      <c r="F189" s="60">
        <v>1</v>
      </c>
      <c r="G189" s="60">
        <v>1</v>
      </c>
      <c r="H189" s="60">
        <v>0.99324298876409234</v>
      </c>
      <c r="I189" s="60">
        <v>0.97108570857781107</v>
      </c>
      <c r="J189" s="60">
        <v>0.99777402354192657</v>
      </c>
      <c r="K189" s="60">
        <v>0.99403299794694477</v>
      </c>
      <c r="L189" s="60">
        <v>0.99935816326999061</v>
      </c>
      <c r="M189" s="61">
        <v>0.97885595647527335</v>
      </c>
    </row>
    <row r="190" spans="1:13" x14ac:dyDescent="0.25">
      <c r="A190" s="29">
        <v>10</v>
      </c>
      <c r="B190" s="59">
        <v>0.95606547596609548</v>
      </c>
      <c r="C190" s="60">
        <v>0.95370646875995035</v>
      </c>
      <c r="D190" s="60">
        <v>1</v>
      </c>
      <c r="E190" s="60">
        <v>1</v>
      </c>
      <c r="F190" s="60">
        <v>1</v>
      </c>
      <c r="G190" s="60">
        <v>1</v>
      </c>
      <c r="H190" s="60">
        <v>0.99324298876409234</v>
      </c>
      <c r="I190" s="60">
        <v>0.96765912548133914</v>
      </c>
      <c r="J190" s="60">
        <v>0.99674154754641098</v>
      </c>
      <c r="K190" s="60">
        <v>0.99244985941128516</v>
      </c>
      <c r="L190" s="60">
        <v>0.99298529581475314</v>
      </c>
      <c r="M190" s="61">
        <v>0.9774215770589274</v>
      </c>
    </row>
    <row r="191" spans="1:13" x14ac:dyDescent="0.25">
      <c r="A191" s="29">
        <v>9</v>
      </c>
      <c r="B191" s="59">
        <v>0.94040588181661033</v>
      </c>
      <c r="C191" s="60">
        <v>0.94263791705945499</v>
      </c>
      <c r="D191" s="60">
        <v>0.99930731584552368</v>
      </c>
      <c r="E191" s="60">
        <v>1</v>
      </c>
      <c r="F191" s="60">
        <v>1</v>
      </c>
      <c r="G191" s="60">
        <v>1</v>
      </c>
      <c r="H191" s="60">
        <v>0.98765295934712527</v>
      </c>
      <c r="I191" s="60">
        <v>0.95482378829563874</v>
      </c>
      <c r="J191" s="60">
        <v>0.98587950222494403</v>
      </c>
      <c r="K191" s="60">
        <v>0.98212468797605612</v>
      </c>
      <c r="L191" s="60">
        <v>0.97731812319616096</v>
      </c>
      <c r="M191" s="61">
        <v>0.96707411549813416</v>
      </c>
    </row>
    <row r="192" spans="1:13" x14ac:dyDescent="0.25">
      <c r="A192" s="29">
        <v>8</v>
      </c>
      <c r="B192" s="59">
        <v>0.91652287418942824</v>
      </c>
      <c r="C192" s="60">
        <v>0.92285433717318566</v>
      </c>
      <c r="D192" s="60">
        <v>0.97887162856024246</v>
      </c>
      <c r="E192" s="60">
        <v>1</v>
      </c>
      <c r="F192" s="60">
        <v>1</v>
      </c>
      <c r="G192" s="60">
        <v>1</v>
      </c>
      <c r="H192" s="60">
        <v>0.97007823005046501</v>
      </c>
      <c r="I192" s="60">
        <v>0.93257969702071009</v>
      </c>
      <c r="J192" s="60">
        <v>0.96518788757752572</v>
      </c>
      <c r="K192" s="60">
        <v>0.96305748364125776</v>
      </c>
      <c r="L192" s="60">
        <v>0.95235664541421361</v>
      </c>
      <c r="M192" s="61">
        <v>0.94781357179289327</v>
      </c>
    </row>
    <row r="193" spans="1:13" x14ac:dyDescent="0.25">
      <c r="A193" s="29">
        <v>7</v>
      </c>
      <c r="B193" s="59">
        <v>0.8844164530845493</v>
      </c>
      <c r="C193" s="60">
        <v>0.8943557291011428</v>
      </c>
      <c r="D193" s="60">
        <v>0.94593042311233855</v>
      </c>
      <c r="E193" s="60">
        <v>0.99847389692389243</v>
      </c>
      <c r="F193" s="60">
        <v>0.99485930461790917</v>
      </c>
      <c r="G193" s="60">
        <v>0.98064925621957744</v>
      </c>
      <c r="H193" s="60">
        <v>0.94051880087411133</v>
      </c>
      <c r="I193" s="60">
        <v>0.90092685165655284</v>
      </c>
      <c r="J193" s="60">
        <v>0.93466670360415605</v>
      </c>
      <c r="K193" s="60">
        <v>0.9352482464068903</v>
      </c>
      <c r="L193" s="60">
        <v>0.91810086246891132</v>
      </c>
      <c r="M193" s="61">
        <v>0.91963994594320497</v>
      </c>
    </row>
    <row r="194" spans="1:13" x14ac:dyDescent="0.25">
      <c r="A194" s="29">
        <v>6</v>
      </c>
      <c r="B194" s="59">
        <v>0.84408661850197375</v>
      </c>
      <c r="C194" s="60">
        <v>0.85714209284332643</v>
      </c>
      <c r="D194" s="60">
        <v>0.90048369950181217</v>
      </c>
      <c r="E194" s="60">
        <v>0.96952601849339648</v>
      </c>
      <c r="F194" s="60">
        <v>0.96711153804508798</v>
      </c>
      <c r="G194" s="60">
        <v>0.94100579915400551</v>
      </c>
      <c r="H194" s="60">
        <v>0.89897467181806412</v>
      </c>
      <c r="I194" s="60">
        <v>0.85986525220316712</v>
      </c>
      <c r="J194" s="60">
        <v>0.89431595030483524</v>
      </c>
      <c r="K194" s="60">
        <v>0.89869697627295353</v>
      </c>
      <c r="L194" s="60">
        <v>0.87455077436025386</v>
      </c>
      <c r="M194" s="61">
        <v>0.88255323794906926</v>
      </c>
    </row>
    <row r="195" spans="1:13" x14ac:dyDescent="0.25">
      <c r="A195" s="29">
        <v>5</v>
      </c>
      <c r="B195" s="59">
        <v>0.79553337044170125</v>
      </c>
      <c r="C195" s="60">
        <v>0.81121342839973654</v>
      </c>
      <c r="D195" s="60">
        <v>0.84253145772866311</v>
      </c>
      <c r="E195" s="60">
        <v>0.93001983837229263</v>
      </c>
      <c r="F195" s="60">
        <v>0.92958142358307805</v>
      </c>
      <c r="G195" s="60">
        <v>0.88847276326562752</v>
      </c>
      <c r="H195" s="60">
        <v>0.84544584288232361</v>
      </c>
      <c r="I195" s="60">
        <v>0.80939489866055281</v>
      </c>
      <c r="J195" s="60">
        <v>0.84413562767956285</v>
      </c>
      <c r="K195" s="60">
        <v>0.85340367323944766</v>
      </c>
      <c r="L195" s="60">
        <v>0.82170638108824123</v>
      </c>
      <c r="M195" s="61">
        <v>0.83655344781048613</v>
      </c>
    </row>
    <row r="196" spans="1:13" x14ac:dyDescent="0.25">
      <c r="A196" s="29">
        <v>4</v>
      </c>
      <c r="B196" s="59">
        <v>0.73875670890373191</v>
      </c>
      <c r="C196" s="60">
        <v>0.7565697357703729</v>
      </c>
      <c r="D196" s="60">
        <v>0.77207369779289137</v>
      </c>
      <c r="E196" s="60">
        <v>0.87995535656058088</v>
      </c>
      <c r="F196" s="60">
        <v>0.88226896123187948</v>
      </c>
      <c r="G196" s="60">
        <v>0.82305014855444303</v>
      </c>
      <c r="H196" s="60">
        <v>0.77993231406688956</v>
      </c>
      <c r="I196" s="60">
        <v>0.74951579102871013</v>
      </c>
      <c r="J196" s="60">
        <v>0.78412573572833921</v>
      </c>
      <c r="K196" s="60">
        <v>0.79936833730637236</v>
      </c>
      <c r="L196" s="60">
        <v>0.75956768265287367</v>
      </c>
      <c r="M196" s="61">
        <v>0.78164057552745536</v>
      </c>
    </row>
    <row r="197" spans="1:13" x14ac:dyDescent="0.25">
      <c r="A197" s="29">
        <v>3</v>
      </c>
      <c r="B197" s="59">
        <v>0.67375663388806584</v>
      </c>
      <c r="C197" s="60">
        <v>0.69321101495523585</v>
      </c>
      <c r="D197" s="60">
        <v>0.68911041969449705</v>
      </c>
      <c r="E197" s="60">
        <v>0.81933257305826157</v>
      </c>
      <c r="F197" s="60">
        <v>0.82517415099149216</v>
      </c>
      <c r="G197" s="60">
        <v>0.74473795502045204</v>
      </c>
      <c r="H197" s="60">
        <v>0.70243408537176211</v>
      </c>
      <c r="I197" s="60">
        <v>0.68022792930763898</v>
      </c>
      <c r="J197" s="60">
        <v>0.71428627445116422</v>
      </c>
      <c r="K197" s="60">
        <v>0.73659096847372785</v>
      </c>
      <c r="L197" s="60">
        <v>0.68813467905415093</v>
      </c>
      <c r="M197" s="61">
        <v>0.71781462109997718</v>
      </c>
    </row>
    <row r="198" spans="1:13" x14ac:dyDescent="0.25">
      <c r="A198" s="29">
        <v>2</v>
      </c>
      <c r="B198" s="59">
        <v>0.60053314539470293</v>
      </c>
      <c r="C198" s="60">
        <v>0.62113726595432517</v>
      </c>
      <c r="D198" s="60">
        <v>0.59364162343348004</v>
      </c>
      <c r="E198" s="60">
        <v>0.74815148786533436</v>
      </c>
      <c r="F198" s="60">
        <v>0.75829699286191621</v>
      </c>
      <c r="G198" s="60">
        <v>0.65353618266365487</v>
      </c>
      <c r="H198" s="60">
        <v>0.61295115679694123</v>
      </c>
      <c r="I198" s="60">
        <v>0.60153131349733935</v>
      </c>
      <c r="J198" s="60">
        <v>0.63461724384803797</v>
      </c>
      <c r="K198" s="60">
        <v>0.66507156674151413</v>
      </c>
      <c r="L198" s="60">
        <v>0.60740737029207315</v>
      </c>
      <c r="M198" s="61">
        <v>0.64507558452805158</v>
      </c>
    </row>
    <row r="199" spans="1:13" x14ac:dyDescent="0.25">
      <c r="A199" s="29">
        <v>1</v>
      </c>
      <c r="B199" s="62">
        <v>0.51908624342364318</v>
      </c>
      <c r="C199" s="63">
        <v>0.54034848876764086</v>
      </c>
      <c r="D199" s="63">
        <v>0.48566730900984045</v>
      </c>
      <c r="E199" s="63">
        <v>0.66641210098179937</v>
      </c>
      <c r="F199" s="63">
        <v>0.68163748684315151</v>
      </c>
      <c r="G199" s="63">
        <v>0.54944483148405132</v>
      </c>
      <c r="H199" s="63">
        <v>0.51148352834242694</v>
      </c>
      <c r="I199" s="63">
        <v>0.51342594359781113</v>
      </c>
      <c r="J199" s="63">
        <v>0.54511864391896037</v>
      </c>
      <c r="K199" s="63">
        <v>0.5848101321097311</v>
      </c>
      <c r="L199" s="63">
        <v>0.51738575636664041</v>
      </c>
      <c r="M199" s="64">
        <v>0.56342346581167857</v>
      </c>
    </row>
    <row r="201" spans="1:13" x14ac:dyDescent="0.25">
      <c r="A201" s="31" t="s">
        <v>54</v>
      </c>
      <c r="B201" s="32">
        <v>4</v>
      </c>
      <c r="C201" s="32">
        <v>5</v>
      </c>
      <c r="D201" s="32">
        <v>6</v>
      </c>
      <c r="E201" s="32">
        <v>7</v>
      </c>
      <c r="F201" s="32">
        <v>8</v>
      </c>
      <c r="G201" s="32">
        <v>9</v>
      </c>
      <c r="H201" s="32">
        <v>10</v>
      </c>
      <c r="I201" s="32">
        <v>11</v>
      </c>
      <c r="J201" s="32">
        <v>12</v>
      </c>
      <c r="K201" s="32">
        <v>1</v>
      </c>
      <c r="L201" s="32">
        <v>2</v>
      </c>
      <c r="M201" s="32">
        <v>3</v>
      </c>
    </row>
    <row r="202" spans="1:13" x14ac:dyDescent="0.25">
      <c r="A202" s="33">
        <v>20</v>
      </c>
      <c r="B202" s="34" t="b">
        <f>IF(入力!$E$16="北海道",B4,IF(入力!$E$16="東北",B26,IF(入力!$E$16="東京",B48,IF(入力!$E$16="中部",B70,IF(入力!$E$16="北陸",B92,IF(入力!$E$16="関西",B114,IF(入力!$E$16="中国",B136,IF(入力!$E$16="四国",B158,IF(入力!$E$16="九州",B180)))))))))</f>
        <v>0</v>
      </c>
      <c r="C202" s="35" t="b">
        <f>IF(入力!$E$16="北海道",C4,IF(入力!$E$16="東北",C26,IF(入力!$E$16="東京",C48,IF(入力!$E$16="中部",C70,IF(入力!$E$16="北陸",C92,IF(入力!$E$16="関西",C114,IF(入力!$E$16="中国",C136,IF(入力!$E$16="四国",C158,IF(入力!$E$16="九州",C180)))))))))</f>
        <v>0</v>
      </c>
      <c r="D202" s="35" t="b">
        <f>IF(入力!$E$16="北海道",D4,IF(入力!$E$16="東北",D26,IF(入力!$E$16="東京",D48,IF(入力!$E$16="中部",D70,IF(入力!$E$16="北陸",D92,IF(入力!$E$16="関西",D114,IF(入力!$E$16="中国",D136,IF(入力!$E$16="四国",D158,IF(入力!$E$16="九州",D180)))))))))</f>
        <v>0</v>
      </c>
      <c r="E202" s="35" t="b">
        <f>IF(入力!$E$16="北海道",E4,IF(入力!$E$16="東北",E26,IF(入力!$E$16="東京",E48,IF(入力!$E$16="中部",E70,IF(入力!$E$16="北陸",E92,IF(入力!$E$16="関西",E114,IF(入力!$E$16="中国",E136,IF(入力!$E$16="四国",E158,IF(入力!$E$16="九州",E180)))))))))</f>
        <v>0</v>
      </c>
      <c r="F202" s="35" t="b">
        <f>IF(入力!$E$16="北海道",F4,IF(入力!$E$16="東北",F26,IF(入力!$E$16="東京",F48,IF(入力!$E$16="中部",F70,IF(入力!$E$16="北陸",F92,IF(入力!$E$16="関西",F114,IF(入力!$E$16="中国",F136,IF(入力!$E$16="四国",F158,IF(入力!$E$16="九州",F180)))))))))</f>
        <v>0</v>
      </c>
      <c r="G202" s="35" t="b">
        <f>IF(入力!$E$16="北海道",G4,IF(入力!$E$16="東北",G26,IF(入力!$E$16="東京",G48,IF(入力!$E$16="中部",G70,IF(入力!$E$16="北陸",G92,IF(入力!$E$16="関西",G114,IF(入力!$E$16="中国",G136,IF(入力!$E$16="四国",G158,IF(入力!$E$16="九州",G180)))))))))</f>
        <v>0</v>
      </c>
      <c r="H202" s="35" t="b">
        <f>IF(入力!$E$16="北海道",H4,IF(入力!$E$16="東北",H26,IF(入力!$E$16="東京",H48,IF(入力!$E$16="中部",H70,IF(入力!$E$16="北陸",H92,IF(入力!$E$16="関西",H114,IF(入力!$E$16="中国",H136,IF(入力!$E$16="四国",H158,IF(入力!$E$16="九州",H180)))))))))</f>
        <v>0</v>
      </c>
      <c r="I202" s="35" t="b">
        <f>IF(入力!$E$16="北海道",I4,IF(入力!$E$16="東北",I26,IF(入力!$E$16="東京",I48,IF(入力!$E$16="中部",I70,IF(入力!$E$16="北陸",I92,IF(入力!$E$16="関西",I114,IF(入力!$E$16="中国",I136,IF(入力!$E$16="四国",I158,IF(入力!$E$16="九州",I180)))))))))</f>
        <v>0</v>
      </c>
      <c r="J202" s="35" t="b">
        <f>IF(入力!$E$16="北海道",J4,IF(入力!$E$16="東北",J26,IF(入力!$E$16="東京",J48,IF(入力!$E$16="中部",J70,IF(入力!$E$16="北陸",J92,IF(入力!$E$16="関西",J114,IF(入力!$E$16="中国",J136,IF(入力!$E$16="四国",J158,IF(入力!$E$16="九州",J180)))))))))</f>
        <v>0</v>
      </c>
      <c r="K202" s="35" t="b">
        <f>IF(入力!$E$16="北海道",K4,IF(入力!$E$16="東北",K26,IF(入力!$E$16="東京",K48,IF(入力!$E$16="中部",K70,IF(入力!$E$16="北陸",K92,IF(入力!$E$16="関西",K114,IF(入力!$E$16="中国",K136,IF(入力!$E$16="四国",K158,IF(入力!$E$16="九州",K180)))))))))</f>
        <v>0</v>
      </c>
      <c r="L202" s="35" t="b">
        <f>IF(入力!$E$16="北海道",L4,IF(入力!$E$16="東北",L26,IF(入力!$E$16="東京",L48,IF(入力!$E$16="中部",L70,IF(入力!$E$16="北陸",L92,IF(入力!$E$16="関西",L114,IF(入力!$E$16="中国",L136,IF(入力!$E$16="四国",L158,IF(入力!$E$16="九州",L180)))))))))</f>
        <v>0</v>
      </c>
      <c r="M202" s="36" t="b">
        <f>IF(入力!$E$16="北海道",M4,IF(入力!$E$16="東北",M26,IF(入力!$E$16="東京",M48,IF(入力!$E$16="中部",M70,IF(入力!$E$16="北陸",M92,IF(入力!$E$16="関西",M114,IF(入力!$E$16="中国",M136,IF(入力!$E$16="四国",M158,IF(入力!$E$16="九州",M180)))))))))</f>
        <v>0</v>
      </c>
    </row>
    <row r="203" spans="1:13" x14ac:dyDescent="0.25">
      <c r="A203" s="33">
        <v>19</v>
      </c>
      <c r="B203" s="37" t="b">
        <f>IF(入力!$E$16="北海道",B5,IF(入力!$E$16="東北",B27,IF(入力!$E$16="東京",B49,IF(入力!$E$16="中部",B71,IF(入力!$E$16="北陸",B93,IF(入力!$E$16="関西",B115,IF(入力!$E$16="中国",B137,IF(入力!$E$16="四国",B159,IF(入力!$E$16="九州",B181)))))))))</f>
        <v>0</v>
      </c>
      <c r="C203" s="38" t="b">
        <f>IF(入力!$E$16="北海道",C5,IF(入力!$E$16="東北",C27,IF(入力!$E$16="東京",C49,IF(入力!$E$16="中部",C71,IF(入力!$E$16="北陸",C93,IF(入力!$E$16="関西",C115,IF(入力!$E$16="中国",C137,IF(入力!$E$16="四国",C159,IF(入力!$E$16="九州",C181)))))))))</f>
        <v>0</v>
      </c>
      <c r="D203" s="38" t="b">
        <f>IF(入力!$E$16="北海道",D5,IF(入力!$E$16="東北",D27,IF(入力!$E$16="東京",D49,IF(入力!$E$16="中部",D71,IF(入力!$E$16="北陸",D93,IF(入力!$E$16="関西",D115,IF(入力!$E$16="中国",D137,IF(入力!$E$16="四国",D159,IF(入力!$E$16="九州",D181)))))))))</f>
        <v>0</v>
      </c>
      <c r="E203" s="38" t="b">
        <f>IF(入力!$E$16="北海道",E5,IF(入力!$E$16="東北",E27,IF(入力!$E$16="東京",E49,IF(入力!$E$16="中部",E71,IF(入力!$E$16="北陸",E93,IF(入力!$E$16="関西",E115,IF(入力!$E$16="中国",E137,IF(入力!$E$16="四国",E159,IF(入力!$E$16="九州",E181)))))))))</f>
        <v>0</v>
      </c>
      <c r="F203" s="38" t="b">
        <f>IF(入力!$E$16="北海道",F5,IF(入力!$E$16="東北",F27,IF(入力!$E$16="東京",F49,IF(入力!$E$16="中部",F71,IF(入力!$E$16="北陸",F93,IF(入力!$E$16="関西",F115,IF(入力!$E$16="中国",F137,IF(入力!$E$16="四国",F159,IF(入力!$E$16="九州",F181)))))))))</f>
        <v>0</v>
      </c>
      <c r="G203" s="38" t="b">
        <f>IF(入力!$E$16="北海道",G5,IF(入力!$E$16="東北",G27,IF(入力!$E$16="東京",G49,IF(入力!$E$16="中部",G71,IF(入力!$E$16="北陸",G93,IF(入力!$E$16="関西",G115,IF(入力!$E$16="中国",G137,IF(入力!$E$16="四国",G159,IF(入力!$E$16="九州",G181)))))))))</f>
        <v>0</v>
      </c>
      <c r="H203" s="38" t="b">
        <f>IF(入力!$E$16="北海道",H5,IF(入力!$E$16="東北",H27,IF(入力!$E$16="東京",H49,IF(入力!$E$16="中部",H71,IF(入力!$E$16="北陸",H93,IF(入力!$E$16="関西",H115,IF(入力!$E$16="中国",H137,IF(入力!$E$16="四国",H159,IF(入力!$E$16="九州",H181)))))))))</f>
        <v>0</v>
      </c>
      <c r="I203" s="38" t="b">
        <f>IF(入力!$E$16="北海道",I5,IF(入力!$E$16="東北",I27,IF(入力!$E$16="東京",I49,IF(入力!$E$16="中部",I71,IF(入力!$E$16="北陸",I93,IF(入力!$E$16="関西",I115,IF(入力!$E$16="中国",I137,IF(入力!$E$16="四国",I159,IF(入力!$E$16="九州",I181)))))))))</f>
        <v>0</v>
      </c>
      <c r="J203" s="38" t="b">
        <f>IF(入力!$E$16="北海道",J5,IF(入力!$E$16="東北",J27,IF(入力!$E$16="東京",J49,IF(入力!$E$16="中部",J71,IF(入力!$E$16="北陸",J93,IF(入力!$E$16="関西",J115,IF(入力!$E$16="中国",J137,IF(入力!$E$16="四国",J159,IF(入力!$E$16="九州",J181)))))))))</f>
        <v>0</v>
      </c>
      <c r="K203" s="38" t="b">
        <f>IF(入力!$E$16="北海道",K5,IF(入力!$E$16="東北",K27,IF(入力!$E$16="東京",K49,IF(入力!$E$16="中部",K71,IF(入力!$E$16="北陸",K93,IF(入力!$E$16="関西",K115,IF(入力!$E$16="中国",K137,IF(入力!$E$16="四国",K159,IF(入力!$E$16="九州",K181)))))))))</f>
        <v>0</v>
      </c>
      <c r="L203" s="38" t="b">
        <f>IF(入力!$E$16="北海道",L5,IF(入力!$E$16="東北",L27,IF(入力!$E$16="東京",L49,IF(入力!$E$16="中部",L71,IF(入力!$E$16="北陸",L93,IF(入力!$E$16="関西",L115,IF(入力!$E$16="中国",L137,IF(入力!$E$16="四国",L159,IF(入力!$E$16="九州",L181)))))))))</f>
        <v>0</v>
      </c>
      <c r="M203" s="39" t="b">
        <f>IF(入力!$E$16="北海道",M5,IF(入力!$E$16="東北",M27,IF(入力!$E$16="東京",M49,IF(入力!$E$16="中部",M71,IF(入力!$E$16="北陸",M93,IF(入力!$E$16="関西",M115,IF(入力!$E$16="中国",M137,IF(入力!$E$16="四国",M159,IF(入力!$E$16="九州",M181)))))))))</f>
        <v>0</v>
      </c>
    </row>
    <row r="204" spans="1:13" x14ac:dyDescent="0.25">
      <c r="A204" s="33">
        <v>18</v>
      </c>
      <c r="B204" s="37" t="b">
        <f>IF(入力!$E$16="北海道",B6,IF(入力!$E$16="東北",B28,IF(入力!$E$16="東京",B50,IF(入力!$E$16="中部",B72,IF(入力!$E$16="北陸",B94,IF(入力!$E$16="関西",B116,IF(入力!$E$16="中国",B138,IF(入力!$E$16="四国",B160,IF(入力!$E$16="九州",B182)))))))))</f>
        <v>0</v>
      </c>
      <c r="C204" s="38" t="b">
        <f>IF(入力!$E$16="北海道",C6,IF(入力!$E$16="東北",C28,IF(入力!$E$16="東京",C50,IF(入力!$E$16="中部",C72,IF(入力!$E$16="北陸",C94,IF(入力!$E$16="関西",C116,IF(入力!$E$16="中国",C138,IF(入力!$E$16="四国",C160,IF(入力!$E$16="九州",C182)))))))))</f>
        <v>0</v>
      </c>
      <c r="D204" s="38" t="b">
        <f>IF(入力!$E$16="北海道",D6,IF(入力!$E$16="東北",D28,IF(入力!$E$16="東京",D50,IF(入力!$E$16="中部",D72,IF(入力!$E$16="北陸",D94,IF(入力!$E$16="関西",D116,IF(入力!$E$16="中国",D138,IF(入力!$E$16="四国",D160,IF(入力!$E$16="九州",D182)))))))))</f>
        <v>0</v>
      </c>
      <c r="E204" s="38" t="b">
        <f>IF(入力!$E$16="北海道",E6,IF(入力!$E$16="東北",E28,IF(入力!$E$16="東京",E50,IF(入力!$E$16="中部",E72,IF(入力!$E$16="北陸",E94,IF(入力!$E$16="関西",E116,IF(入力!$E$16="中国",E138,IF(入力!$E$16="四国",E160,IF(入力!$E$16="九州",E182)))))))))</f>
        <v>0</v>
      </c>
      <c r="F204" s="38" t="b">
        <f>IF(入力!$E$16="北海道",F6,IF(入力!$E$16="東北",F28,IF(入力!$E$16="東京",F50,IF(入力!$E$16="中部",F72,IF(入力!$E$16="北陸",F94,IF(入力!$E$16="関西",F116,IF(入力!$E$16="中国",F138,IF(入力!$E$16="四国",F160,IF(入力!$E$16="九州",F182)))))))))</f>
        <v>0</v>
      </c>
      <c r="G204" s="38" t="b">
        <f>IF(入力!$E$16="北海道",G6,IF(入力!$E$16="東北",G28,IF(入力!$E$16="東京",G50,IF(入力!$E$16="中部",G72,IF(入力!$E$16="北陸",G94,IF(入力!$E$16="関西",G116,IF(入力!$E$16="中国",G138,IF(入力!$E$16="四国",G160,IF(入力!$E$16="九州",G182)))))))))</f>
        <v>0</v>
      </c>
      <c r="H204" s="38" t="b">
        <f>IF(入力!$E$16="北海道",H6,IF(入力!$E$16="東北",H28,IF(入力!$E$16="東京",H50,IF(入力!$E$16="中部",H72,IF(入力!$E$16="北陸",H94,IF(入力!$E$16="関西",H116,IF(入力!$E$16="中国",H138,IF(入力!$E$16="四国",H160,IF(入力!$E$16="九州",H182)))))))))</f>
        <v>0</v>
      </c>
      <c r="I204" s="38" t="b">
        <f>IF(入力!$E$16="北海道",I6,IF(入力!$E$16="東北",I28,IF(入力!$E$16="東京",I50,IF(入力!$E$16="中部",I72,IF(入力!$E$16="北陸",I94,IF(入力!$E$16="関西",I116,IF(入力!$E$16="中国",I138,IF(入力!$E$16="四国",I160,IF(入力!$E$16="九州",I182)))))))))</f>
        <v>0</v>
      </c>
      <c r="J204" s="38" t="b">
        <f>IF(入力!$E$16="北海道",J6,IF(入力!$E$16="東北",J28,IF(入力!$E$16="東京",J50,IF(入力!$E$16="中部",J72,IF(入力!$E$16="北陸",J94,IF(入力!$E$16="関西",J116,IF(入力!$E$16="中国",J138,IF(入力!$E$16="四国",J160,IF(入力!$E$16="九州",J182)))))))))</f>
        <v>0</v>
      </c>
      <c r="K204" s="38" t="b">
        <f>IF(入力!$E$16="北海道",K6,IF(入力!$E$16="東北",K28,IF(入力!$E$16="東京",K50,IF(入力!$E$16="中部",K72,IF(入力!$E$16="北陸",K94,IF(入力!$E$16="関西",K116,IF(入力!$E$16="中国",K138,IF(入力!$E$16="四国",K160,IF(入力!$E$16="九州",K182)))))))))</f>
        <v>0</v>
      </c>
      <c r="L204" s="38" t="b">
        <f>IF(入力!$E$16="北海道",L6,IF(入力!$E$16="東北",L28,IF(入力!$E$16="東京",L50,IF(入力!$E$16="中部",L72,IF(入力!$E$16="北陸",L94,IF(入力!$E$16="関西",L116,IF(入力!$E$16="中国",L138,IF(入力!$E$16="四国",L160,IF(入力!$E$16="九州",L182)))))))))</f>
        <v>0</v>
      </c>
      <c r="M204" s="39" t="b">
        <f>IF(入力!$E$16="北海道",M6,IF(入力!$E$16="東北",M28,IF(入力!$E$16="東京",M50,IF(入力!$E$16="中部",M72,IF(入力!$E$16="北陸",M94,IF(入力!$E$16="関西",M116,IF(入力!$E$16="中国",M138,IF(入力!$E$16="四国",M160,IF(入力!$E$16="九州",M182)))))))))</f>
        <v>0</v>
      </c>
    </row>
    <row r="205" spans="1:13" x14ac:dyDescent="0.25">
      <c r="A205" s="33">
        <v>17</v>
      </c>
      <c r="B205" s="37" t="b">
        <f>IF(入力!$E$16="北海道",B7,IF(入力!$E$16="東北",B29,IF(入力!$E$16="東京",B51,IF(入力!$E$16="中部",B73,IF(入力!$E$16="北陸",B95,IF(入力!$E$16="関西",B117,IF(入力!$E$16="中国",B139,IF(入力!$E$16="四国",B161,IF(入力!$E$16="九州",B183)))))))))</f>
        <v>0</v>
      </c>
      <c r="C205" s="38" t="b">
        <f>IF(入力!$E$16="北海道",C7,IF(入力!$E$16="東北",C29,IF(入力!$E$16="東京",C51,IF(入力!$E$16="中部",C73,IF(入力!$E$16="北陸",C95,IF(入力!$E$16="関西",C117,IF(入力!$E$16="中国",C139,IF(入力!$E$16="四国",C161,IF(入力!$E$16="九州",C183)))))))))</f>
        <v>0</v>
      </c>
      <c r="D205" s="38" t="b">
        <f>IF(入力!$E$16="北海道",D7,IF(入力!$E$16="東北",D29,IF(入力!$E$16="東京",D51,IF(入力!$E$16="中部",D73,IF(入力!$E$16="北陸",D95,IF(入力!$E$16="関西",D117,IF(入力!$E$16="中国",D139,IF(入力!$E$16="四国",D161,IF(入力!$E$16="九州",D183)))))))))</f>
        <v>0</v>
      </c>
      <c r="E205" s="38" t="b">
        <f>IF(入力!$E$16="北海道",E7,IF(入力!$E$16="東北",E29,IF(入力!$E$16="東京",E51,IF(入力!$E$16="中部",E73,IF(入力!$E$16="北陸",E95,IF(入力!$E$16="関西",E117,IF(入力!$E$16="中国",E139,IF(入力!$E$16="四国",E161,IF(入力!$E$16="九州",E183)))))))))</f>
        <v>0</v>
      </c>
      <c r="F205" s="38" t="b">
        <f>IF(入力!$E$16="北海道",F7,IF(入力!$E$16="東北",F29,IF(入力!$E$16="東京",F51,IF(入力!$E$16="中部",F73,IF(入力!$E$16="北陸",F95,IF(入力!$E$16="関西",F117,IF(入力!$E$16="中国",F139,IF(入力!$E$16="四国",F161,IF(入力!$E$16="九州",F183)))))))))</f>
        <v>0</v>
      </c>
      <c r="G205" s="38" t="b">
        <f>IF(入力!$E$16="北海道",G7,IF(入力!$E$16="東北",G29,IF(入力!$E$16="東京",G51,IF(入力!$E$16="中部",G73,IF(入力!$E$16="北陸",G95,IF(入力!$E$16="関西",G117,IF(入力!$E$16="中国",G139,IF(入力!$E$16="四国",G161,IF(入力!$E$16="九州",G183)))))))))</f>
        <v>0</v>
      </c>
      <c r="H205" s="38" t="b">
        <f>IF(入力!$E$16="北海道",H7,IF(入力!$E$16="東北",H29,IF(入力!$E$16="東京",H51,IF(入力!$E$16="中部",H73,IF(入力!$E$16="北陸",H95,IF(入力!$E$16="関西",H117,IF(入力!$E$16="中国",H139,IF(入力!$E$16="四国",H161,IF(入力!$E$16="九州",H183)))))))))</f>
        <v>0</v>
      </c>
      <c r="I205" s="38" t="b">
        <f>IF(入力!$E$16="北海道",I7,IF(入力!$E$16="東北",I29,IF(入力!$E$16="東京",I51,IF(入力!$E$16="中部",I73,IF(入力!$E$16="北陸",I95,IF(入力!$E$16="関西",I117,IF(入力!$E$16="中国",I139,IF(入力!$E$16="四国",I161,IF(入力!$E$16="九州",I183)))))))))</f>
        <v>0</v>
      </c>
      <c r="J205" s="38" t="b">
        <f>IF(入力!$E$16="北海道",J7,IF(入力!$E$16="東北",J29,IF(入力!$E$16="東京",J51,IF(入力!$E$16="中部",J73,IF(入力!$E$16="北陸",J95,IF(入力!$E$16="関西",J117,IF(入力!$E$16="中国",J139,IF(入力!$E$16="四国",J161,IF(入力!$E$16="九州",J183)))))))))</f>
        <v>0</v>
      </c>
      <c r="K205" s="38" t="b">
        <f>IF(入力!$E$16="北海道",K7,IF(入力!$E$16="東北",K29,IF(入力!$E$16="東京",K51,IF(入力!$E$16="中部",K73,IF(入力!$E$16="北陸",K95,IF(入力!$E$16="関西",K117,IF(入力!$E$16="中国",K139,IF(入力!$E$16="四国",K161,IF(入力!$E$16="九州",K183)))))))))</f>
        <v>0</v>
      </c>
      <c r="L205" s="38" t="b">
        <f>IF(入力!$E$16="北海道",L7,IF(入力!$E$16="東北",L29,IF(入力!$E$16="東京",L51,IF(入力!$E$16="中部",L73,IF(入力!$E$16="北陸",L95,IF(入力!$E$16="関西",L117,IF(入力!$E$16="中国",L139,IF(入力!$E$16="四国",L161,IF(入力!$E$16="九州",L183)))))))))</f>
        <v>0</v>
      </c>
      <c r="M205" s="39" t="b">
        <f>IF(入力!$E$16="北海道",M7,IF(入力!$E$16="東北",M29,IF(入力!$E$16="東京",M51,IF(入力!$E$16="中部",M73,IF(入力!$E$16="北陸",M95,IF(入力!$E$16="関西",M117,IF(入力!$E$16="中国",M139,IF(入力!$E$16="四国",M161,IF(入力!$E$16="九州",M183)))))))))</f>
        <v>0</v>
      </c>
    </row>
    <row r="206" spans="1:13" x14ac:dyDescent="0.25">
      <c r="A206" s="33">
        <v>16</v>
      </c>
      <c r="B206" s="37" t="b">
        <f>IF(入力!$E$16="北海道",B8,IF(入力!$E$16="東北",B30,IF(入力!$E$16="東京",B52,IF(入力!$E$16="中部",B74,IF(入力!$E$16="北陸",B96,IF(入力!$E$16="関西",B118,IF(入力!$E$16="中国",B140,IF(入力!$E$16="四国",B162,IF(入力!$E$16="九州",B184)))))))))</f>
        <v>0</v>
      </c>
      <c r="C206" s="38" t="b">
        <f>IF(入力!$E$16="北海道",C8,IF(入力!$E$16="東北",C30,IF(入力!$E$16="東京",C52,IF(入力!$E$16="中部",C74,IF(入力!$E$16="北陸",C96,IF(入力!$E$16="関西",C118,IF(入力!$E$16="中国",C140,IF(入力!$E$16="四国",C162,IF(入力!$E$16="九州",C184)))))))))</f>
        <v>0</v>
      </c>
      <c r="D206" s="38" t="b">
        <f>IF(入力!$E$16="北海道",D8,IF(入力!$E$16="東北",D30,IF(入力!$E$16="東京",D52,IF(入力!$E$16="中部",D74,IF(入力!$E$16="北陸",D96,IF(入力!$E$16="関西",D118,IF(入力!$E$16="中国",D140,IF(入力!$E$16="四国",D162,IF(入力!$E$16="九州",D184)))))))))</f>
        <v>0</v>
      </c>
      <c r="E206" s="38" t="b">
        <f>IF(入力!$E$16="北海道",E8,IF(入力!$E$16="東北",E30,IF(入力!$E$16="東京",E52,IF(入力!$E$16="中部",E74,IF(入力!$E$16="北陸",E96,IF(入力!$E$16="関西",E118,IF(入力!$E$16="中国",E140,IF(入力!$E$16="四国",E162,IF(入力!$E$16="九州",E184)))))))))</f>
        <v>0</v>
      </c>
      <c r="F206" s="38" t="b">
        <f>IF(入力!$E$16="北海道",F8,IF(入力!$E$16="東北",F30,IF(入力!$E$16="東京",F52,IF(入力!$E$16="中部",F74,IF(入力!$E$16="北陸",F96,IF(入力!$E$16="関西",F118,IF(入力!$E$16="中国",F140,IF(入力!$E$16="四国",F162,IF(入力!$E$16="九州",F184)))))))))</f>
        <v>0</v>
      </c>
      <c r="G206" s="38" t="b">
        <f>IF(入力!$E$16="北海道",G8,IF(入力!$E$16="東北",G30,IF(入力!$E$16="東京",G52,IF(入力!$E$16="中部",G74,IF(入力!$E$16="北陸",G96,IF(入力!$E$16="関西",G118,IF(入力!$E$16="中国",G140,IF(入力!$E$16="四国",G162,IF(入力!$E$16="九州",G184)))))))))</f>
        <v>0</v>
      </c>
      <c r="H206" s="38" t="b">
        <f>IF(入力!$E$16="北海道",H8,IF(入力!$E$16="東北",H30,IF(入力!$E$16="東京",H52,IF(入力!$E$16="中部",H74,IF(入力!$E$16="北陸",H96,IF(入力!$E$16="関西",H118,IF(入力!$E$16="中国",H140,IF(入力!$E$16="四国",H162,IF(入力!$E$16="九州",H184)))))))))</f>
        <v>0</v>
      </c>
      <c r="I206" s="38" t="b">
        <f>IF(入力!$E$16="北海道",I8,IF(入力!$E$16="東北",I30,IF(入力!$E$16="東京",I52,IF(入力!$E$16="中部",I74,IF(入力!$E$16="北陸",I96,IF(入力!$E$16="関西",I118,IF(入力!$E$16="中国",I140,IF(入力!$E$16="四国",I162,IF(入力!$E$16="九州",I184)))))))))</f>
        <v>0</v>
      </c>
      <c r="J206" s="38" t="b">
        <f>IF(入力!$E$16="北海道",J8,IF(入力!$E$16="東北",J30,IF(入力!$E$16="東京",J52,IF(入力!$E$16="中部",J74,IF(入力!$E$16="北陸",J96,IF(入力!$E$16="関西",J118,IF(入力!$E$16="中国",J140,IF(入力!$E$16="四国",J162,IF(入力!$E$16="九州",J184)))))))))</f>
        <v>0</v>
      </c>
      <c r="K206" s="38" t="b">
        <f>IF(入力!$E$16="北海道",K8,IF(入力!$E$16="東北",K30,IF(入力!$E$16="東京",K52,IF(入力!$E$16="中部",K74,IF(入力!$E$16="北陸",K96,IF(入力!$E$16="関西",K118,IF(入力!$E$16="中国",K140,IF(入力!$E$16="四国",K162,IF(入力!$E$16="九州",K184)))))))))</f>
        <v>0</v>
      </c>
      <c r="L206" s="38" t="b">
        <f>IF(入力!$E$16="北海道",L8,IF(入力!$E$16="東北",L30,IF(入力!$E$16="東京",L52,IF(入力!$E$16="中部",L74,IF(入力!$E$16="北陸",L96,IF(入力!$E$16="関西",L118,IF(入力!$E$16="中国",L140,IF(入力!$E$16="四国",L162,IF(入力!$E$16="九州",L184)))))))))</f>
        <v>0</v>
      </c>
      <c r="M206" s="39" t="b">
        <f>IF(入力!$E$16="北海道",M8,IF(入力!$E$16="東北",M30,IF(入力!$E$16="東京",M52,IF(入力!$E$16="中部",M74,IF(入力!$E$16="北陸",M96,IF(入力!$E$16="関西",M118,IF(入力!$E$16="中国",M140,IF(入力!$E$16="四国",M162,IF(入力!$E$16="九州",M184)))))))))</f>
        <v>0</v>
      </c>
    </row>
    <row r="207" spans="1:13" x14ac:dyDescent="0.25">
      <c r="A207" s="33">
        <v>15</v>
      </c>
      <c r="B207" s="37" t="b">
        <f>IF(入力!$E$16="北海道",B9,IF(入力!$E$16="東北",B31,IF(入力!$E$16="東京",B53,IF(入力!$E$16="中部",B75,IF(入力!$E$16="北陸",B97,IF(入力!$E$16="関西",B119,IF(入力!$E$16="中国",B141,IF(入力!$E$16="四国",B163,IF(入力!$E$16="九州",B185)))))))))</f>
        <v>0</v>
      </c>
      <c r="C207" s="38" t="b">
        <f>IF(入力!$E$16="北海道",C9,IF(入力!$E$16="東北",C31,IF(入力!$E$16="東京",C53,IF(入力!$E$16="中部",C75,IF(入力!$E$16="北陸",C97,IF(入力!$E$16="関西",C119,IF(入力!$E$16="中国",C141,IF(入力!$E$16="四国",C163,IF(入力!$E$16="九州",C185)))))))))</f>
        <v>0</v>
      </c>
      <c r="D207" s="38" t="b">
        <f>IF(入力!$E$16="北海道",D9,IF(入力!$E$16="東北",D31,IF(入力!$E$16="東京",D53,IF(入力!$E$16="中部",D75,IF(入力!$E$16="北陸",D97,IF(入力!$E$16="関西",D119,IF(入力!$E$16="中国",D141,IF(入力!$E$16="四国",D163,IF(入力!$E$16="九州",D185)))))))))</f>
        <v>0</v>
      </c>
      <c r="E207" s="38" t="b">
        <f>IF(入力!$E$16="北海道",E9,IF(入力!$E$16="東北",E31,IF(入力!$E$16="東京",E53,IF(入力!$E$16="中部",E75,IF(入力!$E$16="北陸",E97,IF(入力!$E$16="関西",E119,IF(入力!$E$16="中国",E141,IF(入力!$E$16="四国",E163,IF(入力!$E$16="九州",E185)))))))))</f>
        <v>0</v>
      </c>
      <c r="F207" s="38" t="b">
        <f>IF(入力!$E$16="北海道",F9,IF(入力!$E$16="東北",F31,IF(入力!$E$16="東京",F53,IF(入力!$E$16="中部",F75,IF(入力!$E$16="北陸",F97,IF(入力!$E$16="関西",F119,IF(入力!$E$16="中国",F141,IF(入力!$E$16="四国",F163,IF(入力!$E$16="九州",F185)))))))))</f>
        <v>0</v>
      </c>
      <c r="G207" s="38" t="b">
        <f>IF(入力!$E$16="北海道",G9,IF(入力!$E$16="東北",G31,IF(入力!$E$16="東京",G53,IF(入力!$E$16="中部",G75,IF(入力!$E$16="北陸",G97,IF(入力!$E$16="関西",G119,IF(入力!$E$16="中国",G141,IF(入力!$E$16="四国",G163,IF(入力!$E$16="九州",G185)))))))))</f>
        <v>0</v>
      </c>
      <c r="H207" s="38" t="b">
        <f>IF(入力!$E$16="北海道",H9,IF(入力!$E$16="東北",H31,IF(入力!$E$16="東京",H53,IF(入力!$E$16="中部",H75,IF(入力!$E$16="北陸",H97,IF(入力!$E$16="関西",H119,IF(入力!$E$16="中国",H141,IF(入力!$E$16="四国",H163,IF(入力!$E$16="九州",H185)))))))))</f>
        <v>0</v>
      </c>
      <c r="I207" s="38" t="b">
        <f>IF(入力!$E$16="北海道",I9,IF(入力!$E$16="東北",I31,IF(入力!$E$16="東京",I53,IF(入力!$E$16="中部",I75,IF(入力!$E$16="北陸",I97,IF(入力!$E$16="関西",I119,IF(入力!$E$16="中国",I141,IF(入力!$E$16="四国",I163,IF(入力!$E$16="九州",I185)))))))))</f>
        <v>0</v>
      </c>
      <c r="J207" s="38" t="b">
        <f>IF(入力!$E$16="北海道",J9,IF(入力!$E$16="東北",J31,IF(入力!$E$16="東京",J53,IF(入力!$E$16="中部",J75,IF(入力!$E$16="北陸",J97,IF(入力!$E$16="関西",J119,IF(入力!$E$16="中国",J141,IF(入力!$E$16="四国",J163,IF(入力!$E$16="九州",J185)))))))))</f>
        <v>0</v>
      </c>
      <c r="K207" s="38" t="b">
        <f>IF(入力!$E$16="北海道",K9,IF(入力!$E$16="東北",K31,IF(入力!$E$16="東京",K53,IF(入力!$E$16="中部",K75,IF(入力!$E$16="北陸",K97,IF(入力!$E$16="関西",K119,IF(入力!$E$16="中国",K141,IF(入力!$E$16="四国",K163,IF(入力!$E$16="九州",K185)))))))))</f>
        <v>0</v>
      </c>
      <c r="L207" s="38" t="b">
        <f>IF(入力!$E$16="北海道",L9,IF(入力!$E$16="東北",L31,IF(入力!$E$16="東京",L53,IF(入力!$E$16="中部",L75,IF(入力!$E$16="北陸",L97,IF(入力!$E$16="関西",L119,IF(入力!$E$16="中国",L141,IF(入力!$E$16="四国",L163,IF(入力!$E$16="九州",L185)))))))))</f>
        <v>0</v>
      </c>
      <c r="M207" s="39" t="b">
        <f>IF(入力!$E$16="北海道",M9,IF(入力!$E$16="東北",M31,IF(入力!$E$16="東京",M53,IF(入力!$E$16="中部",M75,IF(入力!$E$16="北陸",M97,IF(入力!$E$16="関西",M119,IF(入力!$E$16="中国",M141,IF(入力!$E$16="四国",M163,IF(入力!$E$16="九州",M185)))))))))</f>
        <v>0</v>
      </c>
    </row>
    <row r="208" spans="1:13" x14ac:dyDescent="0.25">
      <c r="A208" s="33">
        <v>14</v>
      </c>
      <c r="B208" s="37" t="b">
        <f>IF(入力!$E$16="北海道",B10,IF(入力!$E$16="東北",B32,IF(入力!$E$16="東京",B54,IF(入力!$E$16="中部",B76,IF(入力!$E$16="北陸",B98,IF(入力!$E$16="関西",B120,IF(入力!$E$16="中国",B142,IF(入力!$E$16="四国",B164,IF(入力!$E$16="九州",B186)))))))))</f>
        <v>0</v>
      </c>
      <c r="C208" s="38" t="b">
        <f>IF(入力!$E$16="北海道",C10,IF(入力!$E$16="東北",C32,IF(入力!$E$16="東京",C54,IF(入力!$E$16="中部",C76,IF(入力!$E$16="北陸",C98,IF(入力!$E$16="関西",C120,IF(入力!$E$16="中国",C142,IF(入力!$E$16="四国",C164,IF(入力!$E$16="九州",C186)))))))))</f>
        <v>0</v>
      </c>
      <c r="D208" s="38" t="b">
        <f>IF(入力!$E$16="北海道",D10,IF(入力!$E$16="東北",D32,IF(入力!$E$16="東京",D54,IF(入力!$E$16="中部",D76,IF(入力!$E$16="北陸",D98,IF(入力!$E$16="関西",D120,IF(入力!$E$16="中国",D142,IF(入力!$E$16="四国",D164,IF(入力!$E$16="九州",D186)))))))))</f>
        <v>0</v>
      </c>
      <c r="E208" s="38" t="b">
        <f>IF(入力!$E$16="北海道",E10,IF(入力!$E$16="東北",E32,IF(入力!$E$16="東京",E54,IF(入力!$E$16="中部",E76,IF(入力!$E$16="北陸",E98,IF(入力!$E$16="関西",E120,IF(入力!$E$16="中国",E142,IF(入力!$E$16="四国",E164,IF(入力!$E$16="九州",E186)))))))))</f>
        <v>0</v>
      </c>
      <c r="F208" s="38" t="b">
        <f>IF(入力!$E$16="北海道",F10,IF(入力!$E$16="東北",F32,IF(入力!$E$16="東京",F54,IF(入力!$E$16="中部",F76,IF(入力!$E$16="北陸",F98,IF(入力!$E$16="関西",F120,IF(入力!$E$16="中国",F142,IF(入力!$E$16="四国",F164,IF(入力!$E$16="九州",F186)))))))))</f>
        <v>0</v>
      </c>
      <c r="G208" s="38" t="b">
        <f>IF(入力!$E$16="北海道",G10,IF(入力!$E$16="東北",G32,IF(入力!$E$16="東京",G54,IF(入力!$E$16="中部",G76,IF(入力!$E$16="北陸",G98,IF(入力!$E$16="関西",G120,IF(入力!$E$16="中国",G142,IF(入力!$E$16="四国",G164,IF(入力!$E$16="九州",G186)))))))))</f>
        <v>0</v>
      </c>
      <c r="H208" s="38" t="b">
        <f>IF(入力!$E$16="北海道",H10,IF(入力!$E$16="東北",H32,IF(入力!$E$16="東京",H54,IF(入力!$E$16="中部",H76,IF(入力!$E$16="北陸",H98,IF(入力!$E$16="関西",H120,IF(入力!$E$16="中国",H142,IF(入力!$E$16="四国",H164,IF(入力!$E$16="九州",H186)))))))))</f>
        <v>0</v>
      </c>
      <c r="I208" s="38" t="b">
        <f>IF(入力!$E$16="北海道",I10,IF(入力!$E$16="東北",I32,IF(入力!$E$16="東京",I54,IF(入力!$E$16="中部",I76,IF(入力!$E$16="北陸",I98,IF(入力!$E$16="関西",I120,IF(入力!$E$16="中国",I142,IF(入力!$E$16="四国",I164,IF(入力!$E$16="九州",I186)))))))))</f>
        <v>0</v>
      </c>
      <c r="J208" s="38" t="b">
        <f>IF(入力!$E$16="北海道",J10,IF(入力!$E$16="東北",J32,IF(入力!$E$16="東京",J54,IF(入力!$E$16="中部",J76,IF(入力!$E$16="北陸",J98,IF(入力!$E$16="関西",J120,IF(入力!$E$16="中国",J142,IF(入力!$E$16="四国",J164,IF(入力!$E$16="九州",J186)))))))))</f>
        <v>0</v>
      </c>
      <c r="K208" s="38" t="b">
        <f>IF(入力!$E$16="北海道",K10,IF(入力!$E$16="東北",K32,IF(入力!$E$16="東京",K54,IF(入力!$E$16="中部",K76,IF(入力!$E$16="北陸",K98,IF(入力!$E$16="関西",K120,IF(入力!$E$16="中国",K142,IF(入力!$E$16="四国",K164,IF(入力!$E$16="九州",K186)))))))))</f>
        <v>0</v>
      </c>
      <c r="L208" s="38" t="b">
        <f>IF(入力!$E$16="北海道",L10,IF(入力!$E$16="東北",L32,IF(入力!$E$16="東京",L54,IF(入力!$E$16="中部",L76,IF(入力!$E$16="北陸",L98,IF(入力!$E$16="関西",L120,IF(入力!$E$16="中国",L142,IF(入力!$E$16="四国",L164,IF(入力!$E$16="九州",L186)))))))))</f>
        <v>0</v>
      </c>
      <c r="M208" s="39" t="b">
        <f>IF(入力!$E$16="北海道",M10,IF(入力!$E$16="東北",M32,IF(入力!$E$16="東京",M54,IF(入力!$E$16="中部",M76,IF(入力!$E$16="北陸",M98,IF(入力!$E$16="関西",M120,IF(入力!$E$16="中国",M142,IF(入力!$E$16="四国",M164,IF(入力!$E$16="九州",M186)))))))))</f>
        <v>0</v>
      </c>
    </row>
    <row r="209" spans="1:13" x14ac:dyDescent="0.25">
      <c r="A209" s="33">
        <v>13</v>
      </c>
      <c r="B209" s="37" t="b">
        <f>IF(入力!$E$16="北海道",B11,IF(入力!$E$16="東北",B33,IF(入力!$E$16="東京",B55,IF(入力!$E$16="中部",B77,IF(入力!$E$16="北陸",B99,IF(入力!$E$16="関西",B121,IF(入力!$E$16="中国",B143,IF(入力!$E$16="四国",B165,IF(入力!$E$16="九州",B187)))))))))</f>
        <v>0</v>
      </c>
      <c r="C209" s="38" t="b">
        <f>IF(入力!$E$16="北海道",C11,IF(入力!$E$16="東北",C33,IF(入力!$E$16="東京",C55,IF(入力!$E$16="中部",C77,IF(入力!$E$16="北陸",C99,IF(入力!$E$16="関西",C121,IF(入力!$E$16="中国",C143,IF(入力!$E$16="四国",C165,IF(入力!$E$16="九州",C187)))))))))</f>
        <v>0</v>
      </c>
      <c r="D209" s="38" t="b">
        <f>IF(入力!$E$16="北海道",D11,IF(入力!$E$16="東北",D33,IF(入力!$E$16="東京",D55,IF(入力!$E$16="中部",D77,IF(入力!$E$16="北陸",D99,IF(入力!$E$16="関西",D121,IF(入力!$E$16="中国",D143,IF(入力!$E$16="四国",D165,IF(入力!$E$16="九州",D187)))))))))</f>
        <v>0</v>
      </c>
      <c r="E209" s="38" t="b">
        <f>IF(入力!$E$16="北海道",E11,IF(入力!$E$16="東北",E33,IF(入力!$E$16="東京",E55,IF(入力!$E$16="中部",E77,IF(入力!$E$16="北陸",E99,IF(入力!$E$16="関西",E121,IF(入力!$E$16="中国",E143,IF(入力!$E$16="四国",E165,IF(入力!$E$16="九州",E187)))))))))</f>
        <v>0</v>
      </c>
      <c r="F209" s="38" t="b">
        <f>IF(入力!$E$16="北海道",F11,IF(入力!$E$16="東北",F33,IF(入力!$E$16="東京",F55,IF(入力!$E$16="中部",F77,IF(入力!$E$16="北陸",F99,IF(入力!$E$16="関西",F121,IF(入力!$E$16="中国",F143,IF(入力!$E$16="四国",F165,IF(入力!$E$16="九州",F187)))))))))</f>
        <v>0</v>
      </c>
      <c r="G209" s="38" t="b">
        <f>IF(入力!$E$16="北海道",G11,IF(入力!$E$16="東北",G33,IF(入力!$E$16="東京",G55,IF(入力!$E$16="中部",G77,IF(入力!$E$16="北陸",G99,IF(入力!$E$16="関西",G121,IF(入力!$E$16="中国",G143,IF(入力!$E$16="四国",G165,IF(入力!$E$16="九州",G187)))))))))</f>
        <v>0</v>
      </c>
      <c r="H209" s="38" t="b">
        <f>IF(入力!$E$16="北海道",H11,IF(入力!$E$16="東北",H33,IF(入力!$E$16="東京",H55,IF(入力!$E$16="中部",H77,IF(入力!$E$16="北陸",H99,IF(入力!$E$16="関西",H121,IF(入力!$E$16="中国",H143,IF(入力!$E$16="四国",H165,IF(入力!$E$16="九州",H187)))))))))</f>
        <v>0</v>
      </c>
      <c r="I209" s="38" t="b">
        <f>IF(入力!$E$16="北海道",I11,IF(入力!$E$16="東北",I33,IF(入力!$E$16="東京",I55,IF(入力!$E$16="中部",I77,IF(入力!$E$16="北陸",I99,IF(入力!$E$16="関西",I121,IF(入力!$E$16="中国",I143,IF(入力!$E$16="四国",I165,IF(入力!$E$16="九州",I187)))))))))</f>
        <v>0</v>
      </c>
      <c r="J209" s="38" t="b">
        <f>IF(入力!$E$16="北海道",J11,IF(入力!$E$16="東北",J33,IF(入力!$E$16="東京",J55,IF(入力!$E$16="中部",J77,IF(入力!$E$16="北陸",J99,IF(入力!$E$16="関西",J121,IF(入力!$E$16="中国",J143,IF(入力!$E$16="四国",J165,IF(入力!$E$16="九州",J187)))))))))</f>
        <v>0</v>
      </c>
      <c r="K209" s="38" t="b">
        <f>IF(入力!$E$16="北海道",K11,IF(入力!$E$16="東北",K33,IF(入力!$E$16="東京",K55,IF(入力!$E$16="中部",K77,IF(入力!$E$16="北陸",K99,IF(入力!$E$16="関西",K121,IF(入力!$E$16="中国",K143,IF(入力!$E$16="四国",K165,IF(入力!$E$16="九州",K187)))))))))</f>
        <v>0</v>
      </c>
      <c r="L209" s="38" t="b">
        <f>IF(入力!$E$16="北海道",L11,IF(入力!$E$16="東北",L33,IF(入力!$E$16="東京",L55,IF(入力!$E$16="中部",L77,IF(入力!$E$16="北陸",L99,IF(入力!$E$16="関西",L121,IF(入力!$E$16="中国",L143,IF(入力!$E$16="四国",L165,IF(入力!$E$16="九州",L187)))))))))</f>
        <v>0</v>
      </c>
      <c r="M209" s="39" t="b">
        <f>IF(入力!$E$16="北海道",M11,IF(入力!$E$16="東北",M33,IF(入力!$E$16="東京",M55,IF(入力!$E$16="中部",M77,IF(入力!$E$16="北陸",M99,IF(入力!$E$16="関西",M121,IF(入力!$E$16="中国",M143,IF(入力!$E$16="四国",M165,IF(入力!$E$16="九州",M187)))))))))</f>
        <v>0</v>
      </c>
    </row>
    <row r="210" spans="1:13" x14ac:dyDescent="0.25">
      <c r="A210" s="33">
        <v>12</v>
      </c>
      <c r="B210" s="37" t="b">
        <f>IF(入力!$E$16="北海道",B12,IF(入力!$E$16="東北",B34,IF(入力!$E$16="東京",B56,IF(入力!$E$16="中部",B78,IF(入力!$E$16="北陸",B100,IF(入力!$E$16="関西",B122,IF(入力!$E$16="中国",B144,IF(入力!$E$16="四国",B166,IF(入力!$E$16="九州",B188)))))))))</f>
        <v>0</v>
      </c>
      <c r="C210" s="38" t="b">
        <f>IF(入力!$E$16="北海道",C12,IF(入力!$E$16="東北",C34,IF(入力!$E$16="東京",C56,IF(入力!$E$16="中部",C78,IF(入力!$E$16="北陸",C100,IF(入力!$E$16="関西",C122,IF(入力!$E$16="中国",C144,IF(入力!$E$16="四国",C166,IF(入力!$E$16="九州",C188)))))))))</f>
        <v>0</v>
      </c>
      <c r="D210" s="38" t="b">
        <f>IF(入力!$E$16="北海道",D12,IF(入力!$E$16="東北",D34,IF(入力!$E$16="東京",D56,IF(入力!$E$16="中部",D78,IF(入力!$E$16="北陸",D100,IF(入力!$E$16="関西",D122,IF(入力!$E$16="中国",D144,IF(入力!$E$16="四国",D166,IF(入力!$E$16="九州",D188)))))))))</f>
        <v>0</v>
      </c>
      <c r="E210" s="38" t="b">
        <f>IF(入力!$E$16="北海道",E12,IF(入力!$E$16="東北",E34,IF(入力!$E$16="東京",E56,IF(入力!$E$16="中部",E78,IF(入力!$E$16="北陸",E100,IF(入力!$E$16="関西",E122,IF(入力!$E$16="中国",E144,IF(入力!$E$16="四国",E166,IF(入力!$E$16="九州",E188)))))))))</f>
        <v>0</v>
      </c>
      <c r="F210" s="38" t="b">
        <f>IF(入力!$E$16="北海道",F12,IF(入力!$E$16="東北",F34,IF(入力!$E$16="東京",F56,IF(入力!$E$16="中部",F78,IF(入力!$E$16="北陸",F100,IF(入力!$E$16="関西",F122,IF(入力!$E$16="中国",F144,IF(入力!$E$16="四国",F166,IF(入力!$E$16="九州",F188)))))))))</f>
        <v>0</v>
      </c>
      <c r="G210" s="38" t="b">
        <f>IF(入力!$E$16="北海道",G12,IF(入力!$E$16="東北",G34,IF(入力!$E$16="東京",G56,IF(入力!$E$16="中部",G78,IF(入力!$E$16="北陸",G100,IF(入力!$E$16="関西",G122,IF(入力!$E$16="中国",G144,IF(入力!$E$16="四国",G166,IF(入力!$E$16="九州",G188)))))))))</f>
        <v>0</v>
      </c>
      <c r="H210" s="38" t="b">
        <f>IF(入力!$E$16="北海道",H12,IF(入力!$E$16="東北",H34,IF(入力!$E$16="東京",H56,IF(入力!$E$16="中部",H78,IF(入力!$E$16="北陸",H100,IF(入力!$E$16="関西",H122,IF(入力!$E$16="中国",H144,IF(入力!$E$16="四国",H166,IF(入力!$E$16="九州",H188)))))))))</f>
        <v>0</v>
      </c>
      <c r="I210" s="38" t="b">
        <f>IF(入力!$E$16="北海道",I12,IF(入力!$E$16="東北",I34,IF(入力!$E$16="東京",I56,IF(入力!$E$16="中部",I78,IF(入力!$E$16="北陸",I100,IF(入力!$E$16="関西",I122,IF(入力!$E$16="中国",I144,IF(入力!$E$16="四国",I166,IF(入力!$E$16="九州",I188)))))))))</f>
        <v>0</v>
      </c>
      <c r="J210" s="38" t="b">
        <f>IF(入力!$E$16="北海道",J12,IF(入力!$E$16="東北",J34,IF(入力!$E$16="東京",J56,IF(入力!$E$16="中部",J78,IF(入力!$E$16="北陸",J100,IF(入力!$E$16="関西",J122,IF(入力!$E$16="中国",J144,IF(入力!$E$16="四国",J166,IF(入力!$E$16="九州",J188)))))))))</f>
        <v>0</v>
      </c>
      <c r="K210" s="38" t="b">
        <f>IF(入力!$E$16="北海道",K12,IF(入力!$E$16="東北",K34,IF(入力!$E$16="東京",K56,IF(入力!$E$16="中部",K78,IF(入力!$E$16="北陸",K100,IF(入力!$E$16="関西",K122,IF(入力!$E$16="中国",K144,IF(入力!$E$16="四国",K166,IF(入力!$E$16="九州",K188)))))))))</f>
        <v>0</v>
      </c>
      <c r="L210" s="38" t="b">
        <f>IF(入力!$E$16="北海道",L12,IF(入力!$E$16="東北",L34,IF(入力!$E$16="東京",L56,IF(入力!$E$16="中部",L78,IF(入力!$E$16="北陸",L100,IF(入力!$E$16="関西",L122,IF(入力!$E$16="中国",L144,IF(入力!$E$16="四国",L166,IF(入力!$E$16="九州",L188)))))))))</f>
        <v>0</v>
      </c>
      <c r="M210" s="39" t="b">
        <f>IF(入力!$E$16="北海道",M12,IF(入力!$E$16="東北",M34,IF(入力!$E$16="東京",M56,IF(入力!$E$16="中部",M78,IF(入力!$E$16="北陸",M100,IF(入力!$E$16="関西",M122,IF(入力!$E$16="中国",M144,IF(入力!$E$16="四国",M166,IF(入力!$E$16="九州",M188)))))))))</f>
        <v>0</v>
      </c>
    </row>
    <row r="211" spans="1:13" x14ac:dyDescent="0.25">
      <c r="A211" s="33">
        <v>11</v>
      </c>
      <c r="B211" s="37" t="b">
        <f>IF(入力!$E$16="北海道",B13,IF(入力!$E$16="東北",B35,IF(入力!$E$16="東京",B57,IF(入力!$E$16="中部",B79,IF(入力!$E$16="北陸",B101,IF(入力!$E$16="関西",B123,IF(入力!$E$16="中国",B145,IF(入力!$E$16="四国",B167,IF(入力!$E$16="九州",B189)))))))))</f>
        <v>0</v>
      </c>
      <c r="C211" s="38" t="b">
        <f>IF(入力!$E$16="北海道",C13,IF(入力!$E$16="東北",C35,IF(入力!$E$16="東京",C57,IF(入力!$E$16="中部",C79,IF(入力!$E$16="北陸",C101,IF(入力!$E$16="関西",C123,IF(入力!$E$16="中国",C145,IF(入力!$E$16="四国",C167,IF(入力!$E$16="九州",C189)))))))))</f>
        <v>0</v>
      </c>
      <c r="D211" s="38" t="b">
        <f>IF(入力!$E$16="北海道",D13,IF(入力!$E$16="東北",D35,IF(入力!$E$16="東京",D57,IF(入力!$E$16="中部",D79,IF(入力!$E$16="北陸",D101,IF(入力!$E$16="関西",D123,IF(入力!$E$16="中国",D145,IF(入力!$E$16="四国",D167,IF(入力!$E$16="九州",D189)))))))))</f>
        <v>0</v>
      </c>
      <c r="E211" s="38" t="b">
        <f>IF(入力!$E$16="北海道",E13,IF(入力!$E$16="東北",E35,IF(入力!$E$16="東京",E57,IF(入力!$E$16="中部",E79,IF(入力!$E$16="北陸",E101,IF(入力!$E$16="関西",E123,IF(入力!$E$16="中国",E145,IF(入力!$E$16="四国",E167,IF(入力!$E$16="九州",E189)))))))))</f>
        <v>0</v>
      </c>
      <c r="F211" s="38" t="b">
        <f>IF(入力!$E$16="北海道",F13,IF(入力!$E$16="東北",F35,IF(入力!$E$16="東京",F57,IF(入力!$E$16="中部",F79,IF(入力!$E$16="北陸",F101,IF(入力!$E$16="関西",F123,IF(入力!$E$16="中国",F145,IF(入力!$E$16="四国",F167,IF(入力!$E$16="九州",F189)))))))))</f>
        <v>0</v>
      </c>
      <c r="G211" s="38" t="b">
        <f>IF(入力!$E$16="北海道",G13,IF(入力!$E$16="東北",G35,IF(入力!$E$16="東京",G57,IF(入力!$E$16="中部",G79,IF(入力!$E$16="北陸",G101,IF(入力!$E$16="関西",G123,IF(入力!$E$16="中国",G145,IF(入力!$E$16="四国",G167,IF(入力!$E$16="九州",G189)))))))))</f>
        <v>0</v>
      </c>
      <c r="H211" s="38" t="b">
        <f>IF(入力!$E$16="北海道",H13,IF(入力!$E$16="東北",H35,IF(入力!$E$16="東京",H57,IF(入力!$E$16="中部",H79,IF(入力!$E$16="北陸",H101,IF(入力!$E$16="関西",H123,IF(入力!$E$16="中国",H145,IF(入力!$E$16="四国",H167,IF(入力!$E$16="九州",H189)))))))))</f>
        <v>0</v>
      </c>
      <c r="I211" s="38" t="b">
        <f>IF(入力!$E$16="北海道",I13,IF(入力!$E$16="東北",I35,IF(入力!$E$16="東京",I57,IF(入力!$E$16="中部",I79,IF(入力!$E$16="北陸",I101,IF(入力!$E$16="関西",I123,IF(入力!$E$16="中国",I145,IF(入力!$E$16="四国",I167,IF(入力!$E$16="九州",I189)))))))))</f>
        <v>0</v>
      </c>
      <c r="J211" s="38" t="b">
        <f>IF(入力!$E$16="北海道",J13,IF(入力!$E$16="東北",J35,IF(入力!$E$16="東京",J57,IF(入力!$E$16="中部",J79,IF(入力!$E$16="北陸",J101,IF(入力!$E$16="関西",J123,IF(入力!$E$16="中国",J145,IF(入力!$E$16="四国",J167,IF(入力!$E$16="九州",J189)))))))))</f>
        <v>0</v>
      </c>
      <c r="K211" s="38" t="b">
        <f>IF(入力!$E$16="北海道",K13,IF(入力!$E$16="東北",K35,IF(入力!$E$16="東京",K57,IF(入力!$E$16="中部",K79,IF(入力!$E$16="北陸",K101,IF(入力!$E$16="関西",K123,IF(入力!$E$16="中国",K145,IF(入力!$E$16="四国",K167,IF(入力!$E$16="九州",K189)))))))))</f>
        <v>0</v>
      </c>
      <c r="L211" s="38" t="b">
        <f>IF(入力!$E$16="北海道",L13,IF(入力!$E$16="東北",L35,IF(入力!$E$16="東京",L57,IF(入力!$E$16="中部",L79,IF(入力!$E$16="北陸",L101,IF(入力!$E$16="関西",L123,IF(入力!$E$16="中国",L145,IF(入力!$E$16="四国",L167,IF(入力!$E$16="九州",L189)))))))))</f>
        <v>0</v>
      </c>
      <c r="M211" s="39" t="b">
        <f>IF(入力!$E$16="北海道",M13,IF(入力!$E$16="東北",M35,IF(入力!$E$16="東京",M57,IF(入力!$E$16="中部",M79,IF(入力!$E$16="北陸",M101,IF(入力!$E$16="関西",M123,IF(入力!$E$16="中国",M145,IF(入力!$E$16="四国",M167,IF(入力!$E$16="九州",M189)))))))))</f>
        <v>0</v>
      </c>
    </row>
    <row r="212" spans="1:13" x14ac:dyDescent="0.25">
      <c r="A212" s="33">
        <v>10</v>
      </c>
      <c r="B212" s="37" t="b">
        <f>IF(入力!$E$16="北海道",B14,IF(入力!$E$16="東北",B36,IF(入力!$E$16="東京",B58,IF(入力!$E$16="中部",B80,IF(入力!$E$16="北陸",B102,IF(入力!$E$16="関西",B124,IF(入力!$E$16="中国",B146,IF(入力!$E$16="四国",B168,IF(入力!$E$16="九州",B190)))))))))</f>
        <v>0</v>
      </c>
      <c r="C212" s="38" t="b">
        <f>IF(入力!$E$16="北海道",C14,IF(入力!$E$16="東北",C36,IF(入力!$E$16="東京",C58,IF(入力!$E$16="中部",C80,IF(入力!$E$16="北陸",C102,IF(入力!$E$16="関西",C124,IF(入力!$E$16="中国",C146,IF(入力!$E$16="四国",C168,IF(入力!$E$16="九州",C190)))))))))</f>
        <v>0</v>
      </c>
      <c r="D212" s="38" t="b">
        <f>IF(入力!$E$16="北海道",D14,IF(入力!$E$16="東北",D36,IF(入力!$E$16="東京",D58,IF(入力!$E$16="中部",D80,IF(入力!$E$16="北陸",D102,IF(入力!$E$16="関西",D124,IF(入力!$E$16="中国",D146,IF(入力!$E$16="四国",D168,IF(入力!$E$16="九州",D190)))))))))</f>
        <v>0</v>
      </c>
      <c r="E212" s="38" t="b">
        <f>IF(入力!$E$16="北海道",E14,IF(入力!$E$16="東北",E36,IF(入力!$E$16="東京",E58,IF(入力!$E$16="中部",E80,IF(入力!$E$16="北陸",E102,IF(入力!$E$16="関西",E124,IF(入力!$E$16="中国",E146,IF(入力!$E$16="四国",E168,IF(入力!$E$16="九州",E190)))))))))</f>
        <v>0</v>
      </c>
      <c r="F212" s="38" t="b">
        <f>IF(入力!$E$16="北海道",F14,IF(入力!$E$16="東北",F36,IF(入力!$E$16="東京",F58,IF(入力!$E$16="中部",F80,IF(入力!$E$16="北陸",F102,IF(入力!$E$16="関西",F124,IF(入力!$E$16="中国",F146,IF(入力!$E$16="四国",F168,IF(入力!$E$16="九州",F190)))))))))</f>
        <v>0</v>
      </c>
      <c r="G212" s="38" t="b">
        <f>IF(入力!$E$16="北海道",G14,IF(入力!$E$16="東北",G36,IF(入力!$E$16="東京",G58,IF(入力!$E$16="中部",G80,IF(入力!$E$16="北陸",G102,IF(入力!$E$16="関西",G124,IF(入力!$E$16="中国",G146,IF(入力!$E$16="四国",G168,IF(入力!$E$16="九州",G190)))))))))</f>
        <v>0</v>
      </c>
      <c r="H212" s="38" t="b">
        <f>IF(入力!$E$16="北海道",H14,IF(入力!$E$16="東北",H36,IF(入力!$E$16="東京",H58,IF(入力!$E$16="中部",H80,IF(入力!$E$16="北陸",H102,IF(入力!$E$16="関西",H124,IF(入力!$E$16="中国",H146,IF(入力!$E$16="四国",H168,IF(入力!$E$16="九州",H190)))))))))</f>
        <v>0</v>
      </c>
      <c r="I212" s="38" t="b">
        <f>IF(入力!$E$16="北海道",I14,IF(入力!$E$16="東北",I36,IF(入力!$E$16="東京",I58,IF(入力!$E$16="中部",I80,IF(入力!$E$16="北陸",I102,IF(入力!$E$16="関西",I124,IF(入力!$E$16="中国",I146,IF(入力!$E$16="四国",I168,IF(入力!$E$16="九州",I190)))))))))</f>
        <v>0</v>
      </c>
      <c r="J212" s="38" t="b">
        <f>IF(入力!$E$16="北海道",J14,IF(入力!$E$16="東北",J36,IF(入力!$E$16="東京",J58,IF(入力!$E$16="中部",J80,IF(入力!$E$16="北陸",J102,IF(入力!$E$16="関西",J124,IF(入力!$E$16="中国",J146,IF(入力!$E$16="四国",J168,IF(入力!$E$16="九州",J190)))))))))</f>
        <v>0</v>
      </c>
      <c r="K212" s="38" t="b">
        <f>IF(入力!$E$16="北海道",K14,IF(入力!$E$16="東北",K36,IF(入力!$E$16="東京",K58,IF(入力!$E$16="中部",K80,IF(入力!$E$16="北陸",K102,IF(入力!$E$16="関西",K124,IF(入力!$E$16="中国",K146,IF(入力!$E$16="四国",K168,IF(入力!$E$16="九州",K190)))))))))</f>
        <v>0</v>
      </c>
      <c r="L212" s="38" t="b">
        <f>IF(入力!$E$16="北海道",L14,IF(入力!$E$16="東北",L36,IF(入力!$E$16="東京",L58,IF(入力!$E$16="中部",L80,IF(入力!$E$16="北陸",L102,IF(入力!$E$16="関西",L124,IF(入力!$E$16="中国",L146,IF(入力!$E$16="四国",L168,IF(入力!$E$16="九州",L190)))))))))</f>
        <v>0</v>
      </c>
      <c r="M212" s="39" t="b">
        <f>IF(入力!$E$16="北海道",M14,IF(入力!$E$16="東北",M36,IF(入力!$E$16="東京",M58,IF(入力!$E$16="中部",M80,IF(入力!$E$16="北陸",M102,IF(入力!$E$16="関西",M124,IF(入力!$E$16="中国",M146,IF(入力!$E$16="四国",M168,IF(入力!$E$16="九州",M190)))))))))</f>
        <v>0</v>
      </c>
    </row>
    <row r="213" spans="1:13" x14ac:dyDescent="0.25">
      <c r="A213" s="33">
        <v>9</v>
      </c>
      <c r="B213" s="37" t="b">
        <f>IF(入力!$E$16="北海道",B15,IF(入力!$E$16="東北",B37,IF(入力!$E$16="東京",B59,IF(入力!$E$16="中部",B81,IF(入力!$E$16="北陸",B103,IF(入力!$E$16="関西",B125,IF(入力!$E$16="中国",B147,IF(入力!$E$16="四国",B169,IF(入力!$E$16="九州",B191)))))))))</f>
        <v>0</v>
      </c>
      <c r="C213" s="38" t="b">
        <f>IF(入力!$E$16="北海道",C15,IF(入力!$E$16="東北",C37,IF(入力!$E$16="東京",C59,IF(入力!$E$16="中部",C81,IF(入力!$E$16="北陸",C103,IF(入力!$E$16="関西",C125,IF(入力!$E$16="中国",C147,IF(入力!$E$16="四国",C169,IF(入力!$E$16="九州",C191)))))))))</f>
        <v>0</v>
      </c>
      <c r="D213" s="38" t="b">
        <f>IF(入力!$E$16="北海道",D15,IF(入力!$E$16="東北",D37,IF(入力!$E$16="東京",D59,IF(入力!$E$16="中部",D81,IF(入力!$E$16="北陸",D103,IF(入力!$E$16="関西",D125,IF(入力!$E$16="中国",D147,IF(入力!$E$16="四国",D169,IF(入力!$E$16="九州",D191)))))))))</f>
        <v>0</v>
      </c>
      <c r="E213" s="38" t="b">
        <f>IF(入力!$E$16="北海道",E15,IF(入力!$E$16="東北",E37,IF(入力!$E$16="東京",E59,IF(入力!$E$16="中部",E81,IF(入力!$E$16="北陸",E103,IF(入力!$E$16="関西",E125,IF(入力!$E$16="中国",E147,IF(入力!$E$16="四国",E169,IF(入力!$E$16="九州",E191)))))))))</f>
        <v>0</v>
      </c>
      <c r="F213" s="38" t="b">
        <f>IF(入力!$E$16="北海道",F15,IF(入力!$E$16="東北",F37,IF(入力!$E$16="東京",F59,IF(入力!$E$16="中部",F81,IF(入力!$E$16="北陸",F103,IF(入力!$E$16="関西",F125,IF(入力!$E$16="中国",F147,IF(入力!$E$16="四国",F169,IF(入力!$E$16="九州",F191)))))))))</f>
        <v>0</v>
      </c>
      <c r="G213" s="38" t="b">
        <f>IF(入力!$E$16="北海道",G15,IF(入力!$E$16="東北",G37,IF(入力!$E$16="東京",G59,IF(入力!$E$16="中部",G81,IF(入力!$E$16="北陸",G103,IF(入力!$E$16="関西",G125,IF(入力!$E$16="中国",G147,IF(入力!$E$16="四国",G169,IF(入力!$E$16="九州",G191)))))))))</f>
        <v>0</v>
      </c>
      <c r="H213" s="38" t="b">
        <f>IF(入力!$E$16="北海道",H15,IF(入力!$E$16="東北",H37,IF(入力!$E$16="東京",H59,IF(入力!$E$16="中部",H81,IF(入力!$E$16="北陸",H103,IF(入力!$E$16="関西",H125,IF(入力!$E$16="中国",H147,IF(入力!$E$16="四国",H169,IF(入力!$E$16="九州",H191)))))))))</f>
        <v>0</v>
      </c>
      <c r="I213" s="38" t="b">
        <f>IF(入力!$E$16="北海道",I15,IF(入力!$E$16="東北",I37,IF(入力!$E$16="東京",I59,IF(入力!$E$16="中部",I81,IF(入力!$E$16="北陸",I103,IF(入力!$E$16="関西",I125,IF(入力!$E$16="中国",I147,IF(入力!$E$16="四国",I169,IF(入力!$E$16="九州",I191)))))))))</f>
        <v>0</v>
      </c>
      <c r="J213" s="38" t="b">
        <f>IF(入力!$E$16="北海道",J15,IF(入力!$E$16="東北",J37,IF(入力!$E$16="東京",J59,IF(入力!$E$16="中部",J81,IF(入力!$E$16="北陸",J103,IF(入力!$E$16="関西",J125,IF(入力!$E$16="中国",J147,IF(入力!$E$16="四国",J169,IF(入力!$E$16="九州",J191)))))))))</f>
        <v>0</v>
      </c>
      <c r="K213" s="38" t="b">
        <f>IF(入力!$E$16="北海道",K15,IF(入力!$E$16="東北",K37,IF(入力!$E$16="東京",K59,IF(入力!$E$16="中部",K81,IF(入力!$E$16="北陸",K103,IF(入力!$E$16="関西",K125,IF(入力!$E$16="中国",K147,IF(入力!$E$16="四国",K169,IF(入力!$E$16="九州",K191)))))))))</f>
        <v>0</v>
      </c>
      <c r="L213" s="38" t="b">
        <f>IF(入力!$E$16="北海道",L15,IF(入力!$E$16="東北",L37,IF(入力!$E$16="東京",L59,IF(入力!$E$16="中部",L81,IF(入力!$E$16="北陸",L103,IF(入力!$E$16="関西",L125,IF(入力!$E$16="中国",L147,IF(入力!$E$16="四国",L169,IF(入力!$E$16="九州",L191)))))))))</f>
        <v>0</v>
      </c>
      <c r="M213" s="39" t="b">
        <f>IF(入力!$E$16="北海道",M15,IF(入力!$E$16="東北",M37,IF(入力!$E$16="東京",M59,IF(入力!$E$16="中部",M81,IF(入力!$E$16="北陸",M103,IF(入力!$E$16="関西",M125,IF(入力!$E$16="中国",M147,IF(入力!$E$16="四国",M169,IF(入力!$E$16="九州",M191)))))))))</f>
        <v>0</v>
      </c>
    </row>
    <row r="214" spans="1:13" x14ac:dyDescent="0.25">
      <c r="A214" s="33">
        <v>8</v>
      </c>
      <c r="B214" s="37" t="b">
        <f>IF(入力!$E$16="北海道",B16,IF(入力!$E$16="東北",B38,IF(入力!$E$16="東京",B60,IF(入力!$E$16="中部",B82,IF(入力!$E$16="北陸",B104,IF(入力!$E$16="関西",B126,IF(入力!$E$16="中国",B148,IF(入力!$E$16="四国",B170,IF(入力!$E$16="九州",B192)))))))))</f>
        <v>0</v>
      </c>
      <c r="C214" s="38" t="b">
        <f>IF(入力!$E$16="北海道",C16,IF(入力!$E$16="東北",C38,IF(入力!$E$16="東京",C60,IF(入力!$E$16="中部",C82,IF(入力!$E$16="北陸",C104,IF(入力!$E$16="関西",C126,IF(入力!$E$16="中国",C148,IF(入力!$E$16="四国",C170,IF(入力!$E$16="九州",C192)))))))))</f>
        <v>0</v>
      </c>
      <c r="D214" s="38" t="b">
        <f>IF(入力!$E$16="北海道",D16,IF(入力!$E$16="東北",D38,IF(入力!$E$16="東京",D60,IF(入力!$E$16="中部",D82,IF(入力!$E$16="北陸",D104,IF(入力!$E$16="関西",D126,IF(入力!$E$16="中国",D148,IF(入力!$E$16="四国",D170,IF(入力!$E$16="九州",D192)))))))))</f>
        <v>0</v>
      </c>
      <c r="E214" s="38" t="b">
        <f>IF(入力!$E$16="北海道",E16,IF(入力!$E$16="東北",E38,IF(入力!$E$16="東京",E60,IF(入力!$E$16="中部",E82,IF(入力!$E$16="北陸",E104,IF(入力!$E$16="関西",E126,IF(入力!$E$16="中国",E148,IF(入力!$E$16="四国",E170,IF(入力!$E$16="九州",E192)))))))))</f>
        <v>0</v>
      </c>
      <c r="F214" s="38" t="b">
        <f>IF(入力!$E$16="北海道",F16,IF(入力!$E$16="東北",F38,IF(入力!$E$16="東京",F60,IF(入力!$E$16="中部",F82,IF(入力!$E$16="北陸",F104,IF(入力!$E$16="関西",F126,IF(入力!$E$16="中国",F148,IF(入力!$E$16="四国",F170,IF(入力!$E$16="九州",F192)))))))))</f>
        <v>0</v>
      </c>
      <c r="G214" s="38" t="b">
        <f>IF(入力!$E$16="北海道",G16,IF(入力!$E$16="東北",G38,IF(入力!$E$16="東京",G60,IF(入力!$E$16="中部",G82,IF(入力!$E$16="北陸",G104,IF(入力!$E$16="関西",G126,IF(入力!$E$16="中国",G148,IF(入力!$E$16="四国",G170,IF(入力!$E$16="九州",G192)))))))))</f>
        <v>0</v>
      </c>
      <c r="H214" s="38" t="b">
        <f>IF(入力!$E$16="北海道",H16,IF(入力!$E$16="東北",H38,IF(入力!$E$16="東京",H60,IF(入力!$E$16="中部",H82,IF(入力!$E$16="北陸",H104,IF(入力!$E$16="関西",H126,IF(入力!$E$16="中国",H148,IF(入力!$E$16="四国",H170,IF(入力!$E$16="九州",H192)))))))))</f>
        <v>0</v>
      </c>
      <c r="I214" s="38" t="b">
        <f>IF(入力!$E$16="北海道",I16,IF(入力!$E$16="東北",I38,IF(入力!$E$16="東京",I60,IF(入力!$E$16="中部",I82,IF(入力!$E$16="北陸",I104,IF(入力!$E$16="関西",I126,IF(入力!$E$16="中国",I148,IF(入力!$E$16="四国",I170,IF(入力!$E$16="九州",I192)))))))))</f>
        <v>0</v>
      </c>
      <c r="J214" s="38" t="b">
        <f>IF(入力!$E$16="北海道",J16,IF(入力!$E$16="東北",J38,IF(入力!$E$16="東京",J60,IF(入力!$E$16="中部",J82,IF(入力!$E$16="北陸",J104,IF(入力!$E$16="関西",J126,IF(入力!$E$16="中国",J148,IF(入力!$E$16="四国",J170,IF(入力!$E$16="九州",J192)))))))))</f>
        <v>0</v>
      </c>
      <c r="K214" s="38" t="b">
        <f>IF(入力!$E$16="北海道",K16,IF(入力!$E$16="東北",K38,IF(入力!$E$16="東京",K60,IF(入力!$E$16="中部",K82,IF(入力!$E$16="北陸",K104,IF(入力!$E$16="関西",K126,IF(入力!$E$16="中国",K148,IF(入力!$E$16="四国",K170,IF(入力!$E$16="九州",K192)))))))))</f>
        <v>0</v>
      </c>
      <c r="L214" s="38" t="b">
        <f>IF(入力!$E$16="北海道",L16,IF(入力!$E$16="東北",L38,IF(入力!$E$16="東京",L60,IF(入力!$E$16="中部",L82,IF(入力!$E$16="北陸",L104,IF(入力!$E$16="関西",L126,IF(入力!$E$16="中国",L148,IF(入力!$E$16="四国",L170,IF(入力!$E$16="九州",L192)))))))))</f>
        <v>0</v>
      </c>
      <c r="M214" s="39" t="b">
        <f>IF(入力!$E$16="北海道",M16,IF(入力!$E$16="東北",M38,IF(入力!$E$16="東京",M60,IF(入力!$E$16="中部",M82,IF(入力!$E$16="北陸",M104,IF(入力!$E$16="関西",M126,IF(入力!$E$16="中国",M148,IF(入力!$E$16="四国",M170,IF(入力!$E$16="九州",M192)))))))))</f>
        <v>0</v>
      </c>
    </row>
    <row r="215" spans="1:13" x14ac:dyDescent="0.25">
      <c r="A215" s="33">
        <v>7</v>
      </c>
      <c r="B215" s="37" t="b">
        <f>IF(入力!$E$16="北海道",B17,IF(入力!$E$16="東北",B39,IF(入力!$E$16="東京",B61,IF(入力!$E$16="中部",B83,IF(入力!$E$16="北陸",B105,IF(入力!$E$16="関西",B127,IF(入力!$E$16="中国",B149,IF(入力!$E$16="四国",B171,IF(入力!$E$16="九州",B193)))))))))</f>
        <v>0</v>
      </c>
      <c r="C215" s="38" t="b">
        <f>IF(入力!$E$16="北海道",C17,IF(入力!$E$16="東北",C39,IF(入力!$E$16="東京",C61,IF(入力!$E$16="中部",C83,IF(入力!$E$16="北陸",C105,IF(入力!$E$16="関西",C127,IF(入力!$E$16="中国",C149,IF(入力!$E$16="四国",C171,IF(入力!$E$16="九州",C193)))))))))</f>
        <v>0</v>
      </c>
      <c r="D215" s="38" t="b">
        <f>IF(入力!$E$16="北海道",D17,IF(入力!$E$16="東北",D39,IF(入力!$E$16="東京",D61,IF(入力!$E$16="中部",D83,IF(入力!$E$16="北陸",D105,IF(入力!$E$16="関西",D127,IF(入力!$E$16="中国",D149,IF(入力!$E$16="四国",D171,IF(入力!$E$16="九州",D193)))))))))</f>
        <v>0</v>
      </c>
      <c r="E215" s="38" t="b">
        <f>IF(入力!$E$16="北海道",E17,IF(入力!$E$16="東北",E39,IF(入力!$E$16="東京",E61,IF(入力!$E$16="中部",E83,IF(入力!$E$16="北陸",E105,IF(入力!$E$16="関西",E127,IF(入力!$E$16="中国",E149,IF(入力!$E$16="四国",E171,IF(入力!$E$16="九州",E193)))))))))</f>
        <v>0</v>
      </c>
      <c r="F215" s="38" t="b">
        <f>IF(入力!$E$16="北海道",F17,IF(入力!$E$16="東北",F39,IF(入力!$E$16="東京",F61,IF(入力!$E$16="中部",F83,IF(入力!$E$16="北陸",F105,IF(入力!$E$16="関西",F127,IF(入力!$E$16="中国",F149,IF(入力!$E$16="四国",F171,IF(入力!$E$16="九州",F193)))))))))</f>
        <v>0</v>
      </c>
      <c r="G215" s="38" t="b">
        <f>IF(入力!$E$16="北海道",G17,IF(入力!$E$16="東北",G39,IF(入力!$E$16="東京",G61,IF(入力!$E$16="中部",G83,IF(入力!$E$16="北陸",G105,IF(入力!$E$16="関西",G127,IF(入力!$E$16="中国",G149,IF(入力!$E$16="四国",G171,IF(入力!$E$16="九州",G193)))))))))</f>
        <v>0</v>
      </c>
      <c r="H215" s="38" t="b">
        <f>IF(入力!$E$16="北海道",H17,IF(入力!$E$16="東北",H39,IF(入力!$E$16="東京",H61,IF(入力!$E$16="中部",H83,IF(入力!$E$16="北陸",H105,IF(入力!$E$16="関西",H127,IF(入力!$E$16="中国",H149,IF(入力!$E$16="四国",H171,IF(入力!$E$16="九州",H193)))))))))</f>
        <v>0</v>
      </c>
      <c r="I215" s="38" t="b">
        <f>IF(入力!$E$16="北海道",I17,IF(入力!$E$16="東北",I39,IF(入力!$E$16="東京",I61,IF(入力!$E$16="中部",I83,IF(入力!$E$16="北陸",I105,IF(入力!$E$16="関西",I127,IF(入力!$E$16="中国",I149,IF(入力!$E$16="四国",I171,IF(入力!$E$16="九州",I193)))))))))</f>
        <v>0</v>
      </c>
      <c r="J215" s="38" t="b">
        <f>IF(入力!$E$16="北海道",J17,IF(入力!$E$16="東北",J39,IF(入力!$E$16="東京",J61,IF(入力!$E$16="中部",J83,IF(入力!$E$16="北陸",J105,IF(入力!$E$16="関西",J127,IF(入力!$E$16="中国",J149,IF(入力!$E$16="四国",J171,IF(入力!$E$16="九州",J193)))))))))</f>
        <v>0</v>
      </c>
      <c r="K215" s="38" t="b">
        <f>IF(入力!$E$16="北海道",K17,IF(入力!$E$16="東北",K39,IF(入力!$E$16="東京",K61,IF(入力!$E$16="中部",K83,IF(入力!$E$16="北陸",K105,IF(入力!$E$16="関西",K127,IF(入力!$E$16="中国",K149,IF(入力!$E$16="四国",K171,IF(入力!$E$16="九州",K193)))))))))</f>
        <v>0</v>
      </c>
      <c r="L215" s="38" t="b">
        <f>IF(入力!$E$16="北海道",L17,IF(入力!$E$16="東北",L39,IF(入力!$E$16="東京",L61,IF(入力!$E$16="中部",L83,IF(入力!$E$16="北陸",L105,IF(入力!$E$16="関西",L127,IF(入力!$E$16="中国",L149,IF(入力!$E$16="四国",L171,IF(入力!$E$16="九州",L193)))))))))</f>
        <v>0</v>
      </c>
      <c r="M215" s="39" t="b">
        <f>IF(入力!$E$16="北海道",M17,IF(入力!$E$16="東北",M39,IF(入力!$E$16="東京",M61,IF(入力!$E$16="中部",M83,IF(入力!$E$16="北陸",M105,IF(入力!$E$16="関西",M127,IF(入力!$E$16="中国",M149,IF(入力!$E$16="四国",M171,IF(入力!$E$16="九州",M193)))))))))</f>
        <v>0</v>
      </c>
    </row>
    <row r="216" spans="1:13" x14ac:dyDescent="0.25">
      <c r="A216" s="33">
        <v>6</v>
      </c>
      <c r="B216" s="37" t="b">
        <f>IF(入力!$E$16="北海道",B18,IF(入力!$E$16="東北",B40,IF(入力!$E$16="東京",B62,IF(入力!$E$16="中部",B84,IF(入力!$E$16="北陸",B106,IF(入力!$E$16="関西",B128,IF(入力!$E$16="中国",B150,IF(入力!$E$16="四国",B172,IF(入力!$E$16="九州",B194)))))))))</f>
        <v>0</v>
      </c>
      <c r="C216" s="38" t="b">
        <f>IF(入力!$E$16="北海道",C18,IF(入力!$E$16="東北",C40,IF(入力!$E$16="東京",C62,IF(入力!$E$16="中部",C84,IF(入力!$E$16="北陸",C106,IF(入力!$E$16="関西",C128,IF(入力!$E$16="中国",C150,IF(入力!$E$16="四国",C172,IF(入力!$E$16="九州",C194)))))))))</f>
        <v>0</v>
      </c>
      <c r="D216" s="38" t="b">
        <f>IF(入力!$E$16="北海道",D18,IF(入力!$E$16="東北",D40,IF(入力!$E$16="東京",D62,IF(入力!$E$16="中部",D84,IF(入力!$E$16="北陸",D106,IF(入力!$E$16="関西",D128,IF(入力!$E$16="中国",D150,IF(入力!$E$16="四国",D172,IF(入力!$E$16="九州",D194)))))))))</f>
        <v>0</v>
      </c>
      <c r="E216" s="38" t="b">
        <f>IF(入力!$E$16="北海道",E18,IF(入力!$E$16="東北",E40,IF(入力!$E$16="東京",E62,IF(入力!$E$16="中部",E84,IF(入力!$E$16="北陸",E106,IF(入力!$E$16="関西",E128,IF(入力!$E$16="中国",E150,IF(入力!$E$16="四国",E172,IF(入力!$E$16="九州",E194)))))))))</f>
        <v>0</v>
      </c>
      <c r="F216" s="38" t="b">
        <f>IF(入力!$E$16="北海道",F18,IF(入力!$E$16="東北",F40,IF(入力!$E$16="東京",F62,IF(入力!$E$16="中部",F84,IF(入力!$E$16="北陸",F106,IF(入力!$E$16="関西",F128,IF(入力!$E$16="中国",F150,IF(入力!$E$16="四国",F172,IF(入力!$E$16="九州",F194)))))))))</f>
        <v>0</v>
      </c>
      <c r="G216" s="38" t="b">
        <f>IF(入力!$E$16="北海道",G18,IF(入力!$E$16="東北",G40,IF(入力!$E$16="東京",G62,IF(入力!$E$16="中部",G84,IF(入力!$E$16="北陸",G106,IF(入力!$E$16="関西",G128,IF(入力!$E$16="中国",G150,IF(入力!$E$16="四国",G172,IF(入力!$E$16="九州",G194)))))))))</f>
        <v>0</v>
      </c>
      <c r="H216" s="38" t="b">
        <f>IF(入力!$E$16="北海道",H18,IF(入力!$E$16="東北",H40,IF(入力!$E$16="東京",H62,IF(入力!$E$16="中部",H84,IF(入力!$E$16="北陸",H106,IF(入力!$E$16="関西",H128,IF(入力!$E$16="中国",H150,IF(入力!$E$16="四国",H172,IF(入力!$E$16="九州",H194)))))))))</f>
        <v>0</v>
      </c>
      <c r="I216" s="38" t="b">
        <f>IF(入力!$E$16="北海道",I18,IF(入力!$E$16="東北",I40,IF(入力!$E$16="東京",I62,IF(入力!$E$16="中部",I84,IF(入力!$E$16="北陸",I106,IF(入力!$E$16="関西",I128,IF(入力!$E$16="中国",I150,IF(入力!$E$16="四国",I172,IF(入力!$E$16="九州",I194)))))))))</f>
        <v>0</v>
      </c>
      <c r="J216" s="38" t="b">
        <f>IF(入力!$E$16="北海道",J18,IF(入力!$E$16="東北",J40,IF(入力!$E$16="東京",J62,IF(入力!$E$16="中部",J84,IF(入力!$E$16="北陸",J106,IF(入力!$E$16="関西",J128,IF(入力!$E$16="中国",J150,IF(入力!$E$16="四国",J172,IF(入力!$E$16="九州",J194)))))))))</f>
        <v>0</v>
      </c>
      <c r="K216" s="38" t="b">
        <f>IF(入力!$E$16="北海道",K18,IF(入力!$E$16="東北",K40,IF(入力!$E$16="東京",K62,IF(入力!$E$16="中部",K84,IF(入力!$E$16="北陸",K106,IF(入力!$E$16="関西",K128,IF(入力!$E$16="中国",K150,IF(入力!$E$16="四国",K172,IF(入力!$E$16="九州",K194)))))))))</f>
        <v>0</v>
      </c>
      <c r="L216" s="38" t="b">
        <f>IF(入力!$E$16="北海道",L18,IF(入力!$E$16="東北",L40,IF(入力!$E$16="東京",L62,IF(入力!$E$16="中部",L84,IF(入力!$E$16="北陸",L106,IF(入力!$E$16="関西",L128,IF(入力!$E$16="中国",L150,IF(入力!$E$16="四国",L172,IF(入力!$E$16="九州",L194)))))))))</f>
        <v>0</v>
      </c>
      <c r="M216" s="39" t="b">
        <f>IF(入力!$E$16="北海道",M18,IF(入力!$E$16="東北",M40,IF(入力!$E$16="東京",M62,IF(入力!$E$16="中部",M84,IF(入力!$E$16="北陸",M106,IF(入力!$E$16="関西",M128,IF(入力!$E$16="中国",M150,IF(入力!$E$16="四国",M172,IF(入力!$E$16="九州",M194)))))))))</f>
        <v>0</v>
      </c>
    </row>
    <row r="217" spans="1:13" x14ac:dyDescent="0.25">
      <c r="A217" s="33">
        <v>5</v>
      </c>
      <c r="B217" s="37" t="b">
        <f>IF(入力!$E$16="北海道",B19,IF(入力!$E$16="東北",B41,IF(入力!$E$16="東京",B63,IF(入力!$E$16="中部",B85,IF(入力!$E$16="北陸",B107,IF(入力!$E$16="関西",B129,IF(入力!$E$16="中国",B151,IF(入力!$E$16="四国",B173,IF(入力!$E$16="九州",B195)))))))))</f>
        <v>0</v>
      </c>
      <c r="C217" s="38" t="b">
        <f>IF(入力!$E$16="北海道",C19,IF(入力!$E$16="東北",C41,IF(入力!$E$16="東京",C63,IF(入力!$E$16="中部",C85,IF(入力!$E$16="北陸",C107,IF(入力!$E$16="関西",C129,IF(入力!$E$16="中国",C151,IF(入力!$E$16="四国",C173,IF(入力!$E$16="九州",C195)))))))))</f>
        <v>0</v>
      </c>
      <c r="D217" s="38" t="b">
        <f>IF(入力!$E$16="北海道",D19,IF(入力!$E$16="東北",D41,IF(入力!$E$16="東京",D63,IF(入力!$E$16="中部",D85,IF(入力!$E$16="北陸",D107,IF(入力!$E$16="関西",D129,IF(入力!$E$16="中国",D151,IF(入力!$E$16="四国",D173,IF(入力!$E$16="九州",D195)))))))))</f>
        <v>0</v>
      </c>
      <c r="E217" s="38" t="b">
        <f>IF(入力!$E$16="北海道",E19,IF(入力!$E$16="東北",E41,IF(入力!$E$16="東京",E63,IF(入力!$E$16="中部",E85,IF(入力!$E$16="北陸",E107,IF(入力!$E$16="関西",E129,IF(入力!$E$16="中国",E151,IF(入力!$E$16="四国",E173,IF(入力!$E$16="九州",E195)))))))))</f>
        <v>0</v>
      </c>
      <c r="F217" s="38" t="b">
        <f>IF(入力!$E$16="北海道",F19,IF(入力!$E$16="東北",F41,IF(入力!$E$16="東京",F63,IF(入力!$E$16="中部",F85,IF(入力!$E$16="北陸",F107,IF(入力!$E$16="関西",F129,IF(入力!$E$16="中国",F151,IF(入力!$E$16="四国",F173,IF(入力!$E$16="九州",F195)))))))))</f>
        <v>0</v>
      </c>
      <c r="G217" s="38" t="b">
        <f>IF(入力!$E$16="北海道",G19,IF(入力!$E$16="東北",G41,IF(入力!$E$16="東京",G63,IF(入力!$E$16="中部",G85,IF(入力!$E$16="北陸",G107,IF(入力!$E$16="関西",G129,IF(入力!$E$16="中国",G151,IF(入力!$E$16="四国",G173,IF(入力!$E$16="九州",G195)))))))))</f>
        <v>0</v>
      </c>
      <c r="H217" s="38" t="b">
        <f>IF(入力!$E$16="北海道",H19,IF(入力!$E$16="東北",H41,IF(入力!$E$16="東京",H63,IF(入力!$E$16="中部",H85,IF(入力!$E$16="北陸",H107,IF(入力!$E$16="関西",H129,IF(入力!$E$16="中国",H151,IF(入力!$E$16="四国",H173,IF(入力!$E$16="九州",H195)))))))))</f>
        <v>0</v>
      </c>
      <c r="I217" s="38" t="b">
        <f>IF(入力!$E$16="北海道",I19,IF(入力!$E$16="東北",I41,IF(入力!$E$16="東京",I63,IF(入力!$E$16="中部",I85,IF(入力!$E$16="北陸",I107,IF(入力!$E$16="関西",I129,IF(入力!$E$16="中国",I151,IF(入力!$E$16="四国",I173,IF(入力!$E$16="九州",I195)))))))))</f>
        <v>0</v>
      </c>
      <c r="J217" s="38" t="b">
        <f>IF(入力!$E$16="北海道",J19,IF(入力!$E$16="東北",J41,IF(入力!$E$16="東京",J63,IF(入力!$E$16="中部",J85,IF(入力!$E$16="北陸",J107,IF(入力!$E$16="関西",J129,IF(入力!$E$16="中国",J151,IF(入力!$E$16="四国",J173,IF(入力!$E$16="九州",J195)))))))))</f>
        <v>0</v>
      </c>
      <c r="K217" s="38" t="b">
        <f>IF(入力!$E$16="北海道",K19,IF(入力!$E$16="東北",K41,IF(入力!$E$16="東京",K63,IF(入力!$E$16="中部",K85,IF(入力!$E$16="北陸",K107,IF(入力!$E$16="関西",K129,IF(入力!$E$16="中国",K151,IF(入力!$E$16="四国",K173,IF(入力!$E$16="九州",K195)))))))))</f>
        <v>0</v>
      </c>
      <c r="L217" s="38" t="b">
        <f>IF(入力!$E$16="北海道",L19,IF(入力!$E$16="東北",L41,IF(入力!$E$16="東京",L63,IF(入力!$E$16="中部",L85,IF(入力!$E$16="北陸",L107,IF(入力!$E$16="関西",L129,IF(入力!$E$16="中国",L151,IF(入力!$E$16="四国",L173,IF(入力!$E$16="九州",L195)))))))))</f>
        <v>0</v>
      </c>
      <c r="M217" s="39" t="b">
        <f>IF(入力!$E$16="北海道",M19,IF(入力!$E$16="東北",M41,IF(入力!$E$16="東京",M63,IF(入力!$E$16="中部",M85,IF(入力!$E$16="北陸",M107,IF(入力!$E$16="関西",M129,IF(入力!$E$16="中国",M151,IF(入力!$E$16="四国",M173,IF(入力!$E$16="九州",M195)))))))))</f>
        <v>0</v>
      </c>
    </row>
    <row r="218" spans="1:13" x14ac:dyDescent="0.25">
      <c r="A218" s="33">
        <v>4</v>
      </c>
      <c r="B218" s="37" t="b">
        <f>IF(入力!$E$16="北海道",B20,IF(入力!$E$16="東北",B42,IF(入力!$E$16="東京",B64,IF(入力!$E$16="中部",B86,IF(入力!$E$16="北陸",B108,IF(入力!$E$16="関西",B130,IF(入力!$E$16="中国",B152,IF(入力!$E$16="四国",B174,IF(入力!$E$16="九州",B196)))))))))</f>
        <v>0</v>
      </c>
      <c r="C218" s="38" t="b">
        <f>IF(入力!$E$16="北海道",C20,IF(入力!$E$16="東北",C42,IF(入力!$E$16="東京",C64,IF(入力!$E$16="中部",C86,IF(入力!$E$16="北陸",C108,IF(入力!$E$16="関西",C130,IF(入力!$E$16="中国",C152,IF(入力!$E$16="四国",C174,IF(入力!$E$16="九州",C196)))))))))</f>
        <v>0</v>
      </c>
      <c r="D218" s="38" t="b">
        <f>IF(入力!$E$16="北海道",D20,IF(入力!$E$16="東北",D42,IF(入力!$E$16="東京",D64,IF(入力!$E$16="中部",D86,IF(入力!$E$16="北陸",D108,IF(入力!$E$16="関西",D130,IF(入力!$E$16="中国",D152,IF(入力!$E$16="四国",D174,IF(入力!$E$16="九州",D196)))))))))</f>
        <v>0</v>
      </c>
      <c r="E218" s="38" t="b">
        <f>IF(入力!$E$16="北海道",E20,IF(入力!$E$16="東北",E42,IF(入力!$E$16="東京",E64,IF(入力!$E$16="中部",E86,IF(入力!$E$16="北陸",E108,IF(入力!$E$16="関西",E130,IF(入力!$E$16="中国",E152,IF(入力!$E$16="四国",E174,IF(入力!$E$16="九州",E196)))))))))</f>
        <v>0</v>
      </c>
      <c r="F218" s="38" t="b">
        <f>IF(入力!$E$16="北海道",F20,IF(入力!$E$16="東北",F42,IF(入力!$E$16="東京",F64,IF(入力!$E$16="中部",F86,IF(入力!$E$16="北陸",F108,IF(入力!$E$16="関西",F130,IF(入力!$E$16="中国",F152,IF(入力!$E$16="四国",F174,IF(入力!$E$16="九州",F196)))))))))</f>
        <v>0</v>
      </c>
      <c r="G218" s="38" t="b">
        <f>IF(入力!$E$16="北海道",G20,IF(入力!$E$16="東北",G42,IF(入力!$E$16="東京",G64,IF(入力!$E$16="中部",G86,IF(入力!$E$16="北陸",G108,IF(入力!$E$16="関西",G130,IF(入力!$E$16="中国",G152,IF(入力!$E$16="四国",G174,IF(入力!$E$16="九州",G196)))))))))</f>
        <v>0</v>
      </c>
      <c r="H218" s="38" t="b">
        <f>IF(入力!$E$16="北海道",H20,IF(入力!$E$16="東北",H42,IF(入力!$E$16="東京",H64,IF(入力!$E$16="中部",H86,IF(入力!$E$16="北陸",H108,IF(入力!$E$16="関西",H130,IF(入力!$E$16="中国",H152,IF(入力!$E$16="四国",H174,IF(入力!$E$16="九州",H196)))))))))</f>
        <v>0</v>
      </c>
      <c r="I218" s="38" t="b">
        <f>IF(入力!$E$16="北海道",I20,IF(入力!$E$16="東北",I42,IF(入力!$E$16="東京",I64,IF(入力!$E$16="中部",I86,IF(入力!$E$16="北陸",I108,IF(入力!$E$16="関西",I130,IF(入力!$E$16="中国",I152,IF(入力!$E$16="四国",I174,IF(入力!$E$16="九州",I196)))))))))</f>
        <v>0</v>
      </c>
      <c r="J218" s="38" t="b">
        <f>IF(入力!$E$16="北海道",J20,IF(入力!$E$16="東北",J42,IF(入力!$E$16="東京",J64,IF(入力!$E$16="中部",J86,IF(入力!$E$16="北陸",J108,IF(入力!$E$16="関西",J130,IF(入力!$E$16="中国",J152,IF(入力!$E$16="四国",J174,IF(入力!$E$16="九州",J196)))))))))</f>
        <v>0</v>
      </c>
      <c r="K218" s="38" t="b">
        <f>IF(入力!$E$16="北海道",K20,IF(入力!$E$16="東北",K42,IF(入力!$E$16="東京",K64,IF(入力!$E$16="中部",K86,IF(入力!$E$16="北陸",K108,IF(入力!$E$16="関西",K130,IF(入力!$E$16="中国",K152,IF(入力!$E$16="四国",K174,IF(入力!$E$16="九州",K196)))))))))</f>
        <v>0</v>
      </c>
      <c r="L218" s="38" t="b">
        <f>IF(入力!$E$16="北海道",L20,IF(入力!$E$16="東北",L42,IF(入力!$E$16="東京",L64,IF(入力!$E$16="中部",L86,IF(入力!$E$16="北陸",L108,IF(入力!$E$16="関西",L130,IF(入力!$E$16="中国",L152,IF(入力!$E$16="四国",L174,IF(入力!$E$16="九州",L196)))))))))</f>
        <v>0</v>
      </c>
      <c r="M218" s="39" t="b">
        <f>IF(入力!$E$16="北海道",M20,IF(入力!$E$16="東北",M42,IF(入力!$E$16="東京",M64,IF(入力!$E$16="中部",M86,IF(入力!$E$16="北陸",M108,IF(入力!$E$16="関西",M130,IF(入力!$E$16="中国",M152,IF(入力!$E$16="四国",M174,IF(入力!$E$16="九州",M196)))))))))</f>
        <v>0</v>
      </c>
    </row>
    <row r="219" spans="1:13" x14ac:dyDescent="0.25">
      <c r="A219" s="33">
        <v>3</v>
      </c>
      <c r="B219" s="37" t="b">
        <f>IF(入力!$E$16="北海道",B21,IF(入力!$E$16="東北",B43,IF(入力!$E$16="東京",B65,IF(入力!$E$16="中部",B87,IF(入力!$E$16="北陸",B109,IF(入力!$E$16="関西",B131,IF(入力!$E$16="中国",B153,IF(入力!$E$16="四国",B175,IF(入力!$E$16="九州",B197)))))))))</f>
        <v>0</v>
      </c>
      <c r="C219" s="38" t="b">
        <f>IF(入力!$E$16="北海道",C21,IF(入力!$E$16="東北",C43,IF(入力!$E$16="東京",C65,IF(入力!$E$16="中部",C87,IF(入力!$E$16="北陸",C109,IF(入力!$E$16="関西",C131,IF(入力!$E$16="中国",C153,IF(入力!$E$16="四国",C175,IF(入力!$E$16="九州",C197)))))))))</f>
        <v>0</v>
      </c>
      <c r="D219" s="38" t="b">
        <f>IF(入力!$E$16="北海道",D21,IF(入力!$E$16="東北",D43,IF(入力!$E$16="東京",D65,IF(入力!$E$16="中部",D87,IF(入力!$E$16="北陸",D109,IF(入力!$E$16="関西",D131,IF(入力!$E$16="中国",D153,IF(入力!$E$16="四国",D175,IF(入力!$E$16="九州",D197)))))))))</f>
        <v>0</v>
      </c>
      <c r="E219" s="38" t="b">
        <f>IF(入力!$E$16="北海道",E21,IF(入力!$E$16="東北",E43,IF(入力!$E$16="東京",E65,IF(入力!$E$16="中部",E87,IF(入力!$E$16="北陸",E109,IF(入力!$E$16="関西",E131,IF(入力!$E$16="中国",E153,IF(入力!$E$16="四国",E175,IF(入力!$E$16="九州",E197)))))))))</f>
        <v>0</v>
      </c>
      <c r="F219" s="38" t="b">
        <f>IF(入力!$E$16="北海道",F21,IF(入力!$E$16="東北",F43,IF(入力!$E$16="東京",F65,IF(入力!$E$16="中部",F87,IF(入力!$E$16="北陸",F109,IF(入力!$E$16="関西",F131,IF(入力!$E$16="中国",F153,IF(入力!$E$16="四国",F175,IF(入力!$E$16="九州",F197)))))))))</f>
        <v>0</v>
      </c>
      <c r="G219" s="38" t="b">
        <f>IF(入力!$E$16="北海道",G21,IF(入力!$E$16="東北",G43,IF(入力!$E$16="東京",G65,IF(入力!$E$16="中部",G87,IF(入力!$E$16="北陸",G109,IF(入力!$E$16="関西",G131,IF(入力!$E$16="中国",G153,IF(入力!$E$16="四国",G175,IF(入力!$E$16="九州",G197)))))))))</f>
        <v>0</v>
      </c>
      <c r="H219" s="38" t="b">
        <f>IF(入力!$E$16="北海道",H21,IF(入力!$E$16="東北",H43,IF(入力!$E$16="東京",H65,IF(入力!$E$16="中部",H87,IF(入力!$E$16="北陸",H109,IF(入力!$E$16="関西",H131,IF(入力!$E$16="中国",H153,IF(入力!$E$16="四国",H175,IF(入力!$E$16="九州",H197)))))))))</f>
        <v>0</v>
      </c>
      <c r="I219" s="38" t="b">
        <f>IF(入力!$E$16="北海道",I21,IF(入力!$E$16="東北",I43,IF(入力!$E$16="東京",I65,IF(入力!$E$16="中部",I87,IF(入力!$E$16="北陸",I109,IF(入力!$E$16="関西",I131,IF(入力!$E$16="中国",I153,IF(入力!$E$16="四国",I175,IF(入力!$E$16="九州",I197)))))))))</f>
        <v>0</v>
      </c>
      <c r="J219" s="38" t="b">
        <f>IF(入力!$E$16="北海道",J21,IF(入力!$E$16="東北",J43,IF(入力!$E$16="東京",J65,IF(入力!$E$16="中部",J87,IF(入力!$E$16="北陸",J109,IF(入力!$E$16="関西",J131,IF(入力!$E$16="中国",J153,IF(入力!$E$16="四国",J175,IF(入力!$E$16="九州",J197)))))))))</f>
        <v>0</v>
      </c>
      <c r="K219" s="38" t="b">
        <f>IF(入力!$E$16="北海道",K21,IF(入力!$E$16="東北",K43,IF(入力!$E$16="東京",K65,IF(入力!$E$16="中部",K87,IF(入力!$E$16="北陸",K109,IF(入力!$E$16="関西",K131,IF(入力!$E$16="中国",K153,IF(入力!$E$16="四国",K175,IF(入力!$E$16="九州",K197)))))))))</f>
        <v>0</v>
      </c>
      <c r="L219" s="38" t="b">
        <f>IF(入力!$E$16="北海道",L21,IF(入力!$E$16="東北",L43,IF(入力!$E$16="東京",L65,IF(入力!$E$16="中部",L87,IF(入力!$E$16="北陸",L109,IF(入力!$E$16="関西",L131,IF(入力!$E$16="中国",L153,IF(入力!$E$16="四国",L175,IF(入力!$E$16="九州",L197)))))))))</f>
        <v>0</v>
      </c>
      <c r="M219" s="39" t="b">
        <f>IF(入力!$E$16="北海道",M21,IF(入力!$E$16="東北",M43,IF(入力!$E$16="東京",M65,IF(入力!$E$16="中部",M87,IF(入力!$E$16="北陸",M109,IF(入力!$E$16="関西",M131,IF(入力!$E$16="中国",M153,IF(入力!$E$16="四国",M175,IF(入力!$E$16="九州",M197)))))))))</f>
        <v>0</v>
      </c>
    </row>
    <row r="220" spans="1:13" x14ac:dyDescent="0.25">
      <c r="A220" s="33">
        <v>2</v>
      </c>
      <c r="B220" s="37" t="b">
        <f>IF(入力!$E$16="北海道",B22,IF(入力!$E$16="東北",B44,IF(入力!$E$16="東京",B66,IF(入力!$E$16="中部",B88,IF(入力!$E$16="北陸",B110,IF(入力!$E$16="関西",B132,IF(入力!$E$16="中国",B154,IF(入力!$E$16="四国",B176,IF(入力!$E$16="九州",B198)))))))))</f>
        <v>0</v>
      </c>
      <c r="C220" s="38" t="b">
        <f>IF(入力!$E$16="北海道",C22,IF(入力!$E$16="東北",C44,IF(入力!$E$16="東京",C66,IF(入力!$E$16="中部",C88,IF(入力!$E$16="北陸",C110,IF(入力!$E$16="関西",C132,IF(入力!$E$16="中国",C154,IF(入力!$E$16="四国",C176,IF(入力!$E$16="九州",C198)))))))))</f>
        <v>0</v>
      </c>
      <c r="D220" s="38" t="b">
        <f>IF(入力!$E$16="北海道",D22,IF(入力!$E$16="東北",D44,IF(入力!$E$16="東京",D66,IF(入力!$E$16="中部",D88,IF(入力!$E$16="北陸",D110,IF(入力!$E$16="関西",D132,IF(入力!$E$16="中国",D154,IF(入力!$E$16="四国",D176,IF(入力!$E$16="九州",D198)))))))))</f>
        <v>0</v>
      </c>
      <c r="E220" s="38" t="b">
        <f>IF(入力!$E$16="北海道",E22,IF(入力!$E$16="東北",E44,IF(入力!$E$16="東京",E66,IF(入力!$E$16="中部",E88,IF(入力!$E$16="北陸",E110,IF(入力!$E$16="関西",E132,IF(入力!$E$16="中国",E154,IF(入力!$E$16="四国",E176,IF(入力!$E$16="九州",E198)))))))))</f>
        <v>0</v>
      </c>
      <c r="F220" s="38" t="b">
        <f>IF(入力!$E$16="北海道",F22,IF(入力!$E$16="東北",F44,IF(入力!$E$16="東京",F66,IF(入力!$E$16="中部",F88,IF(入力!$E$16="北陸",F110,IF(入力!$E$16="関西",F132,IF(入力!$E$16="中国",F154,IF(入力!$E$16="四国",F176,IF(入力!$E$16="九州",F198)))))))))</f>
        <v>0</v>
      </c>
      <c r="G220" s="38" t="b">
        <f>IF(入力!$E$16="北海道",G22,IF(入力!$E$16="東北",G44,IF(入力!$E$16="東京",G66,IF(入力!$E$16="中部",G88,IF(入力!$E$16="北陸",G110,IF(入力!$E$16="関西",G132,IF(入力!$E$16="中国",G154,IF(入力!$E$16="四国",G176,IF(入力!$E$16="九州",G198)))))))))</f>
        <v>0</v>
      </c>
      <c r="H220" s="38" t="b">
        <f>IF(入力!$E$16="北海道",H22,IF(入力!$E$16="東北",H44,IF(入力!$E$16="東京",H66,IF(入力!$E$16="中部",H88,IF(入力!$E$16="北陸",H110,IF(入力!$E$16="関西",H132,IF(入力!$E$16="中国",H154,IF(入力!$E$16="四国",H176,IF(入力!$E$16="九州",H198)))))))))</f>
        <v>0</v>
      </c>
      <c r="I220" s="38" t="b">
        <f>IF(入力!$E$16="北海道",I22,IF(入力!$E$16="東北",I44,IF(入力!$E$16="東京",I66,IF(入力!$E$16="中部",I88,IF(入力!$E$16="北陸",I110,IF(入力!$E$16="関西",I132,IF(入力!$E$16="中国",I154,IF(入力!$E$16="四国",I176,IF(入力!$E$16="九州",I198)))))))))</f>
        <v>0</v>
      </c>
      <c r="J220" s="38" t="b">
        <f>IF(入力!$E$16="北海道",J22,IF(入力!$E$16="東北",J44,IF(入力!$E$16="東京",J66,IF(入力!$E$16="中部",J88,IF(入力!$E$16="北陸",J110,IF(入力!$E$16="関西",J132,IF(入力!$E$16="中国",J154,IF(入力!$E$16="四国",J176,IF(入力!$E$16="九州",J198)))))))))</f>
        <v>0</v>
      </c>
      <c r="K220" s="38" t="b">
        <f>IF(入力!$E$16="北海道",K22,IF(入力!$E$16="東北",K44,IF(入力!$E$16="東京",K66,IF(入力!$E$16="中部",K88,IF(入力!$E$16="北陸",K110,IF(入力!$E$16="関西",K132,IF(入力!$E$16="中国",K154,IF(入力!$E$16="四国",K176,IF(入力!$E$16="九州",K198)))))))))</f>
        <v>0</v>
      </c>
      <c r="L220" s="38" t="b">
        <f>IF(入力!$E$16="北海道",L22,IF(入力!$E$16="東北",L44,IF(入力!$E$16="東京",L66,IF(入力!$E$16="中部",L88,IF(入力!$E$16="北陸",L110,IF(入力!$E$16="関西",L132,IF(入力!$E$16="中国",L154,IF(入力!$E$16="四国",L176,IF(入力!$E$16="九州",L198)))))))))</f>
        <v>0</v>
      </c>
      <c r="M220" s="39" t="b">
        <f>IF(入力!$E$16="北海道",M22,IF(入力!$E$16="東北",M44,IF(入力!$E$16="東京",M66,IF(入力!$E$16="中部",M88,IF(入力!$E$16="北陸",M110,IF(入力!$E$16="関西",M132,IF(入力!$E$16="中国",M154,IF(入力!$E$16="四国",M176,IF(入力!$E$16="九州",M198)))))))))</f>
        <v>0</v>
      </c>
    </row>
    <row r="221" spans="1:13" x14ac:dyDescent="0.25">
      <c r="A221" s="33">
        <v>1</v>
      </c>
      <c r="B221" s="40" t="b">
        <f>IF(入力!$E$16="北海道",B23,IF(入力!$E$16="東北",B45,IF(入力!$E$16="東京",B67,IF(入力!$E$16="中部",B89,IF(入力!$E$16="北陸",B111,IF(入力!$E$16="関西",B133,IF(入力!$E$16="中国",B155,IF(入力!$E$16="四国",B177,IF(入力!$E$16="九州",B199)))))))))</f>
        <v>0</v>
      </c>
      <c r="C221" s="41" t="b">
        <f>IF(入力!$E$16="北海道",C23,IF(入力!$E$16="東北",C45,IF(入力!$E$16="東京",C67,IF(入力!$E$16="中部",C89,IF(入力!$E$16="北陸",C111,IF(入力!$E$16="関西",C133,IF(入力!$E$16="中国",C155,IF(入力!$E$16="四国",C177,IF(入力!$E$16="九州",C199)))))))))</f>
        <v>0</v>
      </c>
      <c r="D221" s="41" t="b">
        <f>IF(入力!$E$16="北海道",D23,IF(入力!$E$16="東北",D45,IF(入力!$E$16="東京",D67,IF(入力!$E$16="中部",D89,IF(入力!$E$16="北陸",D111,IF(入力!$E$16="関西",D133,IF(入力!$E$16="中国",D155,IF(入力!$E$16="四国",D177,IF(入力!$E$16="九州",D199)))))))))</f>
        <v>0</v>
      </c>
      <c r="E221" s="41" t="b">
        <f>IF(入力!$E$16="北海道",E23,IF(入力!$E$16="東北",E45,IF(入力!$E$16="東京",E67,IF(入力!$E$16="中部",E89,IF(入力!$E$16="北陸",E111,IF(入力!$E$16="関西",E133,IF(入力!$E$16="中国",E155,IF(入力!$E$16="四国",E177,IF(入力!$E$16="九州",E199)))))))))</f>
        <v>0</v>
      </c>
      <c r="F221" s="41" t="b">
        <f>IF(入力!$E$16="北海道",F23,IF(入力!$E$16="東北",F45,IF(入力!$E$16="東京",F67,IF(入力!$E$16="中部",F89,IF(入力!$E$16="北陸",F111,IF(入力!$E$16="関西",F133,IF(入力!$E$16="中国",F155,IF(入力!$E$16="四国",F177,IF(入力!$E$16="九州",F199)))))))))</f>
        <v>0</v>
      </c>
      <c r="G221" s="41" t="b">
        <f>IF(入力!$E$16="北海道",G23,IF(入力!$E$16="東北",G45,IF(入力!$E$16="東京",G67,IF(入力!$E$16="中部",G89,IF(入力!$E$16="北陸",G111,IF(入力!$E$16="関西",G133,IF(入力!$E$16="中国",G155,IF(入力!$E$16="四国",G177,IF(入力!$E$16="九州",G199)))))))))</f>
        <v>0</v>
      </c>
      <c r="H221" s="41" t="b">
        <f>IF(入力!$E$16="北海道",H23,IF(入力!$E$16="東北",H45,IF(入力!$E$16="東京",H67,IF(入力!$E$16="中部",H89,IF(入力!$E$16="北陸",H111,IF(入力!$E$16="関西",H133,IF(入力!$E$16="中国",H155,IF(入力!$E$16="四国",H177,IF(入力!$E$16="九州",H199)))))))))</f>
        <v>0</v>
      </c>
      <c r="I221" s="41" t="b">
        <f>IF(入力!$E$16="北海道",I23,IF(入力!$E$16="東北",I45,IF(入力!$E$16="東京",I67,IF(入力!$E$16="中部",I89,IF(入力!$E$16="北陸",I111,IF(入力!$E$16="関西",I133,IF(入力!$E$16="中国",I155,IF(入力!$E$16="四国",I177,IF(入力!$E$16="九州",I199)))))))))</f>
        <v>0</v>
      </c>
      <c r="J221" s="41" t="b">
        <f>IF(入力!$E$16="北海道",J23,IF(入力!$E$16="東北",J45,IF(入力!$E$16="東京",J67,IF(入力!$E$16="中部",J89,IF(入力!$E$16="北陸",J111,IF(入力!$E$16="関西",J133,IF(入力!$E$16="中国",J155,IF(入力!$E$16="四国",J177,IF(入力!$E$16="九州",J199)))))))))</f>
        <v>0</v>
      </c>
      <c r="K221" s="41" t="b">
        <f>IF(入力!$E$16="北海道",K23,IF(入力!$E$16="東北",K45,IF(入力!$E$16="東京",K67,IF(入力!$E$16="中部",K89,IF(入力!$E$16="北陸",K111,IF(入力!$E$16="関西",K133,IF(入力!$E$16="中国",K155,IF(入力!$E$16="四国",K177,IF(入力!$E$16="九州",K199)))))))))</f>
        <v>0</v>
      </c>
      <c r="L221" s="41" t="b">
        <f>IF(入力!$E$16="北海道",L23,IF(入力!$E$16="東北",L45,IF(入力!$E$16="東京",L67,IF(入力!$E$16="中部",L89,IF(入力!$E$16="北陸",L111,IF(入力!$E$16="関西",L133,IF(入力!$E$16="中国",L155,IF(入力!$E$16="四国",L177,IF(入力!$E$16="九州",L199)))))))))</f>
        <v>0</v>
      </c>
      <c r="M221" s="42" t="b">
        <f>IF(入力!$E$16="北海道",M23,IF(入力!$E$16="東北",M45,IF(入力!$E$16="東京",M67,IF(入力!$E$16="中部",M89,IF(入力!$E$16="北陸",M111,IF(入力!$E$16="関西",M133,IF(入力!$E$16="中国",M155,IF(入力!$E$16="四国",M177,IF(入力!$E$16="九州",M199)))))))))</f>
        <v>0</v>
      </c>
    </row>
  </sheetData>
  <phoneticPr fontId="2"/>
  <hyperlinks>
    <hyperlink ref="A1" r:id="rId1" xr:uid="{CB67AF06-8BC7-4CEF-8CFA-1A8CC8FD5FA0}"/>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59999389629810485"/>
  </sheetPr>
  <dimension ref="A1:P221"/>
  <sheetViews>
    <sheetView zoomScale="80" zoomScaleNormal="80" workbookViewId="0">
      <selection activeCell="I29" sqref="I29"/>
    </sheetView>
  </sheetViews>
  <sheetFormatPr defaultColWidth="9" defaultRowHeight="15.75" x14ac:dyDescent="0.25"/>
  <cols>
    <col min="1" max="13" width="9" style="52"/>
    <col min="14" max="16384" width="9" style="1"/>
  </cols>
  <sheetData>
    <row r="1" spans="1:16" x14ac:dyDescent="0.25">
      <c r="O1" s="5"/>
      <c r="P1" s="6" t="s">
        <v>65</v>
      </c>
    </row>
    <row r="3" spans="1:16" x14ac:dyDescent="0.25">
      <c r="A3" s="31" t="s">
        <v>45</v>
      </c>
      <c r="B3" s="32">
        <v>4</v>
      </c>
      <c r="C3" s="32">
        <v>5</v>
      </c>
      <c r="D3" s="32">
        <v>6</v>
      </c>
      <c r="E3" s="32">
        <v>7</v>
      </c>
      <c r="F3" s="32">
        <v>8</v>
      </c>
      <c r="G3" s="32">
        <v>9</v>
      </c>
      <c r="H3" s="32">
        <v>10</v>
      </c>
      <c r="I3" s="32">
        <v>11</v>
      </c>
      <c r="J3" s="32">
        <v>12</v>
      </c>
      <c r="K3" s="32">
        <v>1</v>
      </c>
      <c r="L3" s="32">
        <v>2</v>
      </c>
      <c r="M3" s="32">
        <v>3</v>
      </c>
    </row>
    <row r="4" spans="1:16" x14ac:dyDescent="0.25">
      <c r="A4" s="33">
        <v>20</v>
      </c>
      <c r="B4" s="34">
        <f>調整係数一覧!B4</f>
        <v>0.96912593347118159</v>
      </c>
      <c r="C4" s="34">
        <f>調整係数一覧!C4</f>
        <v>0.94382581707855895</v>
      </c>
      <c r="D4" s="34">
        <f>調整係数一覧!D4</f>
        <v>0.98740759251867338</v>
      </c>
      <c r="E4" s="34">
        <f>調整係数一覧!E4</f>
        <v>1</v>
      </c>
      <c r="F4" s="34">
        <f>調整係数一覧!F4</f>
        <v>1</v>
      </c>
      <c r="G4" s="34">
        <f>調整係数一覧!G4</f>
        <v>1</v>
      </c>
      <c r="H4" s="34">
        <f>調整係数一覧!H4</f>
        <v>0.98154024056375411</v>
      </c>
      <c r="I4" s="34">
        <f>調整係数一覧!I4</f>
        <v>0.97161358863644576</v>
      </c>
      <c r="J4" s="34">
        <f>調整係数一覧!J4</f>
        <v>0.99313483167323291</v>
      </c>
      <c r="K4" s="34">
        <f>調整係数一覧!K4</f>
        <v>0.9926838222128711</v>
      </c>
      <c r="L4" s="34">
        <f>調整係数一覧!L4</f>
        <v>0.99909343368447212</v>
      </c>
      <c r="M4" s="34">
        <f>調整係数一覧!M4</f>
        <v>0.97932507007632852</v>
      </c>
    </row>
    <row r="5" spans="1:16" x14ac:dyDescent="0.25">
      <c r="A5" s="33">
        <v>19</v>
      </c>
      <c r="B5" s="34">
        <f>調整係数一覧!B5</f>
        <v>0.96912593347118159</v>
      </c>
      <c r="C5" s="34">
        <f>調整係数一覧!C5</f>
        <v>0.94382581707855895</v>
      </c>
      <c r="D5" s="34">
        <f>調整係数一覧!D5</f>
        <v>0.98740759251867338</v>
      </c>
      <c r="E5" s="34">
        <f>調整係数一覧!E5</f>
        <v>1</v>
      </c>
      <c r="F5" s="34">
        <f>調整係数一覧!F5</f>
        <v>1</v>
      </c>
      <c r="G5" s="34">
        <f>調整係数一覧!G5</f>
        <v>1</v>
      </c>
      <c r="H5" s="34">
        <f>調整係数一覧!H5</f>
        <v>0.98154024056375411</v>
      </c>
      <c r="I5" s="34">
        <f>調整係数一覧!I5</f>
        <v>0.97161358863644576</v>
      </c>
      <c r="J5" s="34">
        <f>調整係数一覧!J5</f>
        <v>0.99313483167323291</v>
      </c>
      <c r="K5" s="34">
        <f>調整係数一覧!K5</f>
        <v>0.9926838222128711</v>
      </c>
      <c r="L5" s="34">
        <f>調整係数一覧!L5</f>
        <v>0.99909343368447212</v>
      </c>
      <c r="M5" s="34">
        <f>調整係数一覧!M5</f>
        <v>0.97932507007632852</v>
      </c>
    </row>
    <row r="6" spans="1:16" x14ac:dyDescent="0.25">
      <c r="A6" s="33">
        <v>18</v>
      </c>
      <c r="B6" s="34">
        <f>調整係数一覧!B6</f>
        <v>0.96912593347118159</v>
      </c>
      <c r="C6" s="34">
        <f>調整係数一覧!C6</f>
        <v>0.94382581707855895</v>
      </c>
      <c r="D6" s="34">
        <f>調整係数一覧!D6</f>
        <v>0.98740759251867338</v>
      </c>
      <c r="E6" s="34">
        <f>調整係数一覧!E6</f>
        <v>1</v>
      </c>
      <c r="F6" s="34">
        <f>調整係数一覧!F6</f>
        <v>1</v>
      </c>
      <c r="G6" s="34">
        <f>調整係数一覧!G6</f>
        <v>1</v>
      </c>
      <c r="H6" s="34">
        <f>調整係数一覧!H6</f>
        <v>0.98154024056375411</v>
      </c>
      <c r="I6" s="34">
        <f>調整係数一覧!I6</f>
        <v>0.97161358863644576</v>
      </c>
      <c r="J6" s="34">
        <f>調整係数一覧!J6</f>
        <v>0.99313483167323291</v>
      </c>
      <c r="K6" s="34">
        <f>調整係数一覧!K6</f>
        <v>0.9926838222128711</v>
      </c>
      <c r="L6" s="34">
        <f>調整係数一覧!L6</f>
        <v>0.99909343368447212</v>
      </c>
      <c r="M6" s="34">
        <f>調整係数一覧!M6</f>
        <v>0.97932507007632852</v>
      </c>
    </row>
    <row r="7" spans="1:16" x14ac:dyDescent="0.25">
      <c r="A7" s="33">
        <v>17</v>
      </c>
      <c r="B7" s="34">
        <f>調整係数一覧!B7</f>
        <v>0.96912593347118159</v>
      </c>
      <c r="C7" s="34">
        <f>調整係数一覧!C7</f>
        <v>0.94382581707855895</v>
      </c>
      <c r="D7" s="34">
        <f>調整係数一覧!D7</f>
        <v>0.98740759251867338</v>
      </c>
      <c r="E7" s="34">
        <f>調整係数一覧!E7</f>
        <v>1</v>
      </c>
      <c r="F7" s="34">
        <f>調整係数一覧!F7</f>
        <v>1</v>
      </c>
      <c r="G7" s="34">
        <f>調整係数一覧!G7</f>
        <v>1</v>
      </c>
      <c r="H7" s="34">
        <f>調整係数一覧!H7</f>
        <v>0.98154024056375411</v>
      </c>
      <c r="I7" s="34">
        <f>調整係数一覧!I7</f>
        <v>0.97161358863644576</v>
      </c>
      <c r="J7" s="34">
        <f>調整係数一覧!J7</f>
        <v>0.99313483167323291</v>
      </c>
      <c r="K7" s="34">
        <f>調整係数一覧!K7</f>
        <v>0.9926838222128711</v>
      </c>
      <c r="L7" s="34">
        <f>調整係数一覧!L7</f>
        <v>0.99909343368447212</v>
      </c>
      <c r="M7" s="34">
        <f>調整係数一覧!M7</f>
        <v>0.97932507007632852</v>
      </c>
    </row>
    <row r="8" spans="1:16" x14ac:dyDescent="0.25">
      <c r="A8" s="33">
        <v>16</v>
      </c>
      <c r="B8" s="34">
        <f>調整係数一覧!B8</f>
        <v>0.96912593347118159</v>
      </c>
      <c r="C8" s="34">
        <f>調整係数一覧!C8</f>
        <v>0.94382581707855895</v>
      </c>
      <c r="D8" s="34">
        <f>調整係数一覧!D8</f>
        <v>0.98740759251867338</v>
      </c>
      <c r="E8" s="34">
        <f>調整係数一覧!E8</f>
        <v>1</v>
      </c>
      <c r="F8" s="34">
        <f>調整係数一覧!F8</f>
        <v>1</v>
      </c>
      <c r="G8" s="34">
        <f>調整係数一覧!G8</f>
        <v>1</v>
      </c>
      <c r="H8" s="34">
        <f>調整係数一覧!H8</f>
        <v>0.98154024056375411</v>
      </c>
      <c r="I8" s="34">
        <f>調整係数一覧!I8</f>
        <v>0.97161358863644576</v>
      </c>
      <c r="J8" s="34">
        <f>調整係数一覧!J8</f>
        <v>0.99313483167323291</v>
      </c>
      <c r="K8" s="34">
        <f>調整係数一覧!K8</f>
        <v>0.9926838222128711</v>
      </c>
      <c r="L8" s="34">
        <f>調整係数一覧!L8</f>
        <v>0.99909343368447212</v>
      </c>
      <c r="M8" s="34">
        <f>調整係数一覧!M8</f>
        <v>0.97932507007632852</v>
      </c>
    </row>
    <row r="9" spans="1:16" x14ac:dyDescent="0.25">
      <c r="A9" s="33">
        <v>15</v>
      </c>
      <c r="B9" s="34">
        <f>調整係数一覧!B9</f>
        <v>0.96912593347118159</v>
      </c>
      <c r="C9" s="34">
        <f>調整係数一覧!C9</f>
        <v>0.94382581707855895</v>
      </c>
      <c r="D9" s="34">
        <f>調整係数一覧!D9</f>
        <v>0.98740759251867338</v>
      </c>
      <c r="E9" s="34">
        <f>調整係数一覧!E9</f>
        <v>1</v>
      </c>
      <c r="F9" s="34">
        <f>調整係数一覧!F9</f>
        <v>1</v>
      </c>
      <c r="G9" s="34">
        <f>調整係数一覧!G9</f>
        <v>1</v>
      </c>
      <c r="H9" s="34">
        <f>調整係数一覧!H9</f>
        <v>0.98154024056375411</v>
      </c>
      <c r="I9" s="34">
        <f>調整係数一覧!I9</f>
        <v>0.97161358863644576</v>
      </c>
      <c r="J9" s="34">
        <f>調整係数一覧!J9</f>
        <v>0.99313483167323291</v>
      </c>
      <c r="K9" s="34">
        <f>調整係数一覧!K9</f>
        <v>0.9926838222128711</v>
      </c>
      <c r="L9" s="34">
        <f>調整係数一覧!L9</f>
        <v>0.99909343368447212</v>
      </c>
      <c r="M9" s="34">
        <f>調整係数一覧!M9</f>
        <v>0.97932507007632852</v>
      </c>
    </row>
    <row r="10" spans="1:16" x14ac:dyDescent="0.25">
      <c r="A10" s="33">
        <v>14</v>
      </c>
      <c r="B10" s="34">
        <f>調整係数一覧!B10</f>
        <v>0.96912593347118159</v>
      </c>
      <c r="C10" s="34">
        <f>調整係数一覧!C10</f>
        <v>0.94382581707855895</v>
      </c>
      <c r="D10" s="34">
        <f>調整係数一覧!D10</f>
        <v>0.98740759251867338</v>
      </c>
      <c r="E10" s="34">
        <f>調整係数一覧!E10</f>
        <v>1</v>
      </c>
      <c r="F10" s="34">
        <f>調整係数一覧!F10</f>
        <v>1</v>
      </c>
      <c r="G10" s="34">
        <f>調整係数一覧!G10</f>
        <v>1</v>
      </c>
      <c r="H10" s="34">
        <f>調整係数一覧!H10</f>
        <v>0.98154024056375411</v>
      </c>
      <c r="I10" s="34">
        <f>調整係数一覧!I10</f>
        <v>0.97161358863644576</v>
      </c>
      <c r="J10" s="34">
        <f>調整係数一覧!J10</f>
        <v>0.99313483167323291</v>
      </c>
      <c r="K10" s="34">
        <f>調整係数一覧!K10</f>
        <v>0.9926838222128711</v>
      </c>
      <c r="L10" s="34">
        <f>調整係数一覧!L10</f>
        <v>0.99909343368447212</v>
      </c>
      <c r="M10" s="34">
        <f>調整係数一覧!M10</f>
        <v>0.97932507007632852</v>
      </c>
    </row>
    <row r="11" spans="1:16" x14ac:dyDescent="0.25">
      <c r="A11" s="33">
        <v>13</v>
      </c>
      <c r="B11" s="34">
        <f>調整係数一覧!B11</f>
        <v>0.96912593347118159</v>
      </c>
      <c r="C11" s="34">
        <f>調整係数一覧!C11</f>
        <v>0.94382581707855895</v>
      </c>
      <c r="D11" s="34">
        <f>調整係数一覧!D11</f>
        <v>0.98740759251867338</v>
      </c>
      <c r="E11" s="34">
        <f>調整係数一覧!E11</f>
        <v>1</v>
      </c>
      <c r="F11" s="34">
        <f>調整係数一覧!F11</f>
        <v>1</v>
      </c>
      <c r="G11" s="34">
        <f>調整係数一覧!G11</f>
        <v>1</v>
      </c>
      <c r="H11" s="34">
        <f>調整係数一覧!H11</f>
        <v>0.98154024056375411</v>
      </c>
      <c r="I11" s="34">
        <f>調整係数一覧!I11</f>
        <v>0.97161358863644576</v>
      </c>
      <c r="J11" s="34">
        <f>調整係数一覧!J11</f>
        <v>0.99313483167323291</v>
      </c>
      <c r="K11" s="34">
        <f>調整係数一覧!K11</f>
        <v>0.9926838222128711</v>
      </c>
      <c r="L11" s="34">
        <f>調整係数一覧!L11</f>
        <v>0.99909343368447212</v>
      </c>
      <c r="M11" s="34">
        <f>調整係数一覧!M11</f>
        <v>0.97932507007632852</v>
      </c>
    </row>
    <row r="12" spans="1:16" x14ac:dyDescent="0.25">
      <c r="A12" s="33">
        <v>12</v>
      </c>
      <c r="B12" s="34">
        <f>調整係数一覧!B12</f>
        <v>0.96912593347118159</v>
      </c>
      <c r="C12" s="34">
        <f>調整係数一覧!C12</f>
        <v>0.94358495900674189</v>
      </c>
      <c r="D12" s="34">
        <f>調整係数一覧!D12</f>
        <v>0.98740759251867338</v>
      </c>
      <c r="E12" s="34">
        <f>調整係数一覧!E12</f>
        <v>1</v>
      </c>
      <c r="F12" s="34">
        <f>調整係数一覧!F12</f>
        <v>1</v>
      </c>
      <c r="G12" s="34">
        <f>調整係数一覧!G12</f>
        <v>1</v>
      </c>
      <c r="H12" s="34">
        <f>調整係数一覧!H12</f>
        <v>0.98154024056375411</v>
      </c>
      <c r="I12" s="34">
        <f>調整係数一覧!I12</f>
        <v>0.97161358863644576</v>
      </c>
      <c r="J12" s="34">
        <f>調整係数一覧!J12</f>
        <v>0.99313483167323291</v>
      </c>
      <c r="K12" s="34">
        <f>調整係数一覧!K12</f>
        <v>0.9926838222128711</v>
      </c>
      <c r="L12" s="34">
        <f>調整係数一覧!L12</f>
        <v>0.99909343368447212</v>
      </c>
      <c r="M12" s="34">
        <f>調整係数一覧!M12</f>
        <v>0.97932507007632852</v>
      </c>
    </row>
    <row r="13" spans="1:16" x14ac:dyDescent="0.25">
      <c r="A13" s="33">
        <v>11</v>
      </c>
      <c r="B13" s="34">
        <f>調整係数一覧!B13</f>
        <v>0.96465660726047797</v>
      </c>
      <c r="C13" s="34">
        <f>調整係数一覧!C13</f>
        <v>0.93828406063495084</v>
      </c>
      <c r="D13" s="34">
        <f>調整係数一覧!D13</f>
        <v>0.98740759251867338</v>
      </c>
      <c r="E13" s="34">
        <f>調整係数一覧!E13</f>
        <v>1</v>
      </c>
      <c r="F13" s="34">
        <f>調整係数一覧!F13</f>
        <v>1</v>
      </c>
      <c r="G13" s="34">
        <f>調整係数一覧!G13</f>
        <v>1</v>
      </c>
      <c r="H13" s="34">
        <f>調整係数一覧!H13</f>
        <v>0.98154024056375411</v>
      </c>
      <c r="I13" s="34">
        <f>調整係数一覧!I13</f>
        <v>0.97161358863644576</v>
      </c>
      <c r="J13" s="34">
        <f>調整係数一覧!J13</f>
        <v>0.99156132546697617</v>
      </c>
      <c r="K13" s="34">
        <f>調整係数一覧!K13</f>
        <v>0.9926838222128711</v>
      </c>
      <c r="L13" s="34">
        <f>調整係数一覧!L13</f>
        <v>0.99909343368447212</v>
      </c>
      <c r="M13" s="34">
        <f>調整係数一覧!M13</f>
        <v>0.97932507007632852</v>
      </c>
    </row>
    <row r="14" spans="1:16" x14ac:dyDescent="0.25">
      <c r="A14" s="33">
        <v>10</v>
      </c>
      <c r="B14" s="34">
        <f>調整係数一覧!B14</f>
        <v>0.95544985919818193</v>
      </c>
      <c r="C14" s="34">
        <f>調整係数一覧!C14</f>
        <v>0.92792312196318583</v>
      </c>
      <c r="D14" s="34">
        <f>調整係数一覧!D14</f>
        <v>0.98410645417461518</v>
      </c>
      <c r="E14" s="34">
        <f>調整係数一覧!E14</f>
        <v>1</v>
      </c>
      <c r="F14" s="34">
        <f>調整係数一覧!F14</f>
        <v>1</v>
      </c>
      <c r="G14" s="34">
        <f>調整係数一覧!G14</f>
        <v>1</v>
      </c>
      <c r="H14" s="34">
        <f>調整係数一覧!H14</f>
        <v>0.98066577829931223</v>
      </c>
      <c r="I14" s="34">
        <f>調整係数一覧!I14</f>
        <v>0.9659627133520976</v>
      </c>
      <c r="J14" s="34">
        <f>調整係数一覧!J14</f>
        <v>0.98351589605244216</v>
      </c>
      <c r="K14" s="34">
        <f>調整係数一覧!K14</f>
        <v>0.9891711335604173</v>
      </c>
      <c r="L14" s="34">
        <f>調整係数一覧!L14</f>
        <v>0.99321220604153448</v>
      </c>
      <c r="M14" s="34">
        <f>調整係数一覧!M14</f>
        <v>0.97740877950567229</v>
      </c>
    </row>
    <row r="15" spans="1:16" x14ac:dyDescent="0.25">
      <c r="A15" s="33">
        <v>9</v>
      </c>
      <c r="B15" s="34">
        <f>調整係数一覧!B15</f>
        <v>0.94150568928429346</v>
      </c>
      <c r="C15" s="34">
        <f>調整係数一覧!C15</f>
        <v>0.91250214299144705</v>
      </c>
      <c r="D15" s="34">
        <f>調整係数一覧!D15</f>
        <v>0.96951727406073362</v>
      </c>
      <c r="E15" s="34">
        <f>調整係数一覧!E15</f>
        <v>1</v>
      </c>
      <c r="F15" s="34">
        <f>調整係数一覧!F15</f>
        <v>1</v>
      </c>
      <c r="G15" s="34">
        <f>調整係数一覧!G15</f>
        <v>1</v>
      </c>
      <c r="H15" s="34">
        <f>調整係数一覧!H15</f>
        <v>0.97238758750759113</v>
      </c>
      <c r="I15" s="34">
        <f>調整係数一覧!I15</f>
        <v>0.95378047736752425</v>
      </c>
      <c r="J15" s="34">
        <f>調整係数一覧!J15</f>
        <v>0.96899854342963143</v>
      </c>
      <c r="K15" s="34">
        <f>調整係数一覧!K15</f>
        <v>0.97892737543788022</v>
      </c>
      <c r="L15" s="34">
        <f>調整係数一覧!L15</f>
        <v>0.97729486587888603</v>
      </c>
      <c r="M15" s="34">
        <f>調整係数一覧!M15</f>
        <v>0.96629154860615429</v>
      </c>
    </row>
    <row r="16" spans="1:16" x14ac:dyDescent="0.25">
      <c r="A16" s="33">
        <v>8</v>
      </c>
      <c r="B16" s="34">
        <f>調整係数一覧!B16</f>
        <v>0.92282409751881223</v>
      </c>
      <c r="C16" s="34">
        <f>調整係数一覧!C16</f>
        <v>0.89202112371973441</v>
      </c>
      <c r="D16" s="34">
        <f>調整係数一覧!D16</f>
        <v>0.94364005217702962</v>
      </c>
      <c r="E16" s="34">
        <f>調整係数一覧!E16</f>
        <v>1</v>
      </c>
      <c r="F16" s="34">
        <f>調整係数一覧!F16</f>
        <v>0.99535979925011753</v>
      </c>
      <c r="G16" s="34">
        <f>調整係数一覧!G16</f>
        <v>0.99520546469167437</v>
      </c>
      <c r="H16" s="34">
        <f>調整係数一覧!H16</f>
        <v>0.95670566818859037</v>
      </c>
      <c r="I16" s="34">
        <f>調整係数一覧!I16</f>
        <v>0.93506688068272537</v>
      </c>
      <c r="J16" s="34">
        <f>調整係数一覧!J16</f>
        <v>0.94800926759854365</v>
      </c>
      <c r="K16" s="34">
        <f>調整係数一覧!K16</f>
        <v>0.96195254784525996</v>
      </c>
      <c r="L16" s="34">
        <f>調整係数一覧!L16</f>
        <v>0.95134141319652699</v>
      </c>
      <c r="M16" s="34">
        <f>調整係数一覧!M16</f>
        <v>0.94597337737777432</v>
      </c>
    </row>
    <row r="17" spans="1:13" x14ac:dyDescent="0.25">
      <c r="A17" s="33">
        <v>7</v>
      </c>
      <c r="B17" s="34">
        <f>調整係数一覧!B17</f>
        <v>0.89940508390173868</v>
      </c>
      <c r="C17" s="34">
        <f>調整係数一覧!C17</f>
        <v>0.86648006414804779</v>
      </c>
      <c r="D17" s="34">
        <f>調整係数一覧!D17</f>
        <v>0.90647478852350249</v>
      </c>
      <c r="E17" s="34">
        <f>調整係数一覧!E17</f>
        <v>0.99246200809109875</v>
      </c>
      <c r="F17" s="34">
        <f>調整係数一覧!F17</f>
        <v>0.96956350280431247</v>
      </c>
      <c r="G17" s="34">
        <f>調整係数一覧!G17</f>
        <v>0.97040194254344014</v>
      </c>
      <c r="H17" s="34">
        <f>調整係数一覧!H17</f>
        <v>0.93362002034231018</v>
      </c>
      <c r="I17" s="34">
        <f>調整係数一覧!I17</f>
        <v>0.90982192329770106</v>
      </c>
      <c r="J17" s="34">
        <f>調整係数一覧!J17</f>
        <v>0.9205480685591787</v>
      </c>
      <c r="K17" s="34">
        <f>調整係数一覧!K17</f>
        <v>0.93824665078255642</v>
      </c>
      <c r="L17" s="34">
        <f>調整係数一覧!L17</f>
        <v>0.91535184799445735</v>
      </c>
      <c r="M17" s="34">
        <f>調整係数一覧!M17</f>
        <v>0.91645426582053235</v>
      </c>
    </row>
    <row r="18" spans="1:13" x14ac:dyDescent="0.25">
      <c r="A18" s="33">
        <v>6</v>
      </c>
      <c r="B18" s="34">
        <f>調整係数一覧!B18</f>
        <v>0.87124864843307259</v>
      </c>
      <c r="C18" s="34">
        <f>調整係数一覧!C18</f>
        <v>0.8358789642763873</v>
      </c>
      <c r="D18" s="34">
        <f>調整係数一覧!D18</f>
        <v>0.85802148310015247</v>
      </c>
      <c r="E18" s="34">
        <f>調整係数一覧!E18</f>
        <v>0.95175113133727995</v>
      </c>
      <c r="F18" s="34">
        <f>調整係数一覧!F18</f>
        <v>0.93236741633618248</v>
      </c>
      <c r="G18" s="34">
        <f>調整係数一覧!G18</f>
        <v>0.9349937491778445</v>
      </c>
      <c r="H18" s="34">
        <f>調整係数一覧!H18</f>
        <v>0.90313064396875031</v>
      </c>
      <c r="I18" s="34">
        <f>調整係数一覧!I18</f>
        <v>0.87804560521245123</v>
      </c>
      <c r="J18" s="34">
        <f>調整係数一覧!J18</f>
        <v>0.8866149463115367</v>
      </c>
      <c r="K18" s="34">
        <f>調整係数一覧!K18</f>
        <v>0.90780968424976982</v>
      </c>
      <c r="L18" s="34">
        <f>調整係数一覧!L18</f>
        <v>0.86932617027267689</v>
      </c>
      <c r="M18" s="34">
        <f>調整係数一覧!M18</f>
        <v>0.87773421393442863</v>
      </c>
    </row>
    <row r="19" spans="1:13" x14ac:dyDescent="0.25">
      <c r="A19" s="33">
        <v>5</v>
      </c>
      <c r="B19" s="34">
        <f>調整係数一覧!B19</f>
        <v>0.83835479111281397</v>
      </c>
      <c r="C19" s="34">
        <f>調整係数一覧!C19</f>
        <v>0.80021782410475284</v>
      </c>
      <c r="D19" s="34">
        <f>調整係数一覧!D19</f>
        <v>0.79828013590697955</v>
      </c>
      <c r="E19" s="34">
        <f>調整係数一覧!E19</f>
        <v>0.89671744504998596</v>
      </c>
      <c r="F19" s="34">
        <f>調整係数一覧!F19</f>
        <v>0.88377153984572732</v>
      </c>
      <c r="G19" s="34">
        <f>調整係数一覧!G19</f>
        <v>0.88898088459488744</v>
      </c>
      <c r="H19" s="34">
        <f>調整係数一覧!H19</f>
        <v>0.86523753906791101</v>
      </c>
      <c r="I19" s="34">
        <f>調整係数一覧!I19</f>
        <v>0.83973792642697598</v>
      </c>
      <c r="J19" s="34">
        <f>調整係数一覧!J19</f>
        <v>0.84620990085561776</v>
      </c>
      <c r="K19" s="34">
        <f>調整係数一覧!K19</f>
        <v>0.87064164824689994</v>
      </c>
      <c r="L19" s="34">
        <f>調整係数一覧!L19</f>
        <v>0.81326438003118562</v>
      </c>
      <c r="M19" s="34">
        <f>調整係数一覧!M19</f>
        <v>0.82981322171946292</v>
      </c>
    </row>
    <row r="20" spans="1:13" x14ac:dyDescent="0.25">
      <c r="A20" s="33">
        <v>4</v>
      </c>
      <c r="B20" s="34">
        <f>調整係数一覧!B20</f>
        <v>0.80072351194096281</v>
      </c>
      <c r="C20" s="34">
        <f>調整係数一覧!C20</f>
        <v>0.75949664363314473</v>
      </c>
      <c r="D20" s="34">
        <f>調整係数一覧!D20</f>
        <v>0.72725074694398373</v>
      </c>
      <c r="E20" s="34">
        <f>調整係数一覧!E20</f>
        <v>0.8273609492292171</v>
      </c>
      <c r="F20" s="34">
        <f>調整係数一覧!F20</f>
        <v>0.82377587333294711</v>
      </c>
      <c r="G20" s="34">
        <f>調整係数一覧!G20</f>
        <v>0.83236334879456897</v>
      </c>
      <c r="H20" s="34">
        <f>調整係数一覧!H20</f>
        <v>0.81994070563979238</v>
      </c>
      <c r="I20" s="34">
        <f>調整係数一覧!I20</f>
        <v>0.79489888694127542</v>
      </c>
      <c r="J20" s="34">
        <f>調整係数一覧!J20</f>
        <v>0.79933293219142176</v>
      </c>
      <c r="K20" s="34">
        <f>調整係数一覧!K20</f>
        <v>0.82674254277394676</v>
      </c>
      <c r="L20" s="34">
        <f>調整係数一覧!L20</f>
        <v>0.74716647726998375</v>
      </c>
      <c r="M20" s="34">
        <f>調整係数一覧!M20</f>
        <v>0.77269128917563545</v>
      </c>
    </row>
    <row r="21" spans="1:13" x14ac:dyDescent="0.25">
      <c r="A21" s="33">
        <v>3</v>
      </c>
      <c r="B21" s="34">
        <f>調整係数一覧!B21</f>
        <v>0.75835481091751922</v>
      </c>
      <c r="C21" s="34">
        <f>調整係数一覧!C21</f>
        <v>0.71371542286156253</v>
      </c>
      <c r="D21" s="34">
        <f>調整係数一覧!D21</f>
        <v>0.64493331621116501</v>
      </c>
      <c r="E21" s="34">
        <f>調整係数一覧!E21</f>
        <v>0.74368164387497315</v>
      </c>
      <c r="F21" s="34">
        <f>調整係数一覧!F21</f>
        <v>0.75238041679784184</v>
      </c>
      <c r="G21" s="34">
        <f>調整係数一覧!G21</f>
        <v>0.76514114177688919</v>
      </c>
      <c r="H21" s="34">
        <f>調整係数一覧!H21</f>
        <v>0.76724014368439408</v>
      </c>
      <c r="I21" s="34">
        <f>調整係数一覧!I21</f>
        <v>0.74352848675534944</v>
      </c>
      <c r="J21" s="34">
        <f>調整係数一覧!J21</f>
        <v>0.74598404031894883</v>
      </c>
      <c r="K21" s="34">
        <f>調整係数一覧!K21</f>
        <v>0.77611236783091053</v>
      </c>
      <c r="L21" s="34">
        <f>調整係数一覧!L21</f>
        <v>0.67103246198907129</v>
      </c>
      <c r="M21" s="34">
        <f>調整係数一覧!M21</f>
        <v>0.70636841630294589</v>
      </c>
    </row>
    <row r="22" spans="1:13" x14ac:dyDescent="0.25">
      <c r="A22" s="33">
        <v>2</v>
      </c>
      <c r="B22" s="34">
        <f>調整係数一覧!B22</f>
        <v>0.71124868804248309</v>
      </c>
      <c r="C22" s="34">
        <f>調整係数一覧!C22</f>
        <v>0.66287416179000647</v>
      </c>
      <c r="D22" s="34">
        <f>調整係数一覧!D22</f>
        <v>0.55132784370852339</v>
      </c>
      <c r="E22" s="34">
        <f>調整係数一覧!E22</f>
        <v>0.64567952898725411</v>
      </c>
      <c r="F22" s="34">
        <f>調整係数一覧!F22</f>
        <v>0.66958517024041153</v>
      </c>
      <c r="G22" s="34">
        <f>調整係数一覧!G22</f>
        <v>0.68731426354184788</v>
      </c>
      <c r="H22" s="34">
        <f>調整係数一覧!H22</f>
        <v>0.70713585320171646</v>
      </c>
      <c r="I22" s="34">
        <f>調整係数一覧!I22</f>
        <v>0.68562672586919793</v>
      </c>
      <c r="J22" s="34">
        <f>調整係数一覧!J22</f>
        <v>0.68616322523819873</v>
      </c>
      <c r="K22" s="34">
        <f>調整係数一覧!K22</f>
        <v>0.71875112341779102</v>
      </c>
      <c r="L22" s="34">
        <f>調整係数一覧!L22</f>
        <v>0.58486233418844802</v>
      </c>
      <c r="M22" s="34">
        <f>調整係数一覧!M22</f>
        <v>0.63084460310139456</v>
      </c>
    </row>
    <row r="23" spans="1:13" x14ac:dyDescent="0.25">
      <c r="A23" s="33">
        <v>1</v>
      </c>
      <c r="B23" s="34">
        <f>調整係数一覧!B23</f>
        <v>0.65940514331585443</v>
      </c>
      <c r="C23" s="34">
        <f>調整係数一覧!C23</f>
        <v>0.60697286041847653</v>
      </c>
      <c r="D23" s="34">
        <f>調整係数一覧!D23</f>
        <v>0.44643432943605893</v>
      </c>
      <c r="E23" s="34">
        <f>調整係数一覧!E23</f>
        <v>0.53335460456605999</v>
      </c>
      <c r="F23" s="34">
        <f>調整係数一覧!F23</f>
        <v>0.57539013366065617</v>
      </c>
      <c r="G23" s="34">
        <f>調整係数一覧!G23</f>
        <v>0.59888271408944527</v>
      </c>
      <c r="H23" s="34">
        <f>調整係数一覧!H23</f>
        <v>0.63962783419175917</v>
      </c>
      <c r="I23" s="34">
        <f>調整係数一覧!I23</f>
        <v>0.62119360428282111</v>
      </c>
      <c r="J23" s="34">
        <f>調整係数一覧!J23</f>
        <v>0.61987048694917157</v>
      </c>
      <c r="K23" s="34">
        <f>調整係数一覧!K23</f>
        <v>0.65465880953458822</v>
      </c>
      <c r="L23" s="34">
        <f>調整係数一覧!L23</f>
        <v>0.48865609386811404</v>
      </c>
      <c r="M23" s="34">
        <f>調整係数一覧!M23</f>
        <v>0.54611984957098125</v>
      </c>
    </row>
    <row r="25" spans="1:13" x14ac:dyDescent="0.25">
      <c r="A25" s="31" t="s">
        <v>46</v>
      </c>
      <c r="B25" s="32">
        <v>4</v>
      </c>
      <c r="C25" s="32">
        <v>5</v>
      </c>
      <c r="D25" s="32">
        <v>6</v>
      </c>
      <c r="E25" s="32">
        <v>7</v>
      </c>
      <c r="F25" s="32">
        <v>8</v>
      </c>
      <c r="G25" s="32">
        <v>9</v>
      </c>
      <c r="H25" s="32">
        <v>10</v>
      </c>
      <c r="I25" s="32">
        <v>11</v>
      </c>
      <c r="J25" s="32">
        <v>12</v>
      </c>
      <c r="K25" s="32">
        <v>1</v>
      </c>
      <c r="L25" s="32">
        <v>2</v>
      </c>
      <c r="M25" s="32">
        <v>3</v>
      </c>
    </row>
    <row r="26" spans="1:13" x14ac:dyDescent="0.25">
      <c r="A26" s="33">
        <v>20</v>
      </c>
      <c r="B26" s="34">
        <f>調整係数一覧!B26</f>
        <v>0.97567930348210918</v>
      </c>
      <c r="C26" s="34">
        <f>調整係数一覧!C26</f>
        <v>0.97594645486863962</v>
      </c>
      <c r="D26" s="34">
        <f>調整係数一覧!D26</f>
        <v>0.99838839695511139</v>
      </c>
      <c r="E26" s="34">
        <f>調整係数一覧!E26</f>
        <v>1</v>
      </c>
      <c r="F26" s="34">
        <f>調整係数一覧!F26</f>
        <v>1</v>
      </c>
      <c r="G26" s="34">
        <f>調整係数一覧!G26</f>
        <v>1</v>
      </c>
      <c r="H26" s="34">
        <f>調整係数一覧!H26</f>
        <v>0.98060888959133774</v>
      </c>
      <c r="I26" s="34">
        <f>調整係数一覧!I26</f>
        <v>0.97113551258278541</v>
      </c>
      <c r="J26" s="34">
        <f>調整係数一覧!J26</f>
        <v>0.99656669390776875</v>
      </c>
      <c r="K26" s="34">
        <f>調整係数一覧!K26</f>
        <v>0.99557323817181664</v>
      </c>
      <c r="L26" s="34">
        <f>調整係数一覧!L26</f>
        <v>0.99952682709853591</v>
      </c>
      <c r="M26" s="34">
        <f>調整係数一覧!M26</f>
        <v>0.97980619868979946</v>
      </c>
    </row>
    <row r="27" spans="1:13" x14ac:dyDescent="0.25">
      <c r="A27" s="33">
        <v>19</v>
      </c>
      <c r="B27" s="34">
        <f>調整係数一覧!B27</f>
        <v>0.97567930348210918</v>
      </c>
      <c r="C27" s="34">
        <f>調整係数一覧!C27</f>
        <v>0.97594645486863962</v>
      </c>
      <c r="D27" s="34">
        <f>調整係数一覧!D27</f>
        <v>0.99838839695511139</v>
      </c>
      <c r="E27" s="34">
        <f>調整係数一覧!E27</f>
        <v>1</v>
      </c>
      <c r="F27" s="34">
        <f>調整係数一覧!F27</f>
        <v>1</v>
      </c>
      <c r="G27" s="34">
        <f>調整係数一覧!G27</f>
        <v>1</v>
      </c>
      <c r="H27" s="34">
        <f>調整係数一覧!H27</f>
        <v>0.98060888959133774</v>
      </c>
      <c r="I27" s="34">
        <f>調整係数一覧!I27</f>
        <v>0.97113551258278541</v>
      </c>
      <c r="J27" s="34">
        <f>調整係数一覧!J27</f>
        <v>0.99656669390776875</v>
      </c>
      <c r="K27" s="34">
        <f>調整係数一覧!K27</f>
        <v>0.99557323817181664</v>
      </c>
      <c r="L27" s="34">
        <f>調整係数一覧!L27</f>
        <v>0.99952682709853591</v>
      </c>
      <c r="M27" s="34">
        <f>調整係数一覧!M27</f>
        <v>0.97980619868979946</v>
      </c>
    </row>
    <row r="28" spans="1:13" x14ac:dyDescent="0.25">
      <c r="A28" s="33">
        <v>18</v>
      </c>
      <c r="B28" s="34">
        <f>調整係数一覧!B28</f>
        <v>0.97567930348210918</v>
      </c>
      <c r="C28" s="34">
        <f>調整係数一覧!C28</f>
        <v>0.97594645486863962</v>
      </c>
      <c r="D28" s="34">
        <f>調整係数一覧!D28</f>
        <v>0.99838839695511139</v>
      </c>
      <c r="E28" s="34">
        <f>調整係数一覧!E28</f>
        <v>1</v>
      </c>
      <c r="F28" s="34">
        <f>調整係数一覧!F28</f>
        <v>1</v>
      </c>
      <c r="G28" s="34">
        <f>調整係数一覧!G28</f>
        <v>1</v>
      </c>
      <c r="H28" s="34">
        <f>調整係数一覧!H28</f>
        <v>0.98060888959133774</v>
      </c>
      <c r="I28" s="34">
        <f>調整係数一覧!I28</f>
        <v>0.97113551258278541</v>
      </c>
      <c r="J28" s="34">
        <f>調整係数一覧!J28</f>
        <v>0.99656669390776875</v>
      </c>
      <c r="K28" s="34">
        <f>調整係数一覧!K28</f>
        <v>0.99557323817181664</v>
      </c>
      <c r="L28" s="34">
        <f>調整係数一覧!L28</f>
        <v>0.99952682709853591</v>
      </c>
      <c r="M28" s="34">
        <f>調整係数一覧!M28</f>
        <v>0.97980619868979946</v>
      </c>
    </row>
    <row r="29" spans="1:13" x14ac:dyDescent="0.25">
      <c r="A29" s="33">
        <v>17</v>
      </c>
      <c r="B29" s="34">
        <f>調整係数一覧!B29</f>
        <v>0.97567930348210918</v>
      </c>
      <c r="C29" s="34">
        <f>調整係数一覧!C29</f>
        <v>0.97594645486863962</v>
      </c>
      <c r="D29" s="34">
        <f>調整係数一覧!D29</f>
        <v>0.99838839695511139</v>
      </c>
      <c r="E29" s="34">
        <f>調整係数一覧!E29</f>
        <v>1</v>
      </c>
      <c r="F29" s="34">
        <f>調整係数一覧!F29</f>
        <v>1</v>
      </c>
      <c r="G29" s="34">
        <f>調整係数一覧!G29</f>
        <v>1</v>
      </c>
      <c r="H29" s="34">
        <f>調整係数一覧!H29</f>
        <v>0.98060888959133774</v>
      </c>
      <c r="I29" s="34">
        <f>調整係数一覧!I29</f>
        <v>0.97113551258278541</v>
      </c>
      <c r="J29" s="34">
        <f>調整係数一覧!J29</f>
        <v>0.99656669390776875</v>
      </c>
      <c r="K29" s="34">
        <f>調整係数一覧!K29</f>
        <v>0.99557323817181664</v>
      </c>
      <c r="L29" s="34">
        <f>調整係数一覧!L29</f>
        <v>0.99952682709853591</v>
      </c>
      <c r="M29" s="34">
        <f>調整係数一覧!M29</f>
        <v>0.97980619868979946</v>
      </c>
    </row>
    <row r="30" spans="1:13" x14ac:dyDescent="0.25">
      <c r="A30" s="33">
        <v>16</v>
      </c>
      <c r="B30" s="34">
        <f>調整係数一覧!B30</f>
        <v>0.97567930348210918</v>
      </c>
      <c r="C30" s="34">
        <f>調整係数一覧!C30</f>
        <v>0.97551165466260237</v>
      </c>
      <c r="D30" s="34">
        <f>調整係数一覧!D30</f>
        <v>0.99838839695511139</v>
      </c>
      <c r="E30" s="34">
        <f>調整係数一覧!E30</f>
        <v>1</v>
      </c>
      <c r="F30" s="34">
        <f>調整係数一覧!F30</f>
        <v>1</v>
      </c>
      <c r="G30" s="34">
        <f>調整係数一覧!G30</f>
        <v>1</v>
      </c>
      <c r="H30" s="34">
        <f>調整係数一覧!H30</f>
        <v>0.98060888959133774</v>
      </c>
      <c r="I30" s="34">
        <f>調整係数一覧!I30</f>
        <v>0.97113551258278541</v>
      </c>
      <c r="J30" s="34">
        <f>調整係数一覧!J30</f>
        <v>0.99656669390776875</v>
      </c>
      <c r="K30" s="34">
        <f>調整係数一覧!K30</f>
        <v>0.99557323817181664</v>
      </c>
      <c r="L30" s="34">
        <f>調整係数一覧!L30</f>
        <v>0.99952682709853591</v>
      </c>
      <c r="M30" s="34">
        <f>調整係数一覧!M30</f>
        <v>0.97980619868979946</v>
      </c>
    </row>
    <row r="31" spans="1:13" x14ac:dyDescent="0.25">
      <c r="A31" s="33">
        <v>15</v>
      </c>
      <c r="B31" s="34">
        <f>調整係数一覧!B31</f>
        <v>0.97567930348210918</v>
      </c>
      <c r="C31" s="34">
        <f>調整係数一覧!C31</f>
        <v>0.97380210456979122</v>
      </c>
      <c r="D31" s="34">
        <f>調整係数一覧!D31</f>
        <v>0.99838839695511139</v>
      </c>
      <c r="E31" s="34">
        <f>調整係数一覧!E31</f>
        <v>1</v>
      </c>
      <c r="F31" s="34">
        <f>調整係数一覧!F31</f>
        <v>1</v>
      </c>
      <c r="G31" s="34">
        <f>調整係数一覧!G31</f>
        <v>1</v>
      </c>
      <c r="H31" s="34">
        <f>調整係数一覧!H31</f>
        <v>0.98060888959133774</v>
      </c>
      <c r="I31" s="34">
        <f>調整係数一覧!I31</f>
        <v>0.97113551258278541</v>
      </c>
      <c r="J31" s="34">
        <f>調整係数一覧!J31</f>
        <v>0.99656669390776875</v>
      </c>
      <c r="K31" s="34">
        <f>調整係数一覧!K31</f>
        <v>0.99557323817181664</v>
      </c>
      <c r="L31" s="34">
        <f>調整係数一覧!L31</f>
        <v>0.99952682709853591</v>
      </c>
      <c r="M31" s="34">
        <f>調整係数一覧!M31</f>
        <v>0.97980619868979946</v>
      </c>
    </row>
    <row r="32" spans="1:13" x14ac:dyDescent="0.25">
      <c r="A32" s="33">
        <v>14</v>
      </c>
      <c r="B32" s="34">
        <f>調整係数一覧!B32</f>
        <v>0.97567930348210918</v>
      </c>
      <c r="C32" s="34">
        <f>調整係数一覧!C32</f>
        <v>0.97081780459020617</v>
      </c>
      <c r="D32" s="34">
        <f>調整係数一覧!D32</f>
        <v>0.99838839695511139</v>
      </c>
      <c r="E32" s="34">
        <f>調整係数一覧!E32</f>
        <v>1</v>
      </c>
      <c r="F32" s="34">
        <f>調整係数一覧!F32</f>
        <v>1</v>
      </c>
      <c r="G32" s="34">
        <f>調整係数一覧!G32</f>
        <v>1</v>
      </c>
      <c r="H32" s="34">
        <f>調整係数一覧!H32</f>
        <v>0.98060888959133774</v>
      </c>
      <c r="I32" s="34">
        <f>調整係数一覧!I32</f>
        <v>0.97113551258278541</v>
      </c>
      <c r="J32" s="34">
        <f>調整係数一覧!J32</f>
        <v>0.99656669390776875</v>
      </c>
      <c r="K32" s="34">
        <f>調整係数一覧!K32</f>
        <v>0.99557323817181664</v>
      </c>
      <c r="L32" s="34">
        <f>調整係数一覧!L32</f>
        <v>0.99952682709853591</v>
      </c>
      <c r="M32" s="34">
        <f>調整係数一覧!M32</f>
        <v>0.97980619868979946</v>
      </c>
    </row>
    <row r="33" spans="1:13" x14ac:dyDescent="0.25">
      <c r="A33" s="33">
        <v>13</v>
      </c>
      <c r="B33" s="34">
        <f>調整係数一覧!B33</f>
        <v>0.97442039588330465</v>
      </c>
      <c r="C33" s="34">
        <f>調整係数一覧!C33</f>
        <v>0.96655875472384722</v>
      </c>
      <c r="D33" s="34">
        <f>調整係数一覧!D33</f>
        <v>0.99838839695511139</v>
      </c>
      <c r="E33" s="34">
        <f>調整係数一覧!E33</f>
        <v>1</v>
      </c>
      <c r="F33" s="34">
        <f>調整係数一覧!F33</f>
        <v>1</v>
      </c>
      <c r="G33" s="34">
        <f>調整係数一覧!G33</f>
        <v>1</v>
      </c>
      <c r="H33" s="34">
        <f>調整係数一覧!H33</f>
        <v>0.98060888959133774</v>
      </c>
      <c r="I33" s="34">
        <f>調整係数一覧!I33</f>
        <v>0.97113551258278541</v>
      </c>
      <c r="J33" s="34">
        <f>調整係数一覧!J33</f>
        <v>0.99656669390776875</v>
      </c>
      <c r="K33" s="34">
        <f>調整係数一覧!K33</f>
        <v>0.99557323817181664</v>
      </c>
      <c r="L33" s="34">
        <f>調整係数一覧!L33</f>
        <v>0.99952682709853591</v>
      </c>
      <c r="M33" s="34">
        <f>調整係数一覧!M33</f>
        <v>0.97980619868979946</v>
      </c>
    </row>
    <row r="34" spans="1:13" x14ac:dyDescent="0.25">
      <c r="A34" s="33">
        <v>12</v>
      </c>
      <c r="B34" s="34">
        <f>調整係数一覧!B34</f>
        <v>0.97081600021818903</v>
      </c>
      <c r="C34" s="34">
        <f>調整係数一覧!C34</f>
        <v>0.96102495497071427</v>
      </c>
      <c r="D34" s="34">
        <f>調整係数一覧!D34</f>
        <v>0.99838839695511139</v>
      </c>
      <c r="E34" s="34">
        <f>調整係数一覧!E34</f>
        <v>1</v>
      </c>
      <c r="F34" s="34">
        <f>調整係数一覧!F34</f>
        <v>1</v>
      </c>
      <c r="G34" s="34">
        <f>調整係数一覧!G34</f>
        <v>1</v>
      </c>
      <c r="H34" s="34">
        <f>調整係数一覧!H34</f>
        <v>0.98060888959133774</v>
      </c>
      <c r="I34" s="34">
        <f>調整係数一覧!I34</f>
        <v>0.97113551258278541</v>
      </c>
      <c r="J34" s="34">
        <f>調整係数一覧!J34</f>
        <v>0.99656669390776875</v>
      </c>
      <c r="K34" s="34">
        <f>調整係数一覧!K34</f>
        <v>0.99395331551639621</v>
      </c>
      <c r="L34" s="34">
        <f>調整係数一覧!L34</f>
        <v>0.99952682709853591</v>
      </c>
      <c r="M34" s="34">
        <f>調整係数一覧!M34</f>
        <v>0.97980619868979946</v>
      </c>
    </row>
    <row r="35" spans="1:13" x14ac:dyDescent="0.25">
      <c r="A35" s="33">
        <v>11</v>
      </c>
      <c r="B35" s="34">
        <f>調整係数一覧!B35</f>
        <v>0.96486611648676235</v>
      </c>
      <c r="C35" s="34">
        <f>調整係数一覧!C35</f>
        <v>0.95421640533080754</v>
      </c>
      <c r="D35" s="34">
        <f>調整係数一覧!D35</f>
        <v>0.99838839695511139</v>
      </c>
      <c r="E35" s="34">
        <f>調整係数一覧!E35</f>
        <v>1</v>
      </c>
      <c r="F35" s="34">
        <f>調整係数一覧!F35</f>
        <v>1</v>
      </c>
      <c r="G35" s="34">
        <f>調整係数一覧!G35</f>
        <v>1</v>
      </c>
      <c r="H35" s="34">
        <f>調整係数一覧!H35</f>
        <v>0.98060888959133774</v>
      </c>
      <c r="I35" s="34">
        <f>調整係数一覧!I35</f>
        <v>0.97113551258278541</v>
      </c>
      <c r="J35" s="34">
        <f>調整係数一覧!J35</f>
        <v>0.9931545923149746</v>
      </c>
      <c r="K35" s="34">
        <f>調整係数一覧!K35</f>
        <v>0.98941126580541872</v>
      </c>
      <c r="L35" s="34">
        <f>調整係数一覧!L35</f>
        <v>0.99674791341636249</v>
      </c>
      <c r="M35" s="34">
        <f>調整係数一覧!M35</f>
        <v>0.97980619868979946</v>
      </c>
    </row>
    <row r="36" spans="1:13" x14ac:dyDescent="0.25">
      <c r="A36" s="33">
        <v>10</v>
      </c>
      <c r="B36" s="34">
        <f>調整係数一覧!B36</f>
        <v>0.95657074468902481</v>
      </c>
      <c r="C36" s="34">
        <f>調整係数一覧!C36</f>
        <v>0.94613310580412668</v>
      </c>
      <c r="D36" s="34">
        <f>調整係数一覧!D36</f>
        <v>0.99773666462092447</v>
      </c>
      <c r="E36" s="34">
        <f>調整係数一覧!E36</f>
        <v>1</v>
      </c>
      <c r="F36" s="34">
        <f>調整係数一覧!F36</f>
        <v>1</v>
      </c>
      <c r="G36" s="34">
        <f>調整係数一覧!G36</f>
        <v>1</v>
      </c>
      <c r="H36" s="34">
        <f>調整係数一覧!H36</f>
        <v>0.97825646321846715</v>
      </c>
      <c r="I36" s="34">
        <f>調整係数一覧!I36</f>
        <v>0.96654978669139835</v>
      </c>
      <c r="J36" s="34">
        <f>調整係数一覧!J36</f>
        <v>0.98597078569189922</v>
      </c>
      <c r="K36" s="34">
        <f>調整係数一覧!K36</f>
        <v>0.98194708903888439</v>
      </c>
      <c r="L36" s="34">
        <f>調整係数一覧!L36</f>
        <v>0.98842922982103243</v>
      </c>
      <c r="M36" s="34">
        <f>調整係数一覧!M36</f>
        <v>0.97561527947856375</v>
      </c>
    </row>
    <row r="37" spans="1:13" x14ac:dyDescent="0.25">
      <c r="A37" s="33">
        <v>9</v>
      </c>
      <c r="B37" s="34">
        <f>調整係数一覧!B37</f>
        <v>0.9459298848249762</v>
      </c>
      <c r="C37" s="34">
        <f>調整係数一覧!C37</f>
        <v>0.93677505639067205</v>
      </c>
      <c r="D37" s="34">
        <f>調整係数一覧!D37</f>
        <v>0.98983250034852333</v>
      </c>
      <c r="E37" s="34">
        <f>調整係数一覧!E37</f>
        <v>1</v>
      </c>
      <c r="F37" s="34">
        <f>調整係数一覧!F37</f>
        <v>1</v>
      </c>
      <c r="G37" s="34">
        <f>調整係数一覧!G37</f>
        <v>1</v>
      </c>
      <c r="H37" s="34">
        <f>調整係数一覧!H37</f>
        <v>0.97166057199429701</v>
      </c>
      <c r="I37" s="34">
        <f>調整係数一覧!I37</f>
        <v>0.95655813151157865</v>
      </c>
      <c r="J37" s="34">
        <f>調整係数一覧!J37</f>
        <v>0.9750152740385426</v>
      </c>
      <c r="K37" s="34">
        <f>調整係数一覧!K37</f>
        <v>0.9715607852167929</v>
      </c>
      <c r="L37" s="34">
        <f>調整係数一覧!L37</f>
        <v>0.97457077631254574</v>
      </c>
      <c r="M37" s="34">
        <f>調整係数一覧!M37</f>
        <v>0.96675388183739508</v>
      </c>
    </row>
    <row r="38" spans="1:13" x14ac:dyDescent="0.25">
      <c r="A38" s="33">
        <v>8</v>
      </c>
      <c r="B38" s="34">
        <f>調整係数一覧!B38</f>
        <v>0.9329435368946164</v>
      </c>
      <c r="C38" s="34">
        <f>調整係数一覧!C38</f>
        <v>0.92614225709044362</v>
      </c>
      <c r="D38" s="34">
        <f>調整係数一覧!D38</f>
        <v>0.97467590413790761</v>
      </c>
      <c r="E38" s="34">
        <f>調整係数一覧!E38</f>
        <v>1</v>
      </c>
      <c r="F38" s="34">
        <f>調整係数一覧!F38</f>
        <v>1</v>
      </c>
      <c r="G38" s="34">
        <f>調整係数一覧!G38</f>
        <v>1</v>
      </c>
      <c r="H38" s="34">
        <f>調整係数一覧!H38</f>
        <v>0.96082121591882719</v>
      </c>
      <c r="I38" s="34">
        <f>調整係数一覧!I38</f>
        <v>0.94116054704332619</v>
      </c>
      <c r="J38" s="34">
        <f>調整係数一覧!J38</f>
        <v>0.96028805735490474</v>
      </c>
      <c r="K38" s="34">
        <f>調整係数一覧!K38</f>
        <v>0.95825235433914457</v>
      </c>
      <c r="L38" s="34">
        <f>調整係数一覧!L38</f>
        <v>0.95517255289090275</v>
      </c>
      <c r="M38" s="34">
        <f>調整係数一覧!M38</f>
        <v>0.95322200576629323</v>
      </c>
    </row>
    <row r="39" spans="1:13" x14ac:dyDescent="0.25">
      <c r="A39" s="33">
        <v>7</v>
      </c>
      <c r="B39" s="34">
        <f>調整係数一覧!B39</f>
        <v>0.91761170089794586</v>
      </c>
      <c r="C39" s="34">
        <f>調整係数一覧!C39</f>
        <v>0.91423470790344108</v>
      </c>
      <c r="D39" s="34">
        <f>調整係数一覧!D39</f>
        <v>0.95226687598907744</v>
      </c>
      <c r="E39" s="34">
        <f>調整係数一覧!E39</f>
        <v>0.99798533919971111</v>
      </c>
      <c r="F39" s="34">
        <f>調整係数一覧!F39</f>
        <v>0.99556400444239079</v>
      </c>
      <c r="G39" s="34">
        <f>調整係数一覧!G39</f>
        <v>0.98291148783469195</v>
      </c>
      <c r="H39" s="34">
        <f>調整係数一覧!H39</f>
        <v>0.9457383949920577</v>
      </c>
      <c r="I39" s="34">
        <f>調整係数一覧!I39</f>
        <v>0.92035703328664109</v>
      </c>
      <c r="J39" s="34">
        <f>調整係数一覧!J39</f>
        <v>0.94178913564098554</v>
      </c>
      <c r="K39" s="34">
        <f>調整係数一覧!K39</f>
        <v>0.9420217964059393</v>
      </c>
      <c r="L39" s="34">
        <f>調整係数一覧!L39</f>
        <v>0.93023455955610312</v>
      </c>
      <c r="M39" s="34">
        <f>調整係数一覧!M39</f>
        <v>0.93501965126525854</v>
      </c>
    </row>
    <row r="40" spans="1:13" x14ac:dyDescent="0.25">
      <c r="A40" s="33">
        <v>6</v>
      </c>
      <c r="B40" s="34">
        <f>調整係数一覧!B40</f>
        <v>0.89993437683496413</v>
      </c>
      <c r="C40" s="34">
        <f>調整係数一覧!C40</f>
        <v>0.90105240882966475</v>
      </c>
      <c r="D40" s="34">
        <f>調整係数一覧!D40</f>
        <v>0.92260541590203271</v>
      </c>
      <c r="E40" s="34">
        <f>調整係数一覧!E40</f>
        <v>0.9748346921208968</v>
      </c>
      <c r="F40" s="34">
        <f>調整係数一覧!F40</f>
        <v>0.9721758682729944</v>
      </c>
      <c r="G40" s="34">
        <f>調整係数一覧!G40</f>
        <v>0.95423938146727527</v>
      </c>
      <c r="H40" s="34">
        <f>調整係数一覧!H40</f>
        <v>0.92641210921398853</v>
      </c>
      <c r="I40" s="34">
        <f>調整係数一覧!I40</f>
        <v>0.89414759024152324</v>
      </c>
      <c r="J40" s="34">
        <f>調整係数一覧!J40</f>
        <v>0.91951850889678532</v>
      </c>
      <c r="K40" s="34">
        <f>調整係数一覧!K40</f>
        <v>0.92286911141717698</v>
      </c>
      <c r="L40" s="34">
        <f>調整係数一覧!L40</f>
        <v>0.89975679630814698</v>
      </c>
      <c r="M40" s="34">
        <f>調整係数一覧!M40</f>
        <v>0.9121468183342909</v>
      </c>
    </row>
    <row r="41" spans="1:13" x14ac:dyDescent="0.25">
      <c r="A41" s="33">
        <v>5</v>
      </c>
      <c r="B41" s="34">
        <f>調整係数一覧!B41</f>
        <v>0.87991156470567156</v>
      </c>
      <c r="C41" s="34">
        <f>調整係数一覧!C41</f>
        <v>0.88659535986911453</v>
      </c>
      <c r="D41" s="34">
        <f>調整係数一覧!D41</f>
        <v>0.88569152387677352</v>
      </c>
      <c r="E41" s="34">
        <f>調整係数一覧!E41</f>
        <v>0.94332206865835477</v>
      </c>
      <c r="F41" s="34">
        <f>調整係数一覧!F41</f>
        <v>0.94055381294348406</v>
      </c>
      <c r="G41" s="34">
        <f>調整係数一覧!G41</f>
        <v>0.91653710135413502</v>
      </c>
      <c r="H41" s="34">
        <f>調整係数一覧!H41</f>
        <v>0.9028423585846197</v>
      </c>
      <c r="I41" s="34">
        <f>調整係数一覧!I41</f>
        <v>0.86253221790797263</v>
      </c>
      <c r="J41" s="34">
        <f>調整係数一覧!J41</f>
        <v>0.89347617712230376</v>
      </c>
      <c r="K41" s="34">
        <f>調整係数一覧!K41</f>
        <v>0.90079429937285771</v>
      </c>
      <c r="L41" s="34">
        <f>調整係数一覧!L41</f>
        <v>0.86373926314703442</v>
      </c>
      <c r="M41" s="34">
        <f>調整係数一覧!M41</f>
        <v>0.88460350697339007</v>
      </c>
    </row>
    <row r="42" spans="1:13" x14ac:dyDescent="0.25">
      <c r="A42" s="33">
        <v>4</v>
      </c>
      <c r="B42" s="34">
        <f>調整係数一覧!B42</f>
        <v>0.85754326451006779</v>
      </c>
      <c r="C42" s="34">
        <f>調整係数一覧!C42</f>
        <v>0.8708635610217903</v>
      </c>
      <c r="D42" s="34">
        <f>調整係数一覧!D42</f>
        <v>0.84152519991329999</v>
      </c>
      <c r="E42" s="34">
        <f>調整係数一覧!E42</f>
        <v>0.90344746881208515</v>
      </c>
      <c r="F42" s="34">
        <f>調整係数一覧!F42</f>
        <v>0.90069783845385987</v>
      </c>
      <c r="G42" s="34">
        <f>調整係数一覧!G42</f>
        <v>0.86980464749527098</v>
      </c>
      <c r="H42" s="34">
        <f>調整係数一覧!H42</f>
        <v>0.87502914310395119</v>
      </c>
      <c r="I42" s="34">
        <f>調整係数一覧!I42</f>
        <v>0.82551091628598949</v>
      </c>
      <c r="J42" s="34">
        <f>調整係数一覧!J42</f>
        <v>0.86366214031754096</v>
      </c>
      <c r="K42" s="34">
        <f>調整係数一覧!K42</f>
        <v>0.87579736027298138</v>
      </c>
      <c r="L42" s="34">
        <f>調整係数一覧!L42</f>
        <v>0.82218196007276523</v>
      </c>
      <c r="M42" s="34">
        <f>調整係数一覧!M42</f>
        <v>0.85238971718255629</v>
      </c>
    </row>
    <row r="43" spans="1:13" x14ac:dyDescent="0.25">
      <c r="A43" s="33">
        <v>3</v>
      </c>
      <c r="B43" s="34">
        <f>調整係数一覧!B43</f>
        <v>0.83282947624815318</v>
      </c>
      <c r="C43" s="34">
        <f>調整係数一覧!C43</f>
        <v>0.85385701228769217</v>
      </c>
      <c r="D43" s="34">
        <f>調整係数一覧!D43</f>
        <v>0.79010644401161201</v>
      </c>
      <c r="E43" s="34">
        <f>調整係数一覧!E43</f>
        <v>0.85521089258208782</v>
      </c>
      <c r="F43" s="34">
        <f>調整係数一覧!F43</f>
        <v>0.85260794480412183</v>
      </c>
      <c r="G43" s="34">
        <f>調整係数一覧!G43</f>
        <v>0.81404201989068337</v>
      </c>
      <c r="H43" s="34">
        <f>調整係数一覧!H43</f>
        <v>0.84297246277198312</v>
      </c>
      <c r="I43" s="34">
        <f>調整係数一覧!I43</f>
        <v>0.78308368537557349</v>
      </c>
      <c r="J43" s="34">
        <f>調整係数一覧!J43</f>
        <v>0.83007639848249692</v>
      </c>
      <c r="K43" s="34">
        <f>調整係数一覧!K43</f>
        <v>0.84787829411754823</v>
      </c>
      <c r="L43" s="34">
        <f>調整係数一覧!L43</f>
        <v>0.77508488708533951</v>
      </c>
      <c r="M43" s="34">
        <f>調整係数一覧!M43</f>
        <v>0.81550544896178956</v>
      </c>
    </row>
    <row r="44" spans="1:13" x14ac:dyDescent="0.25">
      <c r="A44" s="33">
        <v>2</v>
      </c>
      <c r="B44" s="34">
        <f>調整係数一覧!B44</f>
        <v>0.80577019991992749</v>
      </c>
      <c r="C44" s="34">
        <f>調整係数一覧!C44</f>
        <v>0.83557571366682015</v>
      </c>
      <c r="D44" s="34">
        <f>調整係数一覧!D44</f>
        <v>0.73143525617170946</v>
      </c>
      <c r="E44" s="34">
        <f>調整係数一覧!E44</f>
        <v>0.79861233996836267</v>
      </c>
      <c r="F44" s="34">
        <f>調整係数一覧!F44</f>
        <v>0.79628413199426995</v>
      </c>
      <c r="G44" s="34">
        <f>調整係数一覧!G44</f>
        <v>0.74924921854037208</v>
      </c>
      <c r="H44" s="34">
        <f>調整係数一覧!H44</f>
        <v>0.80667231758871538</v>
      </c>
      <c r="I44" s="34">
        <f>調整係数一覧!I44</f>
        <v>0.73525052517672485</v>
      </c>
      <c r="J44" s="34">
        <f>調整係数一覧!J44</f>
        <v>0.79271895161717176</v>
      </c>
      <c r="K44" s="34">
        <f>調整係数一覧!K44</f>
        <v>0.81703710090655801</v>
      </c>
      <c r="L44" s="34">
        <f>調整係数一覧!L44</f>
        <v>0.72244804418475739</v>
      </c>
      <c r="M44" s="34">
        <f>調整係数一覧!M44</f>
        <v>0.77395070231108976</v>
      </c>
    </row>
    <row r="45" spans="1:13" x14ac:dyDescent="0.25">
      <c r="A45" s="33">
        <v>1</v>
      </c>
      <c r="B45" s="34">
        <f>調整係数一覧!B45</f>
        <v>0.77636543552539083</v>
      </c>
      <c r="C45" s="34">
        <f>調整係数一覧!C45</f>
        <v>0.81601966515917423</v>
      </c>
      <c r="D45" s="34">
        <f>調整係数一覧!D45</f>
        <v>0.66551163639359256</v>
      </c>
      <c r="E45" s="34">
        <f>調整係数一覧!E45</f>
        <v>0.73365181097090992</v>
      </c>
      <c r="F45" s="34">
        <f>調整係数一覧!F45</f>
        <v>0.73172640002430422</v>
      </c>
      <c r="G45" s="34">
        <f>調整係数一覧!G45</f>
        <v>0.67542624344433699</v>
      </c>
      <c r="H45" s="34">
        <f>調整係数一覧!H45</f>
        <v>0.76612870755414797</v>
      </c>
      <c r="I45" s="34">
        <f>調整係数一覧!I45</f>
        <v>0.68201143568944345</v>
      </c>
      <c r="J45" s="34">
        <f>調整係数一覧!J45</f>
        <v>0.75158979972156525</v>
      </c>
      <c r="K45" s="34">
        <f>調整係数一覧!K45</f>
        <v>0.78327378064001085</v>
      </c>
      <c r="L45" s="34">
        <f>調整係数一覧!L45</f>
        <v>0.66427143137101874</v>
      </c>
      <c r="M45" s="34">
        <f>調整係数一覧!M45</f>
        <v>0.727725477230457</v>
      </c>
    </row>
    <row r="47" spans="1:13" x14ac:dyDescent="0.25">
      <c r="A47" s="31" t="s">
        <v>47</v>
      </c>
      <c r="B47" s="32">
        <v>4</v>
      </c>
      <c r="C47" s="32">
        <v>5</v>
      </c>
      <c r="D47" s="32">
        <v>6</v>
      </c>
      <c r="E47" s="32">
        <v>7</v>
      </c>
      <c r="F47" s="32">
        <v>8</v>
      </c>
      <c r="G47" s="32">
        <v>9</v>
      </c>
      <c r="H47" s="32">
        <v>10</v>
      </c>
      <c r="I47" s="32">
        <v>11</v>
      </c>
      <c r="J47" s="32">
        <v>12</v>
      </c>
      <c r="K47" s="32">
        <v>1</v>
      </c>
      <c r="L47" s="32">
        <v>2</v>
      </c>
      <c r="M47" s="32">
        <v>3</v>
      </c>
    </row>
    <row r="48" spans="1:13" x14ac:dyDescent="0.25">
      <c r="A48" s="33">
        <v>20</v>
      </c>
      <c r="B48" s="34">
        <f>調整係数一覧!B48</f>
        <v>0.96459341901947726</v>
      </c>
      <c r="C48" s="34">
        <f>調整係数一覧!C48</f>
        <v>0.94264651061201221</v>
      </c>
      <c r="D48" s="34">
        <f>調整係数一覧!D48</f>
        <v>1</v>
      </c>
      <c r="E48" s="34">
        <f>調整係数一覧!E48</f>
        <v>1</v>
      </c>
      <c r="F48" s="34">
        <f>調整係数一覧!F48</f>
        <v>1</v>
      </c>
      <c r="G48" s="34">
        <f>調整係数一覧!G48</f>
        <v>1</v>
      </c>
      <c r="H48" s="34">
        <f>調整係数一覧!H48</f>
        <v>0.97897338497972686</v>
      </c>
      <c r="I48" s="34">
        <f>調整係数一覧!I48</f>
        <v>0.97487647025291391</v>
      </c>
      <c r="J48" s="34">
        <f>調整係数一覧!J48</f>
        <v>0.99520615791849043</v>
      </c>
      <c r="K48" s="34">
        <f>調整係数一覧!K48</f>
        <v>0.99472371697819639</v>
      </c>
      <c r="L48" s="34">
        <f>調整係数一覧!L48</f>
        <v>1</v>
      </c>
      <c r="M48" s="34">
        <f>調整係数一覧!M48</f>
        <v>0.97976214231921621</v>
      </c>
    </row>
    <row r="49" spans="1:13" x14ac:dyDescent="0.25">
      <c r="A49" s="33">
        <v>19</v>
      </c>
      <c r="B49" s="34">
        <f>調整係数一覧!B49</f>
        <v>0.96459341901947726</v>
      </c>
      <c r="C49" s="34">
        <f>調整係数一覧!C49</f>
        <v>0.94264651061201221</v>
      </c>
      <c r="D49" s="34">
        <f>調整係数一覧!D49</f>
        <v>1</v>
      </c>
      <c r="E49" s="34">
        <f>調整係数一覧!E49</f>
        <v>1</v>
      </c>
      <c r="F49" s="34">
        <f>調整係数一覧!F49</f>
        <v>1</v>
      </c>
      <c r="G49" s="34">
        <f>調整係数一覧!G49</f>
        <v>1</v>
      </c>
      <c r="H49" s="34">
        <f>調整係数一覧!H49</f>
        <v>0.97897338497972686</v>
      </c>
      <c r="I49" s="34">
        <f>調整係数一覧!I49</f>
        <v>0.97487647025291391</v>
      </c>
      <c r="J49" s="34">
        <f>調整係数一覧!J49</f>
        <v>0.99520615791849043</v>
      </c>
      <c r="K49" s="34">
        <f>調整係数一覧!K49</f>
        <v>0.99472371697819639</v>
      </c>
      <c r="L49" s="34">
        <f>調整係数一覧!L49</f>
        <v>1</v>
      </c>
      <c r="M49" s="34">
        <f>調整係数一覧!M49</f>
        <v>0.97976214231921621</v>
      </c>
    </row>
    <row r="50" spans="1:13" x14ac:dyDescent="0.25">
      <c r="A50" s="33">
        <v>18</v>
      </c>
      <c r="B50" s="34">
        <f>調整係数一覧!B50</f>
        <v>0.96459341901947726</v>
      </c>
      <c r="C50" s="34">
        <f>調整係数一覧!C50</f>
        <v>0.94264651061201221</v>
      </c>
      <c r="D50" s="34">
        <f>調整係数一覧!D50</f>
        <v>1</v>
      </c>
      <c r="E50" s="34">
        <f>調整係数一覧!E50</f>
        <v>1</v>
      </c>
      <c r="F50" s="34">
        <f>調整係数一覧!F50</f>
        <v>1</v>
      </c>
      <c r="G50" s="34">
        <f>調整係数一覧!G50</f>
        <v>1</v>
      </c>
      <c r="H50" s="34">
        <f>調整係数一覧!H50</f>
        <v>0.97897338497972686</v>
      </c>
      <c r="I50" s="34">
        <f>調整係数一覧!I50</f>
        <v>0.97487647025291391</v>
      </c>
      <c r="J50" s="34">
        <f>調整係数一覧!J50</f>
        <v>0.99520615791849043</v>
      </c>
      <c r="K50" s="34">
        <f>調整係数一覧!K50</f>
        <v>0.99472371697819639</v>
      </c>
      <c r="L50" s="34">
        <f>調整係数一覧!L50</f>
        <v>1</v>
      </c>
      <c r="M50" s="34">
        <f>調整係数一覧!M50</f>
        <v>0.97976214231921621</v>
      </c>
    </row>
    <row r="51" spans="1:13" x14ac:dyDescent="0.25">
      <c r="A51" s="33">
        <v>17</v>
      </c>
      <c r="B51" s="34">
        <f>調整係数一覧!B51</f>
        <v>0.96459341901947726</v>
      </c>
      <c r="C51" s="34">
        <f>調整係数一覧!C51</f>
        <v>0.94264651061201221</v>
      </c>
      <c r="D51" s="34">
        <f>調整係数一覧!D51</f>
        <v>1</v>
      </c>
      <c r="E51" s="34">
        <f>調整係数一覧!E51</f>
        <v>1</v>
      </c>
      <c r="F51" s="34">
        <f>調整係数一覧!F51</f>
        <v>1</v>
      </c>
      <c r="G51" s="34">
        <f>調整係数一覧!G51</f>
        <v>1</v>
      </c>
      <c r="H51" s="34">
        <f>調整係数一覧!H51</f>
        <v>0.97897338497972686</v>
      </c>
      <c r="I51" s="34">
        <f>調整係数一覧!I51</f>
        <v>0.97487647025291391</v>
      </c>
      <c r="J51" s="34">
        <f>調整係数一覧!J51</f>
        <v>0.99520615791849043</v>
      </c>
      <c r="K51" s="34">
        <f>調整係数一覧!K51</f>
        <v>0.99472371697819639</v>
      </c>
      <c r="L51" s="34">
        <f>調整係数一覧!L51</f>
        <v>1</v>
      </c>
      <c r="M51" s="34">
        <f>調整係数一覧!M51</f>
        <v>0.97976214231921621</v>
      </c>
    </row>
    <row r="52" spans="1:13" x14ac:dyDescent="0.25">
      <c r="A52" s="33">
        <v>16</v>
      </c>
      <c r="B52" s="34">
        <f>調整係数一覧!B52</f>
        <v>0.96459341901947726</v>
      </c>
      <c r="C52" s="34">
        <f>調整係数一覧!C52</f>
        <v>0.94264651061201221</v>
      </c>
      <c r="D52" s="34">
        <f>調整係数一覧!D52</f>
        <v>1</v>
      </c>
      <c r="E52" s="34">
        <f>調整係数一覧!E52</f>
        <v>1</v>
      </c>
      <c r="F52" s="34">
        <f>調整係数一覧!F52</f>
        <v>1</v>
      </c>
      <c r="G52" s="34">
        <f>調整係数一覧!G52</f>
        <v>1</v>
      </c>
      <c r="H52" s="34">
        <f>調整係数一覧!H52</f>
        <v>0.97897338497972686</v>
      </c>
      <c r="I52" s="34">
        <f>調整係数一覧!I52</f>
        <v>0.97487647025291391</v>
      </c>
      <c r="J52" s="34">
        <f>調整係数一覧!J52</f>
        <v>0.99520615791849043</v>
      </c>
      <c r="K52" s="34">
        <f>調整係数一覧!K52</f>
        <v>0.99472371697819639</v>
      </c>
      <c r="L52" s="34">
        <f>調整係数一覧!L52</f>
        <v>1</v>
      </c>
      <c r="M52" s="34">
        <f>調整係数一覧!M52</f>
        <v>0.97976214231921621</v>
      </c>
    </row>
    <row r="53" spans="1:13" x14ac:dyDescent="0.25">
      <c r="A53" s="33">
        <v>15</v>
      </c>
      <c r="B53" s="34">
        <f>調整係数一覧!B53</f>
        <v>0.96459341901947726</v>
      </c>
      <c r="C53" s="34">
        <f>調整係数一覧!C53</f>
        <v>0.94264651061201221</v>
      </c>
      <c r="D53" s="34">
        <f>調整係数一覧!D53</f>
        <v>1</v>
      </c>
      <c r="E53" s="34">
        <f>調整係数一覧!E53</f>
        <v>1</v>
      </c>
      <c r="F53" s="34">
        <f>調整係数一覧!F53</f>
        <v>1</v>
      </c>
      <c r="G53" s="34">
        <f>調整係数一覧!G53</f>
        <v>1</v>
      </c>
      <c r="H53" s="34">
        <f>調整係数一覧!H53</f>
        <v>0.97897338497972686</v>
      </c>
      <c r="I53" s="34">
        <f>調整係数一覧!I53</f>
        <v>0.97487647025291391</v>
      </c>
      <c r="J53" s="34">
        <f>調整係数一覧!J53</f>
        <v>0.99520615791849043</v>
      </c>
      <c r="K53" s="34">
        <f>調整係数一覧!K53</f>
        <v>0.99472371697819639</v>
      </c>
      <c r="L53" s="34">
        <f>調整係数一覧!L53</f>
        <v>1</v>
      </c>
      <c r="M53" s="34">
        <f>調整係数一覧!M53</f>
        <v>0.97976214231921621</v>
      </c>
    </row>
    <row r="54" spans="1:13" x14ac:dyDescent="0.25">
      <c r="A54" s="33">
        <v>14</v>
      </c>
      <c r="B54" s="34">
        <f>調整係数一覧!B54</f>
        <v>0.96459341901947726</v>
      </c>
      <c r="C54" s="34">
        <f>調整係数一覧!C54</f>
        <v>0.94264651061201221</v>
      </c>
      <c r="D54" s="34">
        <f>調整係数一覧!D54</f>
        <v>1</v>
      </c>
      <c r="E54" s="34">
        <f>調整係数一覧!E54</f>
        <v>1</v>
      </c>
      <c r="F54" s="34">
        <f>調整係数一覧!F54</f>
        <v>1</v>
      </c>
      <c r="G54" s="34">
        <f>調整係数一覧!G54</f>
        <v>1</v>
      </c>
      <c r="H54" s="34">
        <f>調整係数一覧!H54</f>
        <v>0.97897338497972686</v>
      </c>
      <c r="I54" s="34">
        <f>調整係数一覧!I54</f>
        <v>0.97487647025291391</v>
      </c>
      <c r="J54" s="34">
        <f>調整係数一覧!J54</f>
        <v>0.99520615791849043</v>
      </c>
      <c r="K54" s="34">
        <f>調整係数一覧!K54</f>
        <v>0.99472371697819639</v>
      </c>
      <c r="L54" s="34">
        <f>調整係数一覧!L54</f>
        <v>1</v>
      </c>
      <c r="M54" s="34">
        <f>調整係数一覧!M54</f>
        <v>0.97976214231921621</v>
      </c>
    </row>
    <row r="55" spans="1:13" x14ac:dyDescent="0.25">
      <c r="A55" s="33">
        <v>13</v>
      </c>
      <c r="B55" s="34">
        <f>調整係数一覧!B55</f>
        <v>0.96459341901947726</v>
      </c>
      <c r="C55" s="34">
        <f>調整係数一覧!C55</f>
        <v>0.94264651061201221</v>
      </c>
      <c r="D55" s="34">
        <f>調整係数一覧!D55</f>
        <v>1</v>
      </c>
      <c r="E55" s="34">
        <f>調整係数一覧!E55</f>
        <v>1</v>
      </c>
      <c r="F55" s="34">
        <f>調整係数一覧!F55</f>
        <v>1</v>
      </c>
      <c r="G55" s="34">
        <f>調整係数一覧!G55</f>
        <v>1</v>
      </c>
      <c r="H55" s="34">
        <f>調整係数一覧!H55</f>
        <v>0.97897338497972686</v>
      </c>
      <c r="I55" s="34">
        <f>調整係数一覧!I55</f>
        <v>0.96894696012093851</v>
      </c>
      <c r="J55" s="34">
        <f>調整係数一覧!J55</f>
        <v>0.99520615791849043</v>
      </c>
      <c r="K55" s="34">
        <f>調整係数一覧!K55</f>
        <v>0.99472371697819639</v>
      </c>
      <c r="L55" s="34">
        <f>調整係数一覧!L55</f>
        <v>1</v>
      </c>
      <c r="M55" s="34">
        <f>調整係数一覧!M55</f>
        <v>0.97976214231921621</v>
      </c>
    </row>
    <row r="56" spans="1:13" x14ac:dyDescent="0.25">
      <c r="A56" s="33">
        <v>12</v>
      </c>
      <c r="B56" s="34">
        <f>調整係数一覧!B56</f>
        <v>0.96459341901947726</v>
      </c>
      <c r="C56" s="34">
        <f>調整係数一覧!C56</f>
        <v>0.94264651061201221</v>
      </c>
      <c r="D56" s="34">
        <f>調整係数一覧!D56</f>
        <v>1</v>
      </c>
      <c r="E56" s="34">
        <f>調整係数一覧!E56</f>
        <v>1</v>
      </c>
      <c r="F56" s="34">
        <f>調整係数一覧!F56</f>
        <v>1</v>
      </c>
      <c r="G56" s="34">
        <f>調整係数一覧!G56</f>
        <v>1</v>
      </c>
      <c r="H56" s="34">
        <f>調整係数一覧!H56</f>
        <v>0.97897338497972686</v>
      </c>
      <c r="I56" s="34">
        <f>調整係数一覧!I56</f>
        <v>0.95387940137882055</v>
      </c>
      <c r="J56" s="34">
        <f>調整係数一覧!J56</f>
        <v>0.99520615791849043</v>
      </c>
      <c r="K56" s="34">
        <f>調整係数一覧!K56</f>
        <v>0.99472371697819639</v>
      </c>
      <c r="L56" s="34">
        <f>調整係数一覧!L56</f>
        <v>1</v>
      </c>
      <c r="M56" s="34">
        <f>調整係数一覧!M56</f>
        <v>0.97976214231921621</v>
      </c>
    </row>
    <row r="57" spans="1:13" x14ac:dyDescent="0.25">
      <c r="A57" s="33">
        <v>11</v>
      </c>
      <c r="B57" s="34">
        <f>調整係数一覧!B57</f>
        <v>0.96459341901947726</v>
      </c>
      <c r="C57" s="34">
        <f>調整係数一覧!C57</f>
        <v>0.93905344205933605</v>
      </c>
      <c r="D57" s="34">
        <f>調整係数一覧!D57</f>
        <v>1</v>
      </c>
      <c r="E57" s="34">
        <f>調整係数一覧!E57</f>
        <v>1</v>
      </c>
      <c r="F57" s="34">
        <f>調整係数一覧!F57</f>
        <v>1</v>
      </c>
      <c r="G57" s="34">
        <f>調整係数一覧!G57</f>
        <v>1</v>
      </c>
      <c r="H57" s="34">
        <f>調整係数一覧!H57</f>
        <v>0.97897338497972686</v>
      </c>
      <c r="I57" s="34">
        <f>調整係数一覧!I57</f>
        <v>0.92967379402656047</v>
      </c>
      <c r="J57" s="34">
        <f>調整係数一覧!J57</f>
        <v>0.99520615791849043</v>
      </c>
      <c r="K57" s="34">
        <f>調整係数一覧!K57</f>
        <v>0.98887319808683039</v>
      </c>
      <c r="L57" s="34">
        <f>調整係数一覧!L57</f>
        <v>1</v>
      </c>
      <c r="M57" s="34">
        <f>調整係数一覧!M57</f>
        <v>0.97361476912935885</v>
      </c>
    </row>
    <row r="58" spans="1:13" x14ac:dyDescent="0.25">
      <c r="A58" s="33">
        <v>10</v>
      </c>
      <c r="B58" s="34">
        <f>調整係数一覧!B58</f>
        <v>0.95775719878904997</v>
      </c>
      <c r="C58" s="34">
        <f>調整係数一覧!C58</f>
        <v>0.92460170661046059</v>
      </c>
      <c r="D58" s="34">
        <f>調整係数一覧!D58</f>
        <v>1</v>
      </c>
      <c r="E58" s="34">
        <f>調整係数一覧!E58</f>
        <v>1</v>
      </c>
      <c r="F58" s="34">
        <f>調整係数一覧!F58</f>
        <v>1</v>
      </c>
      <c r="G58" s="34">
        <f>調整係数一覧!G58</f>
        <v>1</v>
      </c>
      <c r="H58" s="34">
        <f>調整係数一覧!H58</f>
        <v>0.97606681245845084</v>
      </c>
      <c r="I58" s="34">
        <f>調整係数一覧!I58</f>
        <v>0.89633013806415796</v>
      </c>
      <c r="J58" s="34">
        <f>調整係数一覧!J58</f>
        <v>0.98643620890079764</v>
      </c>
      <c r="K58" s="34">
        <f>調整係数一覧!K58</f>
        <v>0.97089362015481906</v>
      </c>
      <c r="L58" s="34">
        <f>調整係数一覧!L58</f>
        <v>0.9898142222601154</v>
      </c>
      <c r="M58" s="34">
        <f>調整係数一覧!M58</f>
        <v>0.95571527112686283</v>
      </c>
    </row>
    <row r="59" spans="1:13" x14ac:dyDescent="0.25">
      <c r="A59" s="33">
        <v>9</v>
      </c>
      <c r="B59" s="34">
        <f>調整係数一覧!B59</f>
        <v>0.9397302625950914</v>
      </c>
      <c r="C59" s="34">
        <f>調整係数一覧!C59</f>
        <v>0.89929130426538539</v>
      </c>
      <c r="D59" s="34">
        <f>調整係数一覧!D59</f>
        <v>0.98986959794498963</v>
      </c>
      <c r="E59" s="34">
        <f>調整係数一覧!E59</f>
        <v>1</v>
      </c>
      <c r="F59" s="34">
        <f>調整係数一覧!F59</f>
        <v>1</v>
      </c>
      <c r="G59" s="34">
        <f>調整係数一覧!G59</f>
        <v>1</v>
      </c>
      <c r="H59" s="34">
        <f>調整係数一覧!H59</f>
        <v>0.95841569758851208</v>
      </c>
      <c r="I59" s="34">
        <f>調整係数一覧!I59</f>
        <v>0.85384843349161277</v>
      </c>
      <c r="J59" s="34">
        <f>調整係数一覧!J59</f>
        <v>0.9659305496604601</v>
      </c>
      <c r="K59" s="34">
        <f>調整係数一覧!K59</f>
        <v>0.94078498318216286</v>
      </c>
      <c r="L59" s="34">
        <f>調整係数一覧!L59</f>
        <v>0.96517062710473933</v>
      </c>
      <c r="M59" s="34">
        <f>調整係数一覧!M59</f>
        <v>0.92606364831172749</v>
      </c>
    </row>
    <row r="60" spans="1:13" x14ac:dyDescent="0.25">
      <c r="A60" s="33">
        <v>8</v>
      </c>
      <c r="B60" s="34">
        <f>調整係数一覧!B60</f>
        <v>0.91051261043760168</v>
      </c>
      <c r="C60" s="34">
        <f>調整係数一覧!C60</f>
        <v>0.86312223502411112</v>
      </c>
      <c r="D60" s="34">
        <f>調整係数一覧!D60</f>
        <v>0.95441644474980436</v>
      </c>
      <c r="E60" s="34">
        <f>調整係数一覧!E60</f>
        <v>1</v>
      </c>
      <c r="F60" s="34">
        <f>調整係数一覧!F60</f>
        <v>1</v>
      </c>
      <c r="G60" s="34">
        <f>調整係数一覧!G60</f>
        <v>0.9963240748652118</v>
      </c>
      <c r="H60" s="34">
        <f>調整係数一覧!H60</f>
        <v>0.92602004036991059</v>
      </c>
      <c r="I60" s="34">
        <f>調整係数一覧!I60</f>
        <v>0.80222868030892536</v>
      </c>
      <c r="J60" s="34">
        <f>調整係数一覧!J60</f>
        <v>0.93368918019747771</v>
      </c>
      <c r="K60" s="34">
        <f>調整係数一覧!K60</f>
        <v>0.89854728716886156</v>
      </c>
      <c r="L60" s="34">
        <f>調整係数一覧!L60</f>
        <v>0.92674034324600707</v>
      </c>
      <c r="M60" s="34">
        <f>調整係数一覧!M60</f>
        <v>0.88465990068395306</v>
      </c>
    </row>
    <row r="61" spans="1:13" x14ac:dyDescent="0.25">
      <c r="A61" s="33">
        <v>7</v>
      </c>
      <c r="B61" s="34">
        <f>調整係数一覧!B61</f>
        <v>0.87010424231658079</v>
      </c>
      <c r="C61" s="34">
        <f>調整係数一覧!C61</f>
        <v>0.81609449888663732</v>
      </c>
      <c r="D61" s="34">
        <f>調整係数一覧!D61</f>
        <v>0.90091122870781915</v>
      </c>
      <c r="E61" s="34">
        <f>調整係数一覧!E61</f>
        <v>0.98517807736899532</v>
      </c>
      <c r="F61" s="34">
        <f>調整係数一覧!F61</f>
        <v>0.97189776152843477</v>
      </c>
      <c r="G61" s="34">
        <f>調整係数一覧!G61</f>
        <v>0.95034450337414489</v>
      </c>
      <c r="H61" s="34">
        <f>調整係数一覧!H61</f>
        <v>0.87887984080264636</v>
      </c>
      <c r="I61" s="34">
        <f>調整係数一覧!I61</f>
        <v>0.7414708785160955</v>
      </c>
      <c r="J61" s="34">
        <f>調整係数一覧!J61</f>
        <v>0.88971210051185046</v>
      </c>
      <c r="K61" s="34">
        <f>調整係数一覧!K61</f>
        <v>0.84418053211491495</v>
      </c>
      <c r="L61" s="34">
        <f>調整係数一覧!L61</f>
        <v>0.87452337068391817</v>
      </c>
      <c r="M61" s="34">
        <f>調整係数一覧!M61</f>
        <v>0.83150402824353953</v>
      </c>
    </row>
    <row r="62" spans="1:13" x14ac:dyDescent="0.25">
      <c r="A62" s="33">
        <v>6</v>
      </c>
      <c r="B62" s="34">
        <f>調整係数一覧!B62</f>
        <v>0.81850515823202885</v>
      </c>
      <c r="C62" s="34">
        <f>調整係数一覧!C62</f>
        <v>0.75820809585296411</v>
      </c>
      <c r="D62" s="34">
        <f>調整係数一覧!D62</f>
        <v>0.82935394981903399</v>
      </c>
      <c r="E62" s="34">
        <f>調整係数一覧!E62</f>
        <v>0.92397077064013255</v>
      </c>
      <c r="F62" s="34">
        <f>調整係数一覧!F62</f>
        <v>0.9079647091012788</v>
      </c>
      <c r="G62" s="34">
        <f>調整係数一覧!G62</f>
        <v>0.88469008388310111</v>
      </c>
      <c r="H62" s="34">
        <f>調整係数一覧!H62</f>
        <v>0.81699509888671962</v>
      </c>
      <c r="I62" s="34">
        <f>調整係数一覧!I62</f>
        <v>0.6715750281131232</v>
      </c>
      <c r="J62" s="34">
        <f>調整係数一覧!J62</f>
        <v>0.83399931060357846</v>
      </c>
      <c r="K62" s="34">
        <f>調整係数一覧!K62</f>
        <v>0.77768471802032302</v>
      </c>
      <c r="L62" s="34">
        <f>調整係数一覧!L62</f>
        <v>0.80851970941847284</v>
      </c>
      <c r="M62" s="34">
        <f>調整係数一覧!M62</f>
        <v>0.7665960309904869</v>
      </c>
    </row>
    <row r="63" spans="1:13" x14ac:dyDescent="0.25">
      <c r="A63" s="33">
        <v>5</v>
      </c>
      <c r="B63" s="34">
        <f>調整係数一覧!B63</f>
        <v>0.75571535818394575</v>
      </c>
      <c r="C63" s="34">
        <f>調整係数一覧!C63</f>
        <v>0.68946302592309161</v>
      </c>
      <c r="D63" s="34">
        <f>調整係数一覧!D63</f>
        <v>0.73974460808344888</v>
      </c>
      <c r="E63" s="34">
        <f>調整係数一覧!E63</f>
        <v>0.84157258084316822</v>
      </c>
      <c r="F63" s="34">
        <f>調整係数一覧!F63</f>
        <v>0.82307940240123278</v>
      </c>
      <c r="G63" s="34">
        <f>調整係数一覧!G63</f>
        <v>0.79936081639208012</v>
      </c>
      <c r="H63" s="34">
        <f>調整係数一覧!H63</f>
        <v>0.74036581462213036</v>
      </c>
      <c r="I63" s="34">
        <f>調整係数一覧!I63</f>
        <v>0.59254112910000856</v>
      </c>
      <c r="J63" s="34">
        <f>調整係数一覧!J63</f>
        <v>0.76655081047266171</v>
      </c>
      <c r="K63" s="34">
        <f>調整係数一覧!K63</f>
        <v>0.69905984488508599</v>
      </c>
      <c r="L63" s="34">
        <f>調整係数一覧!L63</f>
        <v>0.7287293594496711</v>
      </c>
      <c r="M63" s="34">
        <f>調整係数一覧!M63</f>
        <v>0.68993590892479539</v>
      </c>
    </row>
    <row r="64" spans="1:13" x14ac:dyDescent="0.25">
      <c r="A64" s="33">
        <v>4</v>
      </c>
      <c r="B64" s="34">
        <f>調整係数一覧!B64</f>
        <v>0.68173484217233149</v>
      </c>
      <c r="C64" s="34">
        <f>調整係数一覧!C64</f>
        <v>0.60985928909701959</v>
      </c>
      <c r="D64" s="34">
        <f>調整係数一覧!D64</f>
        <v>0.63208320350106373</v>
      </c>
      <c r="E64" s="34">
        <f>調整係数一覧!E64</f>
        <v>0.73798350797810197</v>
      </c>
      <c r="F64" s="34">
        <f>調整係数一覧!F64</f>
        <v>0.71724184142829717</v>
      </c>
      <c r="G64" s="34">
        <f>調整係数一覧!G64</f>
        <v>0.69435670090108226</v>
      </c>
      <c r="H64" s="34">
        <f>調整係数一覧!H64</f>
        <v>0.64899198800887814</v>
      </c>
      <c r="I64" s="34">
        <f>調整係数一覧!I64</f>
        <v>0.50436918147675147</v>
      </c>
      <c r="J64" s="34">
        <f>調整係数一覧!J64</f>
        <v>0.6873666001191</v>
      </c>
      <c r="K64" s="34">
        <f>調整係数一覧!K64</f>
        <v>0.60830591270920409</v>
      </c>
      <c r="L64" s="34">
        <f>調整係数一覧!L64</f>
        <v>0.63515232077751271</v>
      </c>
      <c r="M64" s="34">
        <f>調整係数一覧!M64</f>
        <v>0.60152366204646457</v>
      </c>
    </row>
    <row r="65" spans="1:13" x14ac:dyDescent="0.25">
      <c r="A65" s="33">
        <v>3</v>
      </c>
      <c r="B65" s="34">
        <f>調整係数一覧!B65</f>
        <v>0.59656361019718607</v>
      </c>
      <c r="C65" s="34">
        <f>調整係数一覧!C65</f>
        <v>0.51939688537474815</v>
      </c>
      <c r="D65" s="34">
        <f>調整係数一覧!D65</f>
        <v>0.50636973607187863</v>
      </c>
      <c r="E65" s="34">
        <f>調整係数一覧!E65</f>
        <v>0.61320355204493404</v>
      </c>
      <c r="F65" s="34">
        <f>調整係数一覧!F65</f>
        <v>0.59045202618247183</v>
      </c>
      <c r="G65" s="34">
        <f>調整係数一覧!G65</f>
        <v>0.56967773741010741</v>
      </c>
      <c r="H65" s="34">
        <f>調整係数一覧!H65</f>
        <v>0.54287361904696352</v>
      </c>
      <c r="I65" s="34">
        <f>調整係数一覧!I65</f>
        <v>0.40705918524335188</v>
      </c>
      <c r="J65" s="34">
        <f>調整係数一覧!J65</f>
        <v>0.59644667954289354</v>
      </c>
      <c r="K65" s="34">
        <f>調整係数一覧!K65</f>
        <v>0.50542292149267687</v>
      </c>
      <c r="L65" s="34">
        <f>調整係数一覧!L65</f>
        <v>0.52778859340199791</v>
      </c>
      <c r="M65" s="34">
        <f>調整係数一覧!M65</f>
        <v>0.50135929035549465</v>
      </c>
    </row>
    <row r="66" spans="1:13" x14ac:dyDescent="0.25">
      <c r="A66" s="33">
        <v>2</v>
      </c>
      <c r="B66" s="34">
        <f>調整係数一覧!B66</f>
        <v>0.50020166225850948</v>
      </c>
      <c r="C66" s="34">
        <f>調整係数一覧!C66</f>
        <v>0.41807581475627753</v>
      </c>
      <c r="D66" s="34">
        <f>調整係数一覧!D66</f>
        <v>0.36260420579589359</v>
      </c>
      <c r="E66" s="34">
        <f>調整係数一覧!E66</f>
        <v>0.46723271304366432</v>
      </c>
      <c r="F66" s="34">
        <f>調整係数一覧!F66</f>
        <v>0.44270995666375668</v>
      </c>
      <c r="G66" s="34">
        <f>調整係数一覧!G66</f>
        <v>0.42532392591915547</v>
      </c>
      <c r="H66" s="34">
        <f>調整係数一覧!H66</f>
        <v>0.42201070773638616</v>
      </c>
      <c r="I66" s="34">
        <f>調整係数一覧!I66</f>
        <v>0.30061114039980996</v>
      </c>
      <c r="J66" s="34">
        <f>調整係数一覧!J66</f>
        <v>0.49379104874404234</v>
      </c>
      <c r="K66" s="34">
        <f>調整係数一覧!K66</f>
        <v>0.39041087123550439</v>
      </c>
      <c r="L66" s="34">
        <f>調整係数一覧!L66</f>
        <v>0.40663817732312657</v>
      </c>
      <c r="M66" s="34">
        <f>調整係数一覧!M66</f>
        <v>0.38944279385188585</v>
      </c>
    </row>
    <row r="67" spans="1:13" x14ac:dyDescent="0.25">
      <c r="A67" s="33">
        <v>1</v>
      </c>
      <c r="B67" s="34">
        <f>調整係数一覧!B67</f>
        <v>0.39264899835630179</v>
      </c>
      <c r="C67" s="34">
        <f>調整係数一覧!C67</f>
        <v>0.30589607724160739</v>
      </c>
      <c r="D67" s="34">
        <f>調整係数一覧!D67</f>
        <v>0.20078661267310854</v>
      </c>
      <c r="E67" s="34">
        <f>調整係数一覧!E67</f>
        <v>0.30007099097429279</v>
      </c>
      <c r="F67" s="34">
        <f>調整係数一覧!F67</f>
        <v>0.2740156328721518</v>
      </c>
      <c r="G67" s="34">
        <f>調整係数一覧!G67</f>
        <v>0.26129526642822665</v>
      </c>
      <c r="H67" s="34">
        <f>調整係数一覧!H67</f>
        <v>0.28640325407714617</v>
      </c>
      <c r="I67" s="34">
        <f>調整係数一覧!I67</f>
        <v>0.18502504694612565</v>
      </c>
      <c r="J67" s="34">
        <f>調整係数一覧!J67</f>
        <v>0.37939970772254628</v>
      </c>
      <c r="K67" s="34">
        <f>調整係数一覧!K67</f>
        <v>0.26326976193768681</v>
      </c>
      <c r="L67" s="34">
        <f>調整係数一覧!L67</f>
        <v>0.27170107254089881</v>
      </c>
      <c r="M67" s="34">
        <f>調整係数一覧!M67</f>
        <v>0.26577417253563784</v>
      </c>
    </row>
    <row r="69" spans="1:13" x14ac:dyDescent="0.25">
      <c r="A69" s="31" t="s">
        <v>48</v>
      </c>
      <c r="B69" s="32">
        <v>4</v>
      </c>
      <c r="C69" s="32">
        <v>5</v>
      </c>
      <c r="D69" s="32">
        <v>6</v>
      </c>
      <c r="E69" s="32">
        <v>7</v>
      </c>
      <c r="F69" s="32">
        <v>8</v>
      </c>
      <c r="G69" s="32">
        <v>9</v>
      </c>
      <c r="H69" s="32">
        <v>10</v>
      </c>
      <c r="I69" s="32">
        <v>11</v>
      </c>
      <c r="J69" s="32">
        <v>12</v>
      </c>
      <c r="K69" s="32">
        <v>1</v>
      </c>
      <c r="L69" s="32">
        <v>2</v>
      </c>
      <c r="M69" s="32">
        <v>3</v>
      </c>
    </row>
    <row r="70" spans="1:13" x14ac:dyDescent="0.25">
      <c r="A70" s="33">
        <v>20</v>
      </c>
      <c r="B70" s="34">
        <f>調整係数一覧!B70</f>
        <v>0.95933936727289248</v>
      </c>
      <c r="C70" s="34">
        <f>調整係数一覧!C70</f>
        <v>0.95240271596796444</v>
      </c>
      <c r="D70" s="34">
        <f>調整係数一覧!D70</f>
        <v>1</v>
      </c>
      <c r="E70" s="34">
        <f>調整係数一覧!E70</f>
        <v>1</v>
      </c>
      <c r="F70" s="34">
        <f>調整係数一覧!F70</f>
        <v>1</v>
      </c>
      <c r="G70" s="34">
        <f>調整係数一覧!G70</f>
        <v>1</v>
      </c>
      <c r="H70" s="34">
        <f>調整係数一覧!H70</f>
        <v>0.98500723508649757</v>
      </c>
      <c r="I70" s="34">
        <f>調整係数一覧!I70</f>
        <v>0.9724575774628853</v>
      </c>
      <c r="J70" s="34">
        <f>調整係数一覧!J70</f>
        <v>0.99124853224060572</v>
      </c>
      <c r="K70" s="34">
        <f>調整係数一覧!K70</f>
        <v>0.99683972222811135</v>
      </c>
      <c r="L70" s="34">
        <f>調整係数一覧!L70</f>
        <v>0.99907725147195658</v>
      </c>
      <c r="M70" s="34">
        <f>調整係数一覧!M70</f>
        <v>0.98275167421992304</v>
      </c>
    </row>
    <row r="71" spans="1:13" x14ac:dyDescent="0.25">
      <c r="A71" s="33">
        <v>19</v>
      </c>
      <c r="B71" s="34">
        <f>調整係数一覧!B71</f>
        <v>0.95933936727289248</v>
      </c>
      <c r="C71" s="34">
        <f>調整係数一覧!C71</f>
        <v>0.95240271596796444</v>
      </c>
      <c r="D71" s="34">
        <f>調整係数一覧!D71</f>
        <v>1</v>
      </c>
      <c r="E71" s="34">
        <f>調整係数一覧!E71</f>
        <v>1</v>
      </c>
      <c r="F71" s="34">
        <f>調整係数一覧!F71</f>
        <v>1</v>
      </c>
      <c r="G71" s="34">
        <f>調整係数一覧!G71</f>
        <v>1</v>
      </c>
      <c r="H71" s="34">
        <f>調整係数一覧!H71</f>
        <v>0.98500723508649757</v>
      </c>
      <c r="I71" s="34">
        <f>調整係数一覧!I71</f>
        <v>0.9724575774628853</v>
      </c>
      <c r="J71" s="34">
        <f>調整係数一覧!J71</f>
        <v>0.99124853224060572</v>
      </c>
      <c r="K71" s="34">
        <f>調整係数一覧!K71</f>
        <v>0.99683972222811135</v>
      </c>
      <c r="L71" s="34">
        <f>調整係数一覧!L71</f>
        <v>0.99907725147195658</v>
      </c>
      <c r="M71" s="34">
        <f>調整係数一覧!M71</f>
        <v>0.98275167421992304</v>
      </c>
    </row>
    <row r="72" spans="1:13" x14ac:dyDescent="0.25">
      <c r="A72" s="33">
        <v>18</v>
      </c>
      <c r="B72" s="34">
        <f>調整係数一覧!B72</f>
        <v>0.95933936727289248</v>
      </c>
      <c r="C72" s="34">
        <f>調整係数一覧!C72</f>
        <v>0.95240271596796444</v>
      </c>
      <c r="D72" s="34">
        <f>調整係数一覧!D72</f>
        <v>1</v>
      </c>
      <c r="E72" s="34">
        <f>調整係数一覧!E72</f>
        <v>1</v>
      </c>
      <c r="F72" s="34">
        <f>調整係数一覧!F72</f>
        <v>1</v>
      </c>
      <c r="G72" s="34">
        <f>調整係数一覧!G72</f>
        <v>1</v>
      </c>
      <c r="H72" s="34">
        <f>調整係数一覧!H72</f>
        <v>0.98500723508649757</v>
      </c>
      <c r="I72" s="34">
        <f>調整係数一覧!I72</f>
        <v>0.9724575774628853</v>
      </c>
      <c r="J72" s="34">
        <f>調整係数一覧!J72</f>
        <v>0.99124853224060572</v>
      </c>
      <c r="K72" s="34">
        <f>調整係数一覧!K72</f>
        <v>0.99683972222811135</v>
      </c>
      <c r="L72" s="34">
        <f>調整係数一覧!L72</f>
        <v>0.99907725147195658</v>
      </c>
      <c r="M72" s="34">
        <f>調整係数一覧!M72</f>
        <v>0.98275167421992304</v>
      </c>
    </row>
    <row r="73" spans="1:13" x14ac:dyDescent="0.25">
      <c r="A73" s="33">
        <v>17</v>
      </c>
      <c r="B73" s="34">
        <f>調整係数一覧!B73</f>
        <v>0.95933936727289248</v>
      </c>
      <c r="C73" s="34">
        <f>調整係数一覧!C73</f>
        <v>0.95240271596796444</v>
      </c>
      <c r="D73" s="34">
        <f>調整係数一覧!D73</f>
        <v>1</v>
      </c>
      <c r="E73" s="34">
        <f>調整係数一覧!E73</f>
        <v>1</v>
      </c>
      <c r="F73" s="34">
        <f>調整係数一覧!F73</f>
        <v>1</v>
      </c>
      <c r="G73" s="34">
        <f>調整係数一覧!G73</f>
        <v>1</v>
      </c>
      <c r="H73" s="34">
        <f>調整係数一覧!H73</f>
        <v>0.98500723508649757</v>
      </c>
      <c r="I73" s="34">
        <f>調整係数一覧!I73</f>
        <v>0.9724575774628853</v>
      </c>
      <c r="J73" s="34">
        <f>調整係数一覧!J73</f>
        <v>0.99124853224060572</v>
      </c>
      <c r="K73" s="34">
        <f>調整係数一覧!K73</f>
        <v>0.99683972222811135</v>
      </c>
      <c r="L73" s="34">
        <f>調整係数一覧!L73</f>
        <v>0.99907725147195658</v>
      </c>
      <c r="M73" s="34">
        <f>調整係数一覧!M73</f>
        <v>0.98275167421992304</v>
      </c>
    </row>
    <row r="74" spans="1:13" x14ac:dyDescent="0.25">
      <c r="A74" s="33">
        <v>16</v>
      </c>
      <c r="B74" s="34">
        <f>調整係数一覧!B74</f>
        <v>0.95933936727289248</v>
      </c>
      <c r="C74" s="34">
        <f>調整係数一覧!C74</f>
        <v>0.95240271596796444</v>
      </c>
      <c r="D74" s="34">
        <f>調整係数一覧!D74</f>
        <v>1</v>
      </c>
      <c r="E74" s="34">
        <f>調整係数一覧!E74</f>
        <v>1</v>
      </c>
      <c r="F74" s="34">
        <f>調整係数一覧!F74</f>
        <v>1</v>
      </c>
      <c r="G74" s="34">
        <f>調整係数一覧!G74</f>
        <v>1</v>
      </c>
      <c r="H74" s="34">
        <f>調整係数一覧!H74</f>
        <v>0.98500723508649757</v>
      </c>
      <c r="I74" s="34">
        <f>調整係数一覧!I74</f>
        <v>0.9724575774628853</v>
      </c>
      <c r="J74" s="34">
        <f>調整係数一覧!J74</f>
        <v>0.99124853224060572</v>
      </c>
      <c r="K74" s="34">
        <f>調整係数一覧!K74</f>
        <v>0.99683972222811135</v>
      </c>
      <c r="L74" s="34">
        <f>調整係数一覧!L74</f>
        <v>0.99907725147195658</v>
      </c>
      <c r="M74" s="34">
        <f>調整係数一覧!M74</f>
        <v>0.98275167421992304</v>
      </c>
    </row>
    <row r="75" spans="1:13" x14ac:dyDescent="0.25">
      <c r="A75" s="33">
        <v>15</v>
      </c>
      <c r="B75" s="34">
        <f>調整係数一覧!B75</f>
        <v>0.95933936727289248</v>
      </c>
      <c r="C75" s="34">
        <f>調整係数一覧!C75</f>
        <v>0.95240271596796444</v>
      </c>
      <c r="D75" s="34">
        <f>調整係数一覧!D75</f>
        <v>1</v>
      </c>
      <c r="E75" s="34">
        <f>調整係数一覧!E75</f>
        <v>1</v>
      </c>
      <c r="F75" s="34">
        <f>調整係数一覧!F75</f>
        <v>1</v>
      </c>
      <c r="G75" s="34">
        <f>調整係数一覧!G75</f>
        <v>1</v>
      </c>
      <c r="H75" s="34">
        <f>調整係数一覧!H75</f>
        <v>0.98500723508649757</v>
      </c>
      <c r="I75" s="34">
        <f>調整係数一覧!I75</f>
        <v>0.9724575774628853</v>
      </c>
      <c r="J75" s="34">
        <f>調整係数一覧!J75</f>
        <v>0.99124853224060572</v>
      </c>
      <c r="K75" s="34">
        <f>調整係数一覧!K75</f>
        <v>0.99683972222811135</v>
      </c>
      <c r="L75" s="34">
        <f>調整係数一覧!L75</f>
        <v>0.99907725147195658</v>
      </c>
      <c r="M75" s="34">
        <f>調整係数一覧!M75</f>
        <v>0.98275167421992304</v>
      </c>
    </row>
    <row r="76" spans="1:13" x14ac:dyDescent="0.25">
      <c r="A76" s="33">
        <v>14</v>
      </c>
      <c r="B76" s="34">
        <f>調整係数一覧!B76</f>
        <v>0.95933936727289248</v>
      </c>
      <c r="C76" s="34">
        <f>調整係数一覧!C76</f>
        <v>0.95240271596796444</v>
      </c>
      <c r="D76" s="34">
        <f>調整係数一覧!D76</f>
        <v>1</v>
      </c>
      <c r="E76" s="34">
        <f>調整係数一覧!E76</f>
        <v>1</v>
      </c>
      <c r="F76" s="34">
        <f>調整係数一覧!F76</f>
        <v>1</v>
      </c>
      <c r="G76" s="34">
        <f>調整係数一覧!G76</f>
        <v>1</v>
      </c>
      <c r="H76" s="34">
        <f>調整係数一覧!H76</f>
        <v>0.98500723508649757</v>
      </c>
      <c r="I76" s="34">
        <f>調整係数一覧!I76</f>
        <v>0.9724575774628853</v>
      </c>
      <c r="J76" s="34">
        <f>調整係数一覧!J76</f>
        <v>0.99124853224060572</v>
      </c>
      <c r="K76" s="34">
        <f>調整係数一覧!K76</f>
        <v>0.99683972222811135</v>
      </c>
      <c r="L76" s="34">
        <f>調整係数一覧!L76</f>
        <v>0.99907725147195658</v>
      </c>
      <c r="M76" s="34">
        <f>調整係数一覧!M76</f>
        <v>0.98275167421992304</v>
      </c>
    </row>
    <row r="77" spans="1:13" x14ac:dyDescent="0.25">
      <c r="A77" s="33">
        <v>13</v>
      </c>
      <c r="B77" s="34">
        <f>調整係数一覧!B77</f>
        <v>0.95933936727289248</v>
      </c>
      <c r="C77" s="34">
        <f>調整係数一覧!C77</f>
        <v>0.95240271596796444</v>
      </c>
      <c r="D77" s="34">
        <f>調整係数一覧!D77</f>
        <v>1</v>
      </c>
      <c r="E77" s="34">
        <f>調整係数一覧!E77</f>
        <v>1</v>
      </c>
      <c r="F77" s="34">
        <f>調整係数一覧!F77</f>
        <v>1</v>
      </c>
      <c r="G77" s="34">
        <f>調整係数一覧!G77</f>
        <v>1</v>
      </c>
      <c r="H77" s="34">
        <f>調整係数一覧!H77</f>
        <v>0.98500723508649757</v>
      </c>
      <c r="I77" s="34">
        <f>調整係数一覧!I77</f>
        <v>0.9724575774628853</v>
      </c>
      <c r="J77" s="34">
        <f>調整係数一覧!J77</f>
        <v>0.99124853224060572</v>
      </c>
      <c r="K77" s="34">
        <f>調整係数一覧!K77</f>
        <v>0.99683972222811135</v>
      </c>
      <c r="L77" s="34">
        <f>調整係数一覧!L77</f>
        <v>0.99907725147195658</v>
      </c>
      <c r="M77" s="34">
        <f>調整係数一覧!M77</f>
        <v>0.98275167421992304</v>
      </c>
    </row>
    <row r="78" spans="1:13" x14ac:dyDescent="0.25">
      <c r="A78" s="33">
        <v>12</v>
      </c>
      <c r="B78" s="34">
        <f>調整係数一覧!B78</f>
        <v>0.95933936727289248</v>
      </c>
      <c r="C78" s="34">
        <f>調整係数一覧!C78</f>
        <v>0.95240271596796444</v>
      </c>
      <c r="D78" s="34">
        <f>調整係数一覧!D78</f>
        <v>1</v>
      </c>
      <c r="E78" s="34">
        <f>調整係数一覧!E78</f>
        <v>1</v>
      </c>
      <c r="F78" s="34">
        <f>調整係数一覧!F78</f>
        <v>1</v>
      </c>
      <c r="G78" s="34">
        <f>調整係数一覧!G78</f>
        <v>1</v>
      </c>
      <c r="H78" s="34">
        <f>調整係数一覧!H78</f>
        <v>0.98500723508649757</v>
      </c>
      <c r="I78" s="34">
        <f>調整係数一覧!I78</f>
        <v>0.9724575774628853</v>
      </c>
      <c r="J78" s="34">
        <f>調整係数一覧!J78</f>
        <v>0.99124853224060572</v>
      </c>
      <c r="K78" s="34">
        <f>調整係数一覧!K78</f>
        <v>0.98961488022071209</v>
      </c>
      <c r="L78" s="34">
        <f>調整係数一覧!L78</f>
        <v>0.99907725147195658</v>
      </c>
      <c r="M78" s="34">
        <f>調整係数一覧!M78</f>
        <v>0.98275167421992304</v>
      </c>
    </row>
    <row r="79" spans="1:13" x14ac:dyDescent="0.25">
      <c r="A79" s="33">
        <v>11</v>
      </c>
      <c r="B79" s="34">
        <f>調整係数一覧!B79</f>
        <v>0.95497885975872243</v>
      </c>
      <c r="C79" s="34">
        <f>調整係数一覧!C79</f>
        <v>0.95194019654684792</v>
      </c>
      <c r="D79" s="34">
        <f>調整係数一覧!D79</f>
        <v>1</v>
      </c>
      <c r="E79" s="34">
        <f>調整係数一覧!E79</f>
        <v>1</v>
      </c>
      <c r="F79" s="34">
        <f>調整係数一覧!F79</f>
        <v>1</v>
      </c>
      <c r="G79" s="34">
        <f>調整係数一覧!G79</f>
        <v>1</v>
      </c>
      <c r="H79" s="34">
        <f>調整係数一覧!H79</f>
        <v>0.98500723508649757</v>
      </c>
      <c r="I79" s="34">
        <f>調整係数一覧!I79</f>
        <v>0.9724575774628853</v>
      </c>
      <c r="J79" s="34">
        <f>調整係数一覧!J79</f>
        <v>0.9900111951459567</v>
      </c>
      <c r="K79" s="34">
        <f>調整係数一覧!K79</f>
        <v>0.97398354726313852</v>
      </c>
      <c r="L79" s="34">
        <f>調整係数一覧!L79</f>
        <v>0.99907725147195658</v>
      </c>
      <c r="M79" s="34">
        <f>調整係数一覧!M79</f>
        <v>0.98275167421992304</v>
      </c>
    </row>
    <row r="80" spans="1:13" x14ac:dyDescent="0.25">
      <c r="A80" s="33">
        <v>10</v>
      </c>
      <c r="B80" s="34">
        <f>調整係数一覧!B80</f>
        <v>0.94330032813856335</v>
      </c>
      <c r="C80" s="34">
        <f>調整係数一覧!C80</f>
        <v>0.94365449184455841</v>
      </c>
      <c r="D80" s="34">
        <f>調整係数一覧!D80</f>
        <v>1</v>
      </c>
      <c r="E80" s="34">
        <f>調整係数一覧!E80</f>
        <v>1</v>
      </c>
      <c r="F80" s="34">
        <f>調整係数一覧!F80</f>
        <v>1</v>
      </c>
      <c r="G80" s="34">
        <f>調整係数一覧!G80</f>
        <v>1</v>
      </c>
      <c r="H80" s="34">
        <f>調整係数一覧!H80</f>
        <v>0.98500723508649757</v>
      </c>
      <c r="I80" s="34">
        <f>調整係数一覧!I80</f>
        <v>0.9696276829346977</v>
      </c>
      <c r="J80" s="34">
        <f>調整係数一覧!J80</f>
        <v>0.97944500624263942</v>
      </c>
      <c r="K80" s="34">
        <f>調整係数一覧!K80</f>
        <v>0.94994572335539085</v>
      </c>
      <c r="L80" s="34">
        <f>調整係数一覧!L80</f>
        <v>0.99427766767640868</v>
      </c>
      <c r="M80" s="34">
        <f>調整係数一覧!M80</f>
        <v>0.98271312574110181</v>
      </c>
    </row>
    <row r="81" spans="1:13" x14ac:dyDescent="0.25">
      <c r="A81" s="33">
        <v>9</v>
      </c>
      <c r="B81" s="34">
        <f>調整係数一覧!B81</f>
        <v>0.92430377241241513</v>
      </c>
      <c r="C81" s="34">
        <f>調整係数一覧!C81</f>
        <v>0.92754560186109636</v>
      </c>
      <c r="D81" s="34">
        <f>調整係数一覧!D81</f>
        <v>1</v>
      </c>
      <c r="E81" s="34">
        <f>調整係数一覧!E81</f>
        <v>1</v>
      </c>
      <c r="F81" s="34">
        <f>調整係数一覧!F81</f>
        <v>1</v>
      </c>
      <c r="G81" s="34">
        <f>調整係数一覧!G81</f>
        <v>1</v>
      </c>
      <c r="H81" s="34">
        <f>調整係数一覧!H81</f>
        <v>0.97893244223132259</v>
      </c>
      <c r="I81" s="34">
        <f>調整係数一覧!I81</f>
        <v>0.95935061473099081</v>
      </c>
      <c r="J81" s="34">
        <f>調整係数一覧!J81</f>
        <v>0.95954996553065364</v>
      </c>
      <c r="K81" s="34">
        <f>調整係数一覧!K81</f>
        <v>0.91750140849746897</v>
      </c>
      <c r="L81" s="34">
        <f>調整係数一覧!L81</f>
        <v>0.98097938771834658</v>
      </c>
      <c r="M81" s="34">
        <f>調整係数一覧!M81</f>
        <v>0.97459148789274641</v>
      </c>
    </row>
    <row r="82" spans="1:13" x14ac:dyDescent="0.25">
      <c r="A82" s="33">
        <v>8</v>
      </c>
      <c r="B82" s="34">
        <f>調整係数一覧!B82</f>
        <v>0.89798919258027787</v>
      </c>
      <c r="C82" s="34">
        <f>調整係数一覧!C82</f>
        <v>0.90361352659646133</v>
      </c>
      <c r="D82" s="34">
        <f>調整係数一覧!D82</f>
        <v>0.98165107367258586</v>
      </c>
      <c r="E82" s="34">
        <f>調整係数一覧!E82</f>
        <v>1</v>
      </c>
      <c r="F82" s="34">
        <f>調整係数一覧!F82</f>
        <v>1</v>
      </c>
      <c r="G82" s="34">
        <f>調整係数一覧!G82</f>
        <v>1</v>
      </c>
      <c r="H82" s="34">
        <f>調整係数一覧!H82</f>
        <v>0.96465312175043527</v>
      </c>
      <c r="I82" s="34">
        <f>調整係数一覧!I82</f>
        <v>0.94162637285176454</v>
      </c>
      <c r="J82" s="34">
        <f>調整係数一覧!J82</f>
        <v>0.93032607300999959</v>
      </c>
      <c r="K82" s="34">
        <f>調整係数一覧!K82</f>
        <v>0.87665060268937312</v>
      </c>
      <c r="L82" s="34">
        <f>調整係数一覧!L82</f>
        <v>0.95918241159777007</v>
      </c>
      <c r="M82" s="34">
        <f>調整係数一覧!M82</f>
        <v>0.95838676067485662</v>
      </c>
    </row>
    <row r="83" spans="1:13" x14ac:dyDescent="0.25">
      <c r="A83" s="33">
        <v>7</v>
      </c>
      <c r="B83" s="34">
        <f>調整係数一覧!B83</f>
        <v>0.86435658864215159</v>
      </c>
      <c r="C83" s="34">
        <f>調整係数一覧!C83</f>
        <v>0.87185826605065342</v>
      </c>
      <c r="D83" s="34">
        <f>調整係数一覧!D83</f>
        <v>0.95091442071051735</v>
      </c>
      <c r="E83" s="34">
        <f>調整係数一覧!E83</f>
        <v>1</v>
      </c>
      <c r="F83" s="34">
        <f>調整係数一覧!F83</f>
        <v>0.97860943189119143</v>
      </c>
      <c r="G83" s="34">
        <f>調整係数一覧!G83</f>
        <v>0.98029980804026895</v>
      </c>
      <c r="H83" s="34">
        <f>調整係数一覧!H83</f>
        <v>0.94216927364383551</v>
      </c>
      <c r="I83" s="34">
        <f>調整係数一覧!I83</f>
        <v>0.91645495729701887</v>
      </c>
      <c r="J83" s="34">
        <f>調整係数一覧!J83</f>
        <v>0.89177332868067705</v>
      </c>
      <c r="K83" s="34">
        <f>調整係数一覧!K83</f>
        <v>0.82739330593110283</v>
      </c>
      <c r="L83" s="34">
        <f>調整係数一覧!L83</f>
        <v>0.92888673931467913</v>
      </c>
      <c r="M83" s="34">
        <f>調整係数一覧!M83</f>
        <v>0.93409894408743277</v>
      </c>
    </row>
    <row r="84" spans="1:13" x14ac:dyDescent="0.25">
      <c r="A84" s="33">
        <v>6</v>
      </c>
      <c r="B84" s="34">
        <f>調整係数一覧!B84</f>
        <v>0.82340596059803628</v>
      </c>
      <c r="C84" s="34">
        <f>調整係数一覧!C84</f>
        <v>0.83227982022367297</v>
      </c>
      <c r="D84" s="34">
        <f>調整係数一覧!D84</f>
        <v>0.90818512960852749</v>
      </c>
      <c r="E84" s="34">
        <f>調整係数一覧!E84</f>
        <v>0.96903036932337405</v>
      </c>
      <c r="F84" s="34">
        <f>調整係数一覧!F84</f>
        <v>0.93107206710219004</v>
      </c>
      <c r="G84" s="34">
        <f>調整係数一覧!G84</f>
        <v>0.94253746175119213</v>
      </c>
      <c r="H84" s="34">
        <f>調整係数一覧!H84</f>
        <v>0.91148089791152342</v>
      </c>
      <c r="I84" s="34">
        <f>調整係数一覧!I84</f>
        <v>0.88383636806675392</v>
      </c>
      <c r="J84" s="34">
        <f>調整係数一覧!J84</f>
        <v>0.84389173254268601</v>
      </c>
      <c r="K84" s="34">
        <f>調整係数一覧!K84</f>
        <v>0.76972951822265845</v>
      </c>
      <c r="L84" s="34">
        <f>調整係数一覧!L84</f>
        <v>0.89009237086907389</v>
      </c>
      <c r="M84" s="34">
        <f>調整係数一覧!M84</f>
        <v>0.90172803813047442</v>
      </c>
    </row>
    <row r="85" spans="1:13" x14ac:dyDescent="0.25">
      <c r="A85" s="33">
        <v>5</v>
      </c>
      <c r="B85" s="34">
        <f>調整係数一覧!B85</f>
        <v>0.77513730844793205</v>
      </c>
      <c r="C85" s="34">
        <f>調整係数一覧!C85</f>
        <v>0.78487818911551943</v>
      </c>
      <c r="D85" s="34">
        <f>調整係数一覧!D85</f>
        <v>0.85346320036661671</v>
      </c>
      <c r="E85" s="34">
        <f>調整係数一覧!E85</f>
        <v>0.92628618921424433</v>
      </c>
      <c r="F85" s="34">
        <f>調整係数一覧!F85</f>
        <v>0.86789898399405352</v>
      </c>
      <c r="G85" s="34">
        <f>調整係数一覧!G85</f>
        <v>0.89260839740212661</v>
      </c>
      <c r="H85" s="34">
        <f>調整係数一覧!H85</f>
        <v>0.87258799455349889</v>
      </c>
      <c r="I85" s="34">
        <f>調整係数一覧!I85</f>
        <v>0.84377060516096969</v>
      </c>
      <c r="J85" s="34">
        <f>調整係数一覧!J85</f>
        <v>0.78668128459602649</v>
      </c>
      <c r="K85" s="34">
        <f>調整係数一覧!K85</f>
        <v>0.70365923956403975</v>
      </c>
      <c r="L85" s="34">
        <f>調整係数一覧!L85</f>
        <v>0.84279930626095423</v>
      </c>
      <c r="M85" s="34">
        <f>調整係数一覧!M85</f>
        <v>0.86127404280398179</v>
      </c>
    </row>
    <row r="86" spans="1:13" x14ac:dyDescent="0.25">
      <c r="A86" s="33">
        <v>4</v>
      </c>
      <c r="B86" s="34">
        <f>調整係数一覧!B86</f>
        <v>0.71955063219183868</v>
      </c>
      <c r="C86" s="34">
        <f>調整係数一覧!C86</f>
        <v>0.72965337272619335</v>
      </c>
      <c r="D86" s="34">
        <f>調整係数一覧!D86</f>
        <v>0.78674863298478481</v>
      </c>
      <c r="E86" s="34">
        <f>調整係数一覧!E86</f>
        <v>0.8719778715773806</v>
      </c>
      <c r="F86" s="34">
        <f>調整係数一覧!F86</f>
        <v>0.78909018256678221</v>
      </c>
      <c r="G86" s="34">
        <f>調整係数一覧!G86</f>
        <v>0.83051261499307194</v>
      </c>
      <c r="H86" s="34">
        <f>調整係数一覧!H86</f>
        <v>0.82549056356976203</v>
      </c>
      <c r="I86" s="34">
        <f>調整係数一覧!I86</f>
        <v>0.79625766857966607</v>
      </c>
      <c r="J86" s="34">
        <f>調整係数一覧!J86</f>
        <v>0.7201419848406988</v>
      </c>
      <c r="K86" s="34">
        <f>調整係数一覧!K86</f>
        <v>0.62918246995524707</v>
      </c>
      <c r="L86" s="34">
        <f>調整係数一覧!L86</f>
        <v>0.78700754549032026</v>
      </c>
      <c r="M86" s="34">
        <f>調整係数一覧!M86</f>
        <v>0.81273695810795499</v>
      </c>
    </row>
    <row r="87" spans="1:13" x14ac:dyDescent="0.25">
      <c r="A87" s="33">
        <v>3</v>
      </c>
      <c r="B87" s="34">
        <f>調整係数一覧!B87</f>
        <v>0.65664593182975628</v>
      </c>
      <c r="C87" s="34">
        <f>調整係数一覧!C87</f>
        <v>0.66660537105569428</v>
      </c>
      <c r="D87" s="34">
        <f>調整係数一覧!D87</f>
        <v>0.70804142746303178</v>
      </c>
      <c r="E87" s="34">
        <f>調整係数一覧!E87</f>
        <v>0.80610541641278277</v>
      </c>
      <c r="F87" s="34">
        <f>調整係数一覧!F87</f>
        <v>0.69464566282037599</v>
      </c>
      <c r="G87" s="34">
        <f>調整係数一覧!G87</f>
        <v>0.75625011452402857</v>
      </c>
      <c r="H87" s="34">
        <f>調整係数一覧!H87</f>
        <v>0.77018860496031261</v>
      </c>
      <c r="I87" s="34">
        <f>調整係数一覧!I87</f>
        <v>0.74129755832284305</v>
      </c>
      <c r="J87" s="34">
        <f>調整係数一覧!J87</f>
        <v>0.64427383327670262</v>
      </c>
      <c r="K87" s="34">
        <f>調整係数一覧!K87</f>
        <v>0.54629920939628018</v>
      </c>
      <c r="L87" s="34">
        <f>調整係数一覧!L87</f>
        <v>0.72271708855717187</v>
      </c>
      <c r="M87" s="34">
        <f>調整係数一覧!M87</f>
        <v>0.75611678404239391</v>
      </c>
    </row>
    <row r="88" spans="1:13" x14ac:dyDescent="0.25">
      <c r="A88" s="33">
        <v>2</v>
      </c>
      <c r="B88" s="34">
        <f>調整係数一覧!B88</f>
        <v>0.58642320736168496</v>
      </c>
      <c r="C88" s="34">
        <f>調整係数一覧!C88</f>
        <v>0.59573418410402246</v>
      </c>
      <c r="D88" s="34">
        <f>調整係数一覧!D88</f>
        <v>0.61734158380135762</v>
      </c>
      <c r="E88" s="34">
        <f>調整係数一覧!E88</f>
        <v>0.72866882372045072</v>
      </c>
      <c r="F88" s="34">
        <f>調整係数一覧!F88</f>
        <v>0.58456542475483486</v>
      </c>
      <c r="G88" s="34">
        <f>調整係数一覧!G88</f>
        <v>0.66982089599499628</v>
      </c>
      <c r="H88" s="34">
        <f>調整係数一覧!H88</f>
        <v>0.70668211872515108</v>
      </c>
      <c r="I88" s="34">
        <f>調整係数一覧!I88</f>
        <v>0.67889027439050076</v>
      </c>
      <c r="J88" s="34">
        <f>調整係数一覧!J88</f>
        <v>0.55907682990403806</v>
      </c>
      <c r="K88" s="34">
        <f>調整係数一覧!K88</f>
        <v>0.45500945788713898</v>
      </c>
      <c r="L88" s="34">
        <f>調整係数一覧!L88</f>
        <v>0.64992793546150907</v>
      </c>
      <c r="M88" s="34">
        <f>調整係数一覧!M88</f>
        <v>0.69141352060729844</v>
      </c>
    </row>
    <row r="89" spans="1:13" x14ac:dyDescent="0.25">
      <c r="A89" s="33">
        <v>1</v>
      </c>
      <c r="B89" s="34">
        <f>調整係数一覧!B89</f>
        <v>0.5088824587876245</v>
      </c>
      <c r="C89" s="34">
        <f>調整係数一覧!C89</f>
        <v>0.51703981187117787</v>
      </c>
      <c r="D89" s="34">
        <f>調整係数一覧!D89</f>
        <v>0.51464910199976255</v>
      </c>
      <c r="E89" s="34">
        <f>調整係数一覧!E89</f>
        <v>0.63966809350038467</v>
      </c>
      <c r="F89" s="34">
        <f>調整係数一覧!F89</f>
        <v>0.45884946837015872</v>
      </c>
      <c r="G89" s="34">
        <f>調整係数一覧!G89</f>
        <v>0.57122495940597529</v>
      </c>
      <c r="H89" s="34">
        <f>調整係数一覧!H89</f>
        <v>0.63497110486427699</v>
      </c>
      <c r="I89" s="34">
        <f>調整係数一覧!I89</f>
        <v>0.60903581678263907</v>
      </c>
      <c r="J89" s="34">
        <f>調整係数一覧!J89</f>
        <v>0.46455097472270501</v>
      </c>
      <c r="K89" s="34">
        <f>調整係数一覧!K89</f>
        <v>0.35531321542782368</v>
      </c>
      <c r="L89" s="34">
        <f>調整係数一覧!L89</f>
        <v>0.56864008620333195</v>
      </c>
      <c r="M89" s="34">
        <f>調整係数一覧!M89</f>
        <v>0.61862716780266869</v>
      </c>
    </row>
    <row r="91" spans="1:13" x14ac:dyDescent="0.25">
      <c r="A91" s="31" t="s">
        <v>49</v>
      </c>
      <c r="B91" s="32">
        <v>4</v>
      </c>
      <c r="C91" s="32">
        <v>5</v>
      </c>
      <c r="D91" s="32">
        <v>6</v>
      </c>
      <c r="E91" s="32">
        <v>7</v>
      </c>
      <c r="F91" s="32">
        <v>8</v>
      </c>
      <c r="G91" s="32">
        <v>9</v>
      </c>
      <c r="H91" s="32">
        <v>10</v>
      </c>
      <c r="I91" s="32">
        <v>11</v>
      </c>
      <c r="J91" s="32">
        <v>12</v>
      </c>
      <c r="K91" s="32">
        <v>1</v>
      </c>
      <c r="L91" s="32">
        <v>2</v>
      </c>
      <c r="M91" s="32">
        <v>3</v>
      </c>
    </row>
    <row r="92" spans="1:13" x14ac:dyDescent="0.25">
      <c r="A92" s="33">
        <v>20</v>
      </c>
      <c r="B92" s="34">
        <f>調整係数一覧!B92</f>
        <v>0.98045641094780611</v>
      </c>
      <c r="C92" s="34">
        <f>調整係数一覧!C92</f>
        <v>0.99603646817800606</v>
      </c>
      <c r="D92" s="34">
        <f>調整係数一覧!D92</f>
        <v>0.99923375760935773</v>
      </c>
      <c r="E92" s="34">
        <f>調整係数一覧!E92</f>
        <v>1</v>
      </c>
      <c r="F92" s="34">
        <f>調整係数一覧!F92</f>
        <v>1</v>
      </c>
      <c r="G92" s="34">
        <f>調整係数一覧!G92</f>
        <v>1</v>
      </c>
      <c r="H92" s="34">
        <f>調整係数一覧!H92</f>
        <v>0.98061014354149911</v>
      </c>
      <c r="I92" s="34">
        <f>調整係数一覧!I92</f>
        <v>0.97124039752609659</v>
      </c>
      <c r="J92" s="34">
        <f>調整係数一覧!J92</f>
        <v>0.99778851773104182</v>
      </c>
      <c r="K92" s="34">
        <f>調整係数一覧!K92</f>
        <v>0.99123596607518627</v>
      </c>
      <c r="L92" s="34">
        <f>調整係数一覧!L92</f>
        <v>0.99941463687716348</v>
      </c>
      <c r="M92" s="34">
        <f>調整係数一覧!M92</f>
        <v>0.97943606960401275</v>
      </c>
    </row>
    <row r="93" spans="1:13" x14ac:dyDescent="0.25">
      <c r="A93" s="33">
        <v>19</v>
      </c>
      <c r="B93" s="34">
        <f>調整係数一覧!B93</f>
        <v>0.98045641094780611</v>
      </c>
      <c r="C93" s="34">
        <f>調整係数一覧!C93</f>
        <v>0.99463480410662386</v>
      </c>
      <c r="D93" s="34">
        <f>調整係数一覧!D93</f>
        <v>0.99923375760935773</v>
      </c>
      <c r="E93" s="34">
        <f>調整係数一覧!E93</f>
        <v>1</v>
      </c>
      <c r="F93" s="34">
        <f>調整係数一覧!F93</f>
        <v>1</v>
      </c>
      <c r="G93" s="34">
        <f>調整係数一覧!G93</f>
        <v>1</v>
      </c>
      <c r="H93" s="34">
        <f>調整係数一覧!H93</f>
        <v>0.98061014354149911</v>
      </c>
      <c r="I93" s="34">
        <f>調整係数一覧!I93</f>
        <v>0.97124039752609659</v>
      </c>
      <c r="J93" s="34">
        <f>調整係数一覧!J93</f>
        <v>0.99778851773104182</v>
      </c>
      <c r="K93" s="34">
        <f>調整係数一覧!K93</f>
        <v>0.99123596607518627</v>
      </c>
      <c r="L93" s="34">
        <f>調整係数一覧!L93</f>
        <v>0.99941463687716348</v>
      </c>
      <c r="M93" s="34">
        <f>調整係数一覧!M93</f>
        <v>0.97943606960401275</v>
      </c>
    </row>
    <row r="94" spans="1:13" x14ac:dyDescent="0.25">
      <c r="A94" s="33">
        <v>18</v>
      </c>
      <c r="B94" s="34">
        <f>調整係数一覧!B94</f>
        <v>0.98045641094780611</v>
      </c>
      <c r="C94" s="34">
        <f>調整係数一覧!C94</f>
        <v>0.99240635067234617</v>
      </c>
      <c r="D94" s="34">
        <f>調整係数一覧!D94</f>
        <v>0.99923375760935773</v>
      </c>
      <c r="E94" s="34">
        <f>調整係数一覧!E94</f>
        <v>1</v>
      </c>
      <c r="F94" s="34">
        <f>調整係数一覧!F94</f>
        <v>1</v>
      </c>
      <c r="G94" s="34">
        <f>調整係数一覧!G94</f>
        <v>1</v>
      </c>
      <c r="H94" s="34">
        <f>調整係数一覧!H94</f>
        <v>0.98061014354149911</v>
      </c>
      <c r="I94" s="34">
        <f>調整係数一覧!I94</f>
        <v>0.97124039752609659</v>
      </c>
      <c r="J94" s="34">
        <f>調整係数一覧!J94</f>
        <v>0.99778851773104182</v>
      </c>
      <c r="K94" s="34">
        <f>調整係数一覧!K94</f>
        <v>0.99123596607518627</v>
      </c>
      <c r="L94" s="34">
        <f>調整係数一覧!L94</f>
        <v>0.99941463687716348</v>
      </c>
      <c r="M94" s="34">
        <f>調整係数一覧!M94</f>
        <v>0.97943606960401275</v>
      </c>
    </row>
    <row r="95" spans="1:13" x14ac:dyDescent="0.25">
      <c r="A95" s="33">
        <v>17</v>
      </c>
      <c r="B95" s="34">
        <f>調整係数一覧!B95</f>
        <v>0.98045641094780611</v>
      </c>
      <c r="C95" s="34">
        <f>調整係数一覧!C95</f>
        <v>0.989351107875173</v>
      </c>
      <c r="D95" s="34">
        <f>調整係数一覧!D95</f>
        <v>0.99923375760935773</v>
      </c>
      <c r="E95" s="34">
        <f>調整係数一覧!E95</f>
        <v>1</v>
      </c>
      <c r="F95" s="34">
        <f>調整係数一覧!F95</f>
        <v>1</v>
      </c>
      <c r="G95" s="34">
        <f>調整係数一覧!G95</f>
        <v>1</v>
      </c>
      <c r="H95" s="34">
        <f>調整係数一覧!H95</f>
        <v>0.98061014354149911</v>
      </c>
      <c r="I95" s="34">
        <f>調整係数一覧!I95</f>
        <v>0.97124039752609659</v>
      </c>
      <c r="J95" s="34">
        <f>調整係数一覧!J95</f>
        <v>0.99778851773104182</v>
      </c>
      <c r="K95" s="34">
        <f>調整係数一覧!K95</f>
        <v>0.99123596607518627</v>
      </c>
      <c r="L95" s="34">
        <f>調整係数一覧!L95</f>
        <v>0.99941463687716348</v>
      </c>
      <c r="M95" s="34">
        <f>調整係数一覧!M95</f>
        <v>0.97943606960401275</v>
      </c>
    </row>
    <row r="96" spans="1:13" x14ac:dyDescent="0.25">
      <c r="A96" s="33">
        <v>16</v>
      </c>
      <c r="B96" s="34">
        <f>調整係数一覧!B96</f>
        <v>0.98045641094780611</v>
      </c>
      <c r="C96" s="34">
        <f>調整係数一覧!C96</f>
        <v>0.98546907571510445</v>
      </c>
      <c r="D96" s="34">
        <f>調整係数一覧!D96</f>
        <v>0.99923375760935773</v>
      </c>
      <c r="E96" s="34">
        <f>調整係数一覧!E96</f>
        <v>1</v>
      </c>
      <c r="F96" s="34">
        <f>調整係数一覧!F96</f>
        <v>1</v>
      </c>
      <c r="G96" s="34">
        <f>調整係数一覧!G96</f>
        <v>1</v>
      </c>
      <c r="H96" s="34">
        <f>調整係数一覧!H96</f>
        <v>0.98061014354149911</v>
      </c>
      <c r="I96" s="34">
        <f>調整係数一覧!I96</f>
        <v>0.97124039752609659</v>
      </c>
      <c r="J96" s="34">
        <f>調整係数一覧!J96</f>
        <v>0.99778851773104182</v>
      </c>
      <c r="K96" s="34">
        <f>調整係数一覧!K96</f>
        <v>0.99123596607518627</v>
      </c>
      <c r="L96" s="34">
        <f>調整係数一覧!L96</f>
        <v>0.99941463687716348</v>
      </c>
      <c r="M96" s="34">
        <f>調整係数一覧!M96</f>
        <v>0.97943606960401275</v>
      </c>
    </row>
    <row r="97" spans="1:13" x14ac:dyDescent="0.25">
      <c r="A97" s="33">
        <v>15</v>
      </c>
      <c r="B97" s="34">
        <f>調整係数一覧!B97</f>
        <v>0.98045641094780611</v>
      </c>
      <c r="C97" s="34">
        <f>調整係数一覧!C97</f>
        <v>0.98076025419214041</v>
      </c>
      <c r="D97" s="34">
        <f>調整係数一覧!D97</f>
        <v>0.99923375760935773</v>
      </c>
      <c r="E97" s="34">
        <f>調整係数一覧!E97</f>
        <v>1</v>
      </c>
      <c r="F97" s="34">
        <f>調整係数一覧!F97</f>
        <v>1</v>
      </c>
      <c r="G97" s="34">
        <f>調整係数一覧!G97</f>
        <v>1</v>
      </c>
      <c r="H97" s="34">
        <f>調整係数一覧!H97</f>
        <v>0.98061014354149911</v>
      </c>
      <c r="I97" s="34">
        <f>調整係数一覧!I97</f>
        <v>0.97124039752609659</v>
      </c>
      <c r="J97" s="34">
        <f>調整係数一覧!J97</f>
        <v>0.99778851773104182</v>
      </c>
      <c r="K97" s="34">
        <f>調整係数一覧!K97</f>
        <v>0.99123596607518627</v>
      </c>
      <c r="L97" s="34">
        <f>調整係数一覧!L97</f>
        <v>0.99941463687716348</v>
      </c>
      <c r="M97" s="34">
        <f>調整係数一覧!M97</f>
        <v>0.97943606960401275</v>
      </c>
    </row>
    <row r="98" spans="1:13" x14ac:dyDescent="0.25">
      <c r="A98" s="33">
        <v>14</v>
      </c>
      <c r="B98" s="34">
        <f>調整係数一覧!B98</f>
        <v>0.978980027052615</v>
      </c>
      <c r="C98" s="34">
        <f>調整係数一覧!C98</f>
        <v>0.97522464330628089</v>
      </c>
      <c r="D98" s="34">
        <f>調整係数一覧!D98</f>
        <v>0.99923375760935773</v>
      </c>
      <c r="E98" s="34">
        <f>調整係数一覧!E98</f>
        <v>1</v>
      </c>
      <c r="F98" s="34">
        <f>調整係数一覧!F98</f>
        <v>1</v>
      </c>
      <c r="G98" s="34">
        <f>調整係数一覧!G98</f>
        <v>1</v>
      </c>
      <c r="H98" s="34">
        <f>調整係数一覧!H98</f>
        <v>0.98061014354149911</v>
      </c>
      <c r="I98" s="34">
        <f>調整係数一覧!I98</f>
        <v>0.97124039752609659</v>
      </c>
      <c r="J98" s="34">
        <f>調整係数一覧!J98</f>
        <v>0.99778851773104182</v>
      </c>
      <c r="K98" s="34">
        <f>調整係数一覧!K98</f>
        <v>0.99123596607518627</v>
      </c>
      <c r="L98" s="34">
        <f>調整係数一覧!L98</f>
        <v>0.99941463687716348</v>
      </c>
      <c r="M98" s="34">
        <f>調整係数一覧!M98</f>
        <v>0.97943606960401275</v>
      </c>
    </row>
    <row r="99" spans="1:13" x14ac:dyDescent="0.25">
      <c r="A99" s="33">
        <v>13</v>
      </c>
      <c r="B99" s="34">
        <f>調整係数一覧!B99</f>
        <v>0.9755798085412225</v>
      </c>
      <c r="C99" s="34">
        <f>調整係数一覧!C99</f>
        <v>0.968862243057526</v>
      </c>
      <c r="D99" s="34">
        <f>調整係数一覧!D99</f>
        <v>0.99923375760935773</v>
      </c>
      <c r="E99" s="34">
        <f>調整係数一覧!E99</f>
        <v>1</v>
      </c>
      <c r="F99" s="34">
        <f>調整係数一覧!F99</f>
        <v>1</v>
      </c>
      <c r="G99" s="34">
        <f>調整係数一覧!G99</f>
        <v>1</v>
      </c>
      <c r="H99" s="34">
        <f>調整係数一覧!H99</f>
        <v>0.98061014354149911</v>
      </c>
      <c r="I99" s="34">
        <f>調整係数一覧!I99</f>
        <v>0.97124039752609659</v>
      </c>
      <c r="J99" s="34">
        <f>調整係数一覧!J99</f>
        <v>0.99778851773104182</v>
      </c>
      <c r="K99" s="34">
        <f>調整係数一覧!K99</f>
        <v>0.99123596607518627</v>
      </c>
      <c r="L99" s="34">
        <f>調整係数一覧!L99</f>
        <v>0.99941463687716348</v>
      </c>
      <c r="M99" s="34">
        <f>調整係数一覧!M99</f>
        <v>0.97943606960401275</v>
      </c>
    </row>
    <row r="100" spans="1:13" x14ac:dyDescent="0.25">
      <c r="A100" s="33">
        <v>12</v>
      </c>
      <c r="B100" s="34">
        <f>調整係数一覧!B100</f>
        <v>0.97025575541362852</v>
      </c>
      <c r="C100" s="34">
        <f>調整係数一覧!C100</f>
        <v>0.9616730534458755</v>
      </c>
      <c r="D100" s="34">
        <f>調整係数一覧!D100</f>
        <v>0.99923375760935773</v>
      </c>
      <c r="E100" s="34">
        <f>調整係数一覧!E100</f>
        <v>1</v>
      </c>
      <c r="F100" s="34">
        <f>調整係数一覧!F100</f>
        <v>1</v>
      </c>
      <c r="G100" s="34">
        <f>調整係数一覧!G100</f>
        <v>1</v>
      </c>
      <c r="H100" s="34">
        <f>調整係数一覧!H100</f>
        <v>0.98061014354149911</v>
      </c>
      <c r="I100" s="34">
        <f>調整係数一覧!I100</f>
        <v>0.97124039752609659</v>
      </c>
      <c r="J100" s="34">
        <f>調整係数一覧!J100</f>
        <v>0.99745399585780814</v>
      </c>
      <c r="K100" s="34">
        <f>調整係数一覧!K100</f>
        <v>0.99123596607518627</v>
      </c>
      <c r="L100" s="34">
        <f>調整係数一覧!L100</f>
        <v>0.99941463687716348</v>
      </c>
      <c r="M100" s="34">
        <f>調整係数一覧!M100</f>
        <v>0.97943606960401275</v>
      </c>
    </row>
    <row r="101" spans="1:13" x14ac:dyDescent="0.25">
      <c r="A101" s="33">
        <v>11</v>
      </c>
      <c r="B101" s="34">
        <f>調整係数一覧!B101</f>
        <v>0.96300786766983315</v>
      </c>
      <c r="C101" s="34">
        <f>調整係数一覧!C101</f>
        <v>0.95365707447132975</v>
      </c>
      <c r="D101" s="34">
        <f>調整係数一覧!D101</f>
        <v>0.99923375760935773</v>
      </c>
      <c r="E101" s="34">
        <f>調整係数一覧!E101</f>
        <v>1</v>
      </c>
      <c r="F101" s="34">
        <f>調整係数一覧!F101</f>
        <v>1</v>
      </c>
      <c r="G101" s="34">
        <f>調整係数一覧!G101</f>
        <v>1</v>
      </c>
      <c r="H101" s="34">
        <f>調整係数一覧!H101</f>
        <v>0.98061014354149911</v>
      </c>
      <c r="I101" s="34">
        <f>調整係数一覧!I101</f>
        <v>0.97124039752609659</v>
      </c>
      <c r="J101" s="34">
        <f>調整係数一覧!J101</f>
        <v>0.99354555585939708</v>
      </c>
      <c r="K101" s="34">
        <f>調整係数一覧!K101</f>
        <v>0.99123596607518627</v>
      </c>
      <c r="L101" s="34">
        <f>調整係数一覧!L101</f>
        <v>0.99627368084796131</v>
      </c>
      <c r="M101" s="34">
        <f>調整係数一覧!M101</f>
        <v>0.97943606960401275</v>
      </c>
    </row>
    <row r="102" spans="1:13" x14ac:dyDescent="0.25">
      <c r="A102" s="33">
        <v>10</v>
      </c>
      <c r="B102" s="34">
        <f>調整係数一覧!B102</f>
        <v>0.95383614530983629</v>
      </c>
      <c r="C102" s="34">
        <f>調整係数一覧!C102</f>
        <v>0.94481430613388839</v>
      </c>
      <c r="D102" s="34">
        <f>調整係数一覧!D102</f>
        <v>0.99923375760935773</v>
      </c>
      <c r="E102" s="34">
        <f>調整係数一覧!E102</f>
        <v>1</v>
      </c>
      <c r="F102" s="34">
        <f>調整係数一覧!F102</f>
        <v>1</v>
      </c>
      <c r="G102" s="34">
        <f>調整係数一覧!G102</f>
        <v>1</v>
      </c>
      <c r="H102" s="34">
        <f>調整係数一覧!H102</f>
        <v>0.97832106100888649</v>
      </c>
      <c r="I102" s="34">
        <f>調整係数一覧!I102</f>
        <v>0.96705709073798429</v>
      </c>
      <c r="J102" s="34">
        <f>調整係数一覧!J102</f>
        <v>0.98606319773580886</v>
      </c>
      <c r="K102" s="34">
        <f>調整係数一覧!K102</f>
        <v>0.9866178689314351</v>
      </c>
      <c r="L102" s="34">
        <f>調整係数一覧!L102</f>
        <v>0.9875793933295185</v>
      </c>
      <c r="M102" s="34">
        <f>調整係数一覧!M102</f>
        <v>0.97579209230506714</v>
      </c>
    </row>
    <row r="103" spans="1:13" x14ac:dyDescent="0.25">
      <c r="A103" s="33">
        <v>9</v>
      </c>
      <c r="B103" s="34">
        <f>調整係数一覧!B103</f>
        <v>0.94274058833363794</v>
      </c>
      <c r="C103" s="34">
        <f>調整係数一覧!C103</f>
        <v>0.93514474843355166</v>
      </c>
      <c r="D103" s="34">
        <f>調整係数一覧!D103</f>
        <v>0.99148151928277528</v>
      </c>
      <c r="E103" s="34">
        <f>調整係数一覧!E103</f>
        <v>1</v>
      </c>
      <c r="F103" s="34">
        <f>調整係数一覧!F103</f>
        <v>1</v>
      </c>
      <c r="G103" s="34">
        <f>調整係数一覧!G103</f>
        <v>1</v>
      </c>
      <c r="H103" s="34">
        <f>調整係数一覧!H103</f>
        <v>0.97177889122044103</v>
      </c>
      <c r="I103" s="34">
        <f>調整係数一覧!I103</f>
        <v>0.95762568436252471</v>
      </c>
      <c r="J103" s="34">
        <f>調整係数一覧!J103</f>
        <v>0.97500692148704349</v>
      </c>
      <c r="K103" s="34">
        <f>調整係数一覧!K103</f>
        <v>0.97580026858432323</v>
      </c>
      <c r="L103" s="34">
        <f>調整係数一覧!L103</f>
        <v>0.97333177432183515</v>
      </c>
      <c r="M103" s="34">
        <f>調整係数一覧!M103</f>
        <v>0.96718910180565354</v>
      </c>
    </row>
    <row r="104" spans="1:13" x14ac:dyDescent="0.25">
      <c r="A104" s="33">
        <v>8</v>
      </c>
      <c r="B104" s="34">
        <f>調整係数一覧!B104</f>
        <v>0.92972119674123821</v>
      </c>
      <c r="C104" s="34">
        <f>調整係数一覧!C104</f>
        <v>0.92464840137031945</v>
      </c>
      <c r="D104" s="34">
        <f>調整係数一覧!D104</f>
        <v>0.97584176866308114</v>
      </c>
      <c r="E104" s="34">
        <f>調整係数一覧!E104</f>
        <v>1</v>
      </c>
      <c r="F104" s="34">
        <f>調整係数一覧!F104</f>
        <v>0.99878332765223843</v>
      </c>
      <c r="G104" s="34">
        <f>調整係数一覧!G104</f>
        <v>1</v>
      </c>
      <c r="H104" s="34">
        <f>調整係数一覧!H104</f>
        <v>0.9609836341761625</v>
      </c>
      <c r="I104" s="34">
        <f>調整係数一覧!I104</f>
        <v>0.94294617839971784</v>
      </c>
      <c r="J104" s="34">
        <f>調整係数一覧!J104</f>
        <v>0.96037672711310074</v>
      </c>
      <c r="K104" s="34">
        <f>調整係数一覧!K104</f>
        <v>0.95878316503385086</v>
      </c>
      <c r="L104" s="34">
        <f>調整係数一覧!L104</f>
        <v>0.95353082382491128</v>
      </c>
      <c r="M104" s="34">
        <f>調整係数一覧!M104</f>
        <v>0.95362709810577195</v>
      </c>
    </row>
    <row r="105" spans="1:13" x14ac:dyDescent="0.25">
      <c r="A105" s="33">
        <v>7</v>
      </c>
      <c r="B105" s="34">
        <f>調整係数一覧!B105</f>
        <v>0.91477797053263687</v>
      </c>
      <c r="C105" s="34">
        <f>調整係数一覧!C105</f>
        <v>0.91332526494419186</v>
      </c>
      <c r="D105" s="34">
        <f>調整係数一覧!D105</f>
        <v>0.9523145057502751</v>
      </c>
      <c r="E105" s="34">
        <f>調整係数一覧!E105</f>
        <v>0.99877694603689793</v>
      </c>
      <c r="F105" s="34">
        <f>調整係数一覧!F105</f>
        <v>0.98965098359357428</v>
      </c>
      <c r="G105" s="34">
        <f>調整係数一覧!G105</f>
        <v>0.98444169018775163</v>
      </c>
      <c r="H105" s="34">
        <f>調整係数一覧!H105</f>
        <v>0.94593528987605113</v>
      </c>
      <c r="I105" s="34">
        <f>調整係数一覧!I105</f>
        <v>0.92301857284956368</v>
      </c>
      <c r="J105" s="34">
        <f>調整係数一覧!J105</f>
        <v>0.94217261461398072</v>
      </c>
      <c r="K105" s="34">
        <f>調整係数一覧!K105</f>
        <v>0.93556655828001811</v>
      </c>
      <c r="L105" s="34">
        <f>調整係数一覧!L105</f>
        <v>0.92817654183874676</v>
      </c>
      <c r="M105" s="34">
        <f>調整係数一覧!M105</f>
        <v>0.93510608120542216</v>
      </c>
    </row>
    <row r="106" spans="1:13" x14ac:dyDescent="0.25">
      <c r="A106" s="33">
        <v>6</v>
      </c>
      <c r="B106" s="34">
        <f>調整係数一覧!B106</f>
        <v>0.89791090970783416</v>
      </c>
      <c r="C106" s="34">
        <f>調整係数一覧!C106</f>
        <v>0.90117533915516868</v>
      </c>
      <c r="D106" s="34">
        <f>調整係数一覧!D106</f>
        <v>0.92089973054435736</v>
      </c>
      <c r="E106" s="34">
        <f>調整係数一覧!E106</f>
        <v>0.97326289423139833</v>
      </c>
      <c r="F106" s="34">
        <f>調整係数一覧!F106</f>
        <v>0.97677733135168987</v>
      </c>
      <c r="G106" s="34">
        <f>調整係数一覧!G106</f>
        <v>0.95418937812430993</v>
      </c>
      <c r="H106" s="34">
        <f>調整係数一覧!H106</f>
        <v>0.92663385832010703</v>
      </c>
      <c r="I106" s="34">
        <f>調整係数一覧!I106</f>
        <v>0.89784286771206212</v>
      </c>
      <c r="J106" s="34">
        <f>調整係数一覧!J106</f>
        <v>0.92039458398968355</v>
      </c>
      <c r="K106" s="34">
        <f>調整係数一覧!K106</f>
        <v>0.90615044832282488</v>
      </c>
      <c r="L106" s="34">
        <f>調整係数一覧!L106</f>
        <v>0.89726892836334171</v>
      </c>
      <c r="M106" s="34">
        <f>調整係数一覧!M106</f>
        <v>0.91162605110460448</v>
      </c>
    </row>
    <row r="107" spans="1:13" x14ac:dyDescent="0.25">
      <c r="A107" s="33">
        <v>5</v>
      </c>
      <c r="B107" s="34">
        <f>調整係数一覧!B107</f>
        <v>0.87912001426683006</v>
      </c>
      <c r="C107" s="34">
        <f>調整係数一覧!C107</f>
        <v>0.88819862400325023</v>
      </c>
      <c r="D107" s="34">
        <f>調整係数一覧!D107</f>
        <v>0.88159744304532772</v>
      </c>
      <c r="E107" s="34">
        <f>調整係数一覧!E107</f>
        <v>0.93834533469292647</v>
      </c>
      <c r="F107" s="34">
        <f>調整係数一覧!F107</f>
        <v>0.96016237092658541</v>
      </c>
      <c r="G107" s="34">
        <f>調整係数一覧!G107</f>
        <v>0.91419491970888056</v>
      </c>
      <c r="H107" s="34">
        <f>調整係数一覧!H107</f>
        <v>0.90307933950832986</v>
      </c>
      <c r="I107" s="34">
        <f>調整係数一覧!I107</f>
        <v>0.86741906298721339</v>
      </c>
      <c r="J107" s="34">
        <f>調整係数一覧!J107</f>
        <v>0.89504263524020899</v>
      </c>
      <c r="K107" s="34">
        <f>調整係数一覧!K107</f>
        <v>0.87053483516227126</v>
      </c>
      <c r="L107" s="34">
        <f>調整係数一覧!L107</f>
        <v>0.86080798339869613</v>
      </c>
      <c r="M107" s="34">
        <f>調整係数一覧!M107</f>
        <v>0.88318700780331871</v>
      </c>
    </row>
    <row r="108" spans="1:13" x14ac:dyDescent="0.25">
      <c r="A108" s="33">
        <v>4</v>
      </c>
      <c r="B108" s="34">
        <f>調整係数一覧!B108</f>
        <v>0.85840528420962436</v>
      </c>
      <c r="C108" s="34">
        <f>調整係数一覧!C108</f>
        <v>0.87439511948843618</v>
      </c>
      <c r="D108" s="34">
        <f>調整係数一覧!D108</f>
        <v>0.83440764325318639</v>
      </c>
      <c r="E108" s="34">
        <f>調整係数一覧!E108</f>
        <v>0.89402426742148244</v>
      </c>
      <c r="F108" s="34">
        <f>調整係数一覧!F108</f>
        <v>0.93980610231826078</v>
      </c>
      <c r="G108" s="34">
        <f>調整係数一覧!G108</f>
        <v>0.86445831494146386</v>
      </c>
      <c r="H108" s="34">
        <f>調整係数一覧!H108</f>
        <v>0.87527173344071973</v>
      </c>
      <c r="I108" s="34">
        <f>調整係数一覧!I108</f>
        <v>0.83174715867501725</v>
      </c>
      <c r="J108" s="34">
        <f>調整係数一覧!J108</f>
        <v>0.86611676836555729</v>
      </c>
      <c r="K108" s="34">
        <f>調整係数一覧!K108</f>
        <v>0.82871971879835715</v>
      </c>
      <c r="L108" s="34">
        <f>調整係数一覧!L108</f>
        <v>0.81879370694480991</v>
      </c>
      <c r="M108" s="34">
        <f>調整係数一覧!M108</f>
        <v>0.84978895130156484</v>
      </c>
    </row>
    <row r="109" spans="1:13" x14ac:dyDescent="0.25">
      <c r="A109" s="33">
        <v>3</v>
      </c>
      <c r="B109" s="34">
        <f>調整係数一覧!B109</f>
        <v>0.83576671953621728</v>
      </c>
      <c r="C109" s="34">
        <f>調整係数一覧!C109</f>
        <v>0.85976482561072676</v>
      </c>
      <c r="D109" s="34">
        <f>調整係数一覧!D109</f>
        <v>0.77933033116793338</v>
      </c>
      <c r="E109" s="34">
        <f>調整係数一覧!E109</f>
        <v>0.84029969241706604</v>
      </c>
      <c r="F109" s="34">
        <f>調整係数一覧!F109</f>
        <v>0.915708525526716</v>
      </c>
      <c r="G109" s="34">
        <f>調整係数一覧!G109</f>
        <v>0.8049795638220596</v>
      </c>
      <c r="H109" s="34">
        <f>調整係数一覧!H109</f>
        <v>0.84321104011727677</v>
      </c>
      <c r="I109" s="34">
        <f>調整係数一覧!I109</f>
        <v>0.79082715477547383</v>
      </c>
      <c r="J109" s="34">
        <f>調整係数一覧!J109</f>
        <v>0.83361698336572831</v>
      </c>
      <c r="K109" s="34">
        <f>調整係数一覧!K109</f>
        <v>0.78070509923108256</v>
      </c>
      <c r="L109" s="34">
        <f>調整係数一覧!L109</f>
        <v>0.77122609900168315</v>
      </c>
      <c r="M109" s="34">
        <f>調整係数一覧!M109</f>
        <v>0.81143188159934299</v>
      </c>
    </row>
    <row r="110" spans="1:13" x14ac:dyDescent="0.25">
      <c r="A110" s="33">
        <v>2</v>
      </c>
      <c r="B110" s="34">
        <f>調整係数一覧!B110</f>
        <v>0.81120432024660882</v>
      </c>
      <c r="C110" s="34">
        <f>調整係数一覧!C110</f>
        <v>0.84430774237012185</v>
      </c>
      <c r="D110" s="34">
        <f>調整係数一覧!D110</f>
        <v>0.71636550678956845</v>
      </c>
      <c r="E110" s="34">
        <f>調整係数一覧!E110</f>
        <v>0.77717160967967747</v>
      </c>
      <c r="F110" s="34">
        <f>調整係数一覧!F110</f>
        <v>0.88786964055195106</v>
      </c>
      <c r="G110" s="34">
        <f>調整係数一覧!G110</f>
        <v>0.73575866635066789</v>
      </c>
      <c r="H110" s="34">
        <f>調整係数一覧!H110</f>
        <v>0.80689725953800095</v>
      </c>
      <c r="I110" s="34">
        <f>調整係数一覧!I110</f>
        <v>0.74465905128858312</v>
      </c>
      <c r="J110" s="34">
        <f>調整係数一覧!J110</f>
        <v>0.79754328024072207</v>
      </c>
      <c r="K110" s="34">
        <f>調整係数一覧!K110</f>
        <v>0.72649097646044747</v>
      </c>
      <c r="L110" s="34">
        <f>調整係数一覧!L110</f>
        <v>0.71810515956931575</v>
      </c>
      <c r="M110" s="34">
        <f>調整係数一覧!M110</f>
        <v>0.76811579869665303</v>
      </c>
    </row>
    <row r="111" spans="1:13" x14ac:dyDescent="0.25">
      <c r="A111" s="33">
        <v>1</v>
      </c>
      <c r="B111" s="34">
        <f>調整係数一覧!B111</f>
        <v>0.78471808634079876</v>
      </c>
      <c r="C111" s="34">
        <f>調整係数一覧!C111</f>
        <v>0.82802386976662146</v>
      </c>
      <c r="D111" s="34">
        <f>調整係数一覧!D111</f>
        <v>0.64551317011809173</v>
      </c>
      <c r="E111" s="34">
        <f>調整係数一覧!E111</f>
        <v>0.70464001920931674</v>
      </c>
      <c r="F111" s="34">
        <f>調整係数一覧!F111</f>
        <v>0.85628944739396584</v>
      </c>
      <c r="G111" s="34">
        <f>調整係数一覧!G111</f>
        <v>0.65679562252728863</v>
      </c>
      <c r="H111" s="34">
        <f>調整係数一覧!H111</f>
        <v>0.76633039170289219</v>
      </c>
      <c r="I111" s="34">
        <f>調整係数一覧!I111</f>
        <v>0.69324284821434512</v>
      </c>
      <c r="J111" s="34">
        <f>調整係数一覧!J111</f>
        <v>0.75789565899053857</v>
      </c>
      <c r="K111" s="34">
        <f>調整係数一覧!K111</f>
        <v>0.66607735048645189</v>
      </c>
      <c r="L111" s="34">
        <f>調整係数一覧!L111</f>
        <v>0.65943088864770782</v>
      </c>
      <c r="M111" s="34">
        <f>調整係数一覧!M111</f>
        <v>0.71984070259349509</v>
      </c>
    </row>
    <row r="113" spans="1:13" x14ac:dyDescent="0.25">
      <c r="A113" s="31" t="s">
        <v>50</v>
      </c>
      <c r="B113" s="32">
        <v>4</v>
      </c>
      <c r="C113" s="32">
        <v>5</v>
      </c>
      <c r="D113" s="32">
        <v>6</v>
      </c>
      <c r="E113" s="32">
        <v>7</v>
      </c>
      <c r="F113" s="32">
        <v>8</v>
      </c>
      <c r="G113" s="32">
        <v>9</v>
      </c>
      <c r="H113" s="32">
        <v>10</v>
      </c>
      <c r="I113" s="32">
        <v>11</v>
      </c>
      <c r="J113" s="32">
        <v>12</v>
      </c>
      <c r="K113" s="32">
        <v>1</v>
      </c>
      <c r="L113" s="32">
        <v>2</v>
      </c>
      <c r="M113" s="32">
        <v>3</v>
      </c>
    </row>
    <row r="114" spans="1:13" x14ac:dyDescent="0.25">
      <c r="A114" s="33">
        <v>20</v>
      </c>
      <c r="B114" s="34">
        <f>調整係数一覧!B114</f>
        <v>0.96743667937353939</v>
      </c>
      <c r="C114" s="34">
        <f>調整係数一覧!C114</f>
        <v>0.96312044231465799</v>
      </c>
      <c r="D114" s="34">
        <f>調整係数一覧!D114</f>
        <v>1</v>
      </c>
      <c r="E114" s="34">
        <f>調整係数一覧!E114</f>
        <v>1</v>
      </c>
      <c r="F114" s="34">
        <f>調整係数一覧!F114</f>
        <v>1</v>
      </c>
      <c r="G114" s="34">
        <f>調整係数一覧!G114</f>
        <v>1</v>
      </c>
      <c r="H114" s="34">
        <f>調整係数一覧!H114</f>
        <v>0.98973945144783837</v>
      </c>
      <c r="I114" s="34">
        <f>調整係数一覧!I114</f>
        <v>0.97561101330999533</v>
      </c>
      <c r="J114" s="34">
        <f>調整係数一覧!J114</f>
        <v>0.99633389032724795</v>
      </c>
      <c r="K114" s="34">
        <f>調整係数一覧!K114</f>
        <v>0.99054727385229902</v>
      </c>
      <c r="L114" s="34">
        <f>調整係数一覧!L114</f>
        <v>0.99972388588147243</v>
      </c>
      <c r="M114" s="34">
        <f>調整係数一覧!M114</f>
        <v>0.98258088651766695</v>
      </c>
    </row>
    <row r="115" spans="1:13" x14ac:dyDescent="0.25">
      <c r="A115" s="33">
        <v>19</v>
      </c>
      <c r="B115" s="34">
        <f>調整係数一覧!B115</f>
        <v>0.96743667937353939</v>
      </c>
      <c r="C115" s="34">
        <f>調整係数一覧!C115</f>
        <v>0.96312044231465799</v>
      </c>
      <c r="D115" s="34">
        <f>調整係数一覧!D115</f>
        <v>1</v>
      </c>
      <c r="E115" s="34">
        <f>調整係数一覧!E115</f>
        <v>1</v>
      </c>
      <c r="F115" s="34">
        <f>調整係数一覧!F115</f>
        <v>1</v>
      </c>
      <c r="G115" s="34">
        <f>調整係数一覧!G115</f>
        <v>1</v>
      </c>
      <c r="H115" s="34">
        <f>調整係数一覧!H115</f>
        <v>0.98973945144783837</v>
      </c>
      <c r="I115" s="34">
        <f>調整係数一覧!I115</f>
        <v>0.97561101330999533</v>
      </c>
      <c r="J115" s="34">
        <f>調整係数一覧!J115</f>
        <v>0.99633389032724795</v>
      </c>
      <c r="K115" s="34">
        <f>調整係数一覧!K115</f>
        <v>0.99054727385229902</v>
      </c>
      <c r="L115" s="34">
        <f>調整係数一覧!L115</f>
        <v>0.99972388588147243</v>
      </c>
      <c r="M115" s="34">
        <f>調整係数一覧!M115</f>
        <v>0.98258088651766695</v>
      </c>
    </row>
    <row r="116" spans="1:13" x14ac:dyDescent="0.25">
      <c r="A116" s="33">
        <v>18</v>
      </c>
      <c r="B116" s="34">
        <f>調整係数一覧!B116</f>
        <v>0.96743667937353939</v>
      </c>
      <c r="C116" s="34">
        <f>調整係数一覧!C116</f>
        <v>0.96312044231465799</v>
      </c>
      <c r="D116" s="34">
        <f>調整係数一覧!D116</f>
        <v>1</v>
      </c>
      <c r="E116" s="34">
        <f>調整係数一覧!E116</f>
        <v>1</v>
      </c>
      <c r="F116" s="34">
        <f>調整係数一覧!F116</f>
        <v>1</v>
      </c>
      <c r="G116" s="34">
        <f>調整係数一覧!G116</f>
        <v>1</v>
      </c>
      <c r="H116" s="34">
        <f>調整係数一覧!H116</f>
        <v>0.98973945144783837</v>
      </c>
      <c r="I116" s="34">
        <f>調整係数一覧!I116</f>
        <v>0.97561101330999533</v>
      </c>
      <c r="J116" s="34">
        <f>調整係数一覧!J116</f>
        <v>0.99633389032724795</v>
      </c>
      <c r="K116" s="34">
        <f>調整係数一覧!K116</f>
        <v>0.99054727385229902</v>
      </c>
      <c r="L116" s="34">
        <f>調整係数一覧!L116</f>
        <v>0.99972388588147243</v>
      </c>
      <c r="M116" s="34">
        <f>調整係数一覧!M116</f>
        <v>0.98258088651766695</v>
      </c>
    </row>
    <row r="117" spans="1:13" x14ac:dyDescent="0.25">
      <c r="A117" s="33">
        <v>17</v>
      </c>
      <c r="B117" s="34">
        <f>調整係数一覧!B117</f>
        <v>0.96743667937353939</v>
      </c>
      <c r="C117" s="34">
        <f>調整係数一覧!C117</f>
        <v>0.96312044231465799</v>
      </c>
      <c r="D117" s="34">
        <f>調整係数一覧!D117</f>
        <v>1</v>
      </c>
      <c r="E117" s="34">
        <f>調整係数一覧!E117</f>
        <v>1</v>
      </c>
      <c r="F117" s="34">
        <f>調整係数一覧!F117</f>
        <v>1</v>
      </c>
      <c r="G117" s="34">
        <f>調整係数一覧!G117</f>
        <v>1</v>
      </c>
      <c r="H117" s="34">
        <f>調整係数一覧!H117</f>
        <v>0.98973945144783837</v>
      </c>
      <c r="I117" s="34">
        <f>調整係数一覧!I117</f>
        <v>0.97561101330999533</v>
      </c>
      <c r="J117" s="34">
        <f>調整係数一覧!J117</f>
        <v>0.99633389032724795</v>
      </c>
      <c r="K117" s="34">
        <f>調整係数一覧!K117</f>
        <v>0.99054727385229902</v>
      </c>
      <c r="L117" s="34">
        <f>調整係数一覧!L117</f>
        <v>0.99972388588147243</v>
      </c>
      <c r="M117" s="34">
        <f>調整係数一覧!M117</f>
        <v>0.98258088651766695</v>
      </c>
    </row>
    <row r="118" spans="1:13" x14ac:dyDescent="0.25">
      <c r="A118" s="33">
        <v>16</v>
      </c>
      <c r="B118" s="34">
        <f>調整係数一覧!B118</f>
        <v>0.96743667937353939</v>
      </c>
      <c r="C118" s="34">
        <f>調整係数一覧!C118</f>
        <v>0.96312044231465799</v>
      </c>
      <c r="D118" s="34">
        <f>調整係数一覧!D118</f>
        <v>1</v>
      </c>
      <c r="E118" s="34">
        <f>調整係数一覧!E118</f>
        <v>1</v>
      </c>
      <c r="F118" s="34">
        <f>調整係数一覧!F118</f>
        <v>1</v>
      </c>
      <c r="G118" s="34">
        <f>調整係数一覧!G118</f>
        <v>1</v>
      </c>
      <c r="H118" s="34">
        <f>調整係数一覧!H118</f>
        <v>0.98973945144783837</v>
      </c>
      <c r="I118" s="34">
        <f>調整係数一覧!I118</f>
        <v>0.97561101330999533</v>
      </c>
      <c r="J118" s="34">
        <f>調整係数一覧!J118</f>
        <v>0.99633389032724795</v>
      </c>
      <c r="K118" s="34">
        <f>調整係数一覧!K118</f>
        <v>0.99054727385229902</v>
      </c>
      <c r="L118" s="34">
        <f>調整係数一覧!L118</f>
        <v>0.99972388588147243</v>
      </c>
      <c r="M118" s="34">
        <f>調整係数一覧!M118</f>
        <v>0.98258088651766695</v>
      </c>
    </row>
    <row r="119" spans="1:13" x14ac:dyDescent="0.25">
      <c r="A119" s="33">
        <v>15</v>
      </c>
      <c r="B119" s="34">
        <f>調整係数一覧!B119</f>
        <v>0.96743667937353939</v>
      </c>
      <c r="C119" s="34">
        <f>調整係数一覧!C119</f>
        <v>0.96312044231465799</v>
      </c>
      <c r="D119" s="34">
        <f>調整係数一覧!D119</f>
        <v>1</v>
      </c>
      <c r="E119" s="34">
        <f>調整係数一覧!E119</f>
        <v>1</v>
      </c>
      <c r="F119" s="34">
        <f>調整係数一覧!F119</f>
        <v>1</v>
      </c>
      <c r="G119" s="34">
        <f>調整係数一覧!G119</f>
        <v>1</v>
      </c>
      <c r="H119" s="34">
        <f>調整係数一覧!H119</f>
        <v>0.98973945144783837</v>
      </c>
      <c r="I119" s="34">
        <f>調整係数一覧!I119</f>
        <v>0.97561101330999533</v>
      </c>
      <c r="J119" s="34">
        <f>調整係数一覧!J119</f>
        <v>0.99633389032724795</v>
      </c>
      <c r="K119" s="34">
        <f>調整係数一覧!K119</f>
        <v>0.99054727385229902</v>
      </c>
      <c r="L119" s="34">
        <f>調整係数一覧!L119</f>
        <v>0.99972388588147243</v>
      </c>
      <c r="M119" s="34">
        <f>調整係数一覧!M119</f>
        <v>0.98258088651766695</v>
      </c>
    </row>
    <row r="120" spans="1:13" x14ac:dyDescent="0.25">
      <c r="A120" s="33">
        <v>14</v>
      </c>
      <c r="B120" s="34">
        <f>調整係数一覧!B120</f>
        <v>0.96743667937353939</v>
      </c>
      <c r="C120" s="34">
        <f>調整係数一覧!C120</f>
        <v>0.96312044231465799</v>
      </c>
      <c r="D120" s="34">
        <f>調整係数一覧!D120</f>
        <v>1</v>
      </c>
      <c r="E120" s="34">
        <f>調整係数一覧!E120</f>
        <v>1</v>
      </c>
      <c r="F120" s="34">
        <f>調整係数一覧!F120</f>
        <v>1</v>
      </c>
      <c r="G120" s="34">
        <f>調整係数一覧!G120</f>
        <v>1</v>
      </c>
      <c r="H120" s="34">
        <f>調整係数一覧!H120</f>
        <v>0.98973945144783837</v>
      </c>
      <c r="I120" s="34">
        <f>調整係数一覧!I120</f>
        <v>0.97561101330999533</v>
      </c>
      <c r="J120" s="34">
        <f>調整係数一覧!J120</f>
        <v>0.99633389032724795</v>
      </c>
      <c r="K120" s="34">
        <f>調整係数一覧!K120</f>
        <v>0.99054727385229902</v>
      </c>
      <c r="L120" s="34">
        <f>調整係数一覧!L120</f>
        <v>0.99972388588147243</v>
      </c>
      <c r="M120" s="34">
        <f>調整係数一覧!M120</f>
        <v>0.98258088651766695</v>
      </c>
    </row>
    <row r="121" spans="1:13" x14ac:dyDescent="0.25">
      <c r="A121" s="33">
        <v>13</v>
      </c>
      <c r="B121" s="34">
        <f>調整係数一覧!B121</f>
        <v>0.96743667937353939</v>
      </c>
      <c r="C121" s="34">
        <f>調整係数一覧!C121</f>
        <v>0.96312044231465799</v>
      </c>
      <c r="D121" s="34">
        <f>調整係数一覧!D121</f>
        <v>1</v>
      </c>
      <c r="E121" s="34">
        <f>調整係数一覧!E121</f>
        <v>1</v>
      </c>
      <c r="F121" s="34">
        <f>調整係数一覧!F121</f>
        <v>1</v>
      </c>
      <c r="G121" s="34">
        <f>調整係数一覧!G121</f>
        <v>1</v>
      </c>
      <c r="H121" s="34">
        <f>調整係数一覧!H121</f>
        <v>0.98973945144783837</v>
      </c>
      <c r="I121" s="34">
        <f>調整係数一覧!I121</f>
        <v>0.97561101330999533</v>
      </c>
      <c r="J121" s="34">
        <f>調整係数一覧!J121</f>
        <v>0.99633389032724795</v>
      </c>
      <c r="K121" s="34">
        <f>調整係数一覧!K121</f>
        <v>0.99054727385229902</v>
      </c>
      <c r="L121" s="34">
        <f>調整係数一覧!L121</f>
        <v>0.99972388588147243</v>
      </c>
      <c r="M121" s="34">
        <f>調整係数一覧!M121</f>
        <v>0.98258088651766695</v>
      </c>
    </row>
    <row r="122" spans="1:13" x14ac:dyDescent="0.25">
      <c r="A122" s="33">
        <v>12</v>
      </c>
      <c r="B122" s="34">
        <f>調整係数一覧!B122</f>
        <v>0.96743667937353939</v>
      </c>
      <c r="C122" s="34">
        <f>調整係数一覧!C122</f>
        <v>0.96312044231465799</v>
      </c>
      <c r="D122" s="34">
        <f>調整係数一覧!D122</f>
        <v>1</v>
      </c>
      <c r="E122" s="34">
        <f>調整係数一覧!E122</f>
        <v>1</v>
      </c>
      <c r="F122" s="34">
        <f>調整係数一覧!F122</f>
        <v>1</v>
      </c>
      <c r="G122" s="34">
        <f>調整係数一覧!G122</f>
        <v>1</v>
      </c>
      <c r="H122" s="34">
        <f>調整係数一覧!H122</f>
        <v>0.98973945144783837</v>
      </c>
      <c r="I122" s="34">
        <f>調整係数一覧!I122</f>
        <v>0.97561101330999533</v>
      </c>
      <c r="J122" s="34">
        <f>調整係数一覧!J122</f>
        <v>0.99633389032724795</v>
      </c>
      <c r="K122" s="34">
        <f>調整係数一覧!K122</f>
        <v>0.99054727385229902</v>
      </c>
      <c r="L122" s="34">
        <f>調整係数一覧!L122</f>
        <v>0.99972388588147243</v>
      </c>
      <c r="M122" s="34">
        <f>調整係数一覧!M122</f>
        <v>0.98258088651766695</v>
      </c>
    </row>
    <row r="123" spans="1:13" x14ac:dyDescent="0.25">
      <c r="A123" s="33">
        <v>11</v>
      </c>
      <c r="B123" s="34">
        <f>調整係数一覧!B123</f>
        <v>0.96743667937353939</v>
      </c>
      <c r="C123" s="34">
        <f>調整係数一覧!C123</f>
        <v>0.96312044231465799</v>
      </c>
      <c r="D123" s="34">
        <f>調整係数一覧!D123</f>
        <v>1</v>
      </c>
      <c r="E123" s="34">
        <f>調整係数一覧!E123</f>
        <v>1</v>
      </c>
      <c r="F123" s="34">
        <f>調整係数一覧!F123</f>
        <v>1</v>
      </c>
      <c r="G123" s="34">
        <f>調整係数一覧!G123</f>
        <v>1</v>
      </c>
      <c r="H123" s="34">
        <f>調整係数一覧!H123</f>
        <v>0.98973945144783837</v>
      </c>
      <c r="I123" s="34">
        <f>調整係数一覧!I123</f>
        <v>0.97561101330999533</v>
      </c>
      <c r="J123" s="34">
        <f>調整係数一覧!J123</f>
        <v>0.99633389032724795</v>
      </c>
      <c r="K123" s="34">
        <f>調整係数一覧!K123</f>
        <v>0.98700307114111607</v>
      </c>
      <c r="L123" s="34">
        <f>調整係数一覧!L123</f>
        <v>0.99972388588147243</v>
      </c>
      <c r="M123" s="34">
        <f>調整係数一覧!M123</f>
        <v>0.98258088651766695</v>
      </c>
    </row>
    <row r="124" spans="1:13" x14ac:dyDescent="0.25">
      <c r="A124" s="33">
        <v>10</v>
      </c>
      <c r="B124" s="34">
        <f>調整係数一覧!B124</f>
        <v>0.96567236417057645</v>
      </c>
      <c r="C124" s="34">
        <f>調整係数一覧!C124</f>
        <v>0.96312044231465799</v>
      </c>
      <c r="D124" s="34">
        <f>調整係数一覧!D124</f>
        <v>1</v>
      </c>
      <c r="E124" s="34">
        <f>調整係数一覧!E124</f>
        <v>1</v>
      </c>
      <c r="F124" s="34">
        <f>調整係数一覧!F124</f>
        <v>1</v>
      </c>
      <c r="G124" s="34">
        <f>調整係数一覧!G124</f>
        <v>1</v>
      </c>
      <c r="H124" s="34">
        <f>調整係数一覧!H124</f>
        <v>0.98973945144783837</v>
      </c>
      <c r="I124" s="34">
        <f>調整係数一覧!I124</f>
        <v>0.97561101330999533</v>
      </c>
      <c r="J124" s="34">
        <f>調整係数一覧!J124</f>
        <v>0.993810543172023</v>
      </c>
      <c r="K124" s="34">
        <f>調整係数一覧!K124</f>
        <v>0.97322025599395279</v>
      </c>
      <c r="L124" s="34">
        <f>調整係数一覧!L124</f>
        <v>0.99533647435861894</v>
      </c>
      <c r="M124" s="34">
        <f>調整係数一覧!M124</f>
        <v>0.98215246661570821</v>
      </c>
    </row>
    <row r="125" spans="1:13" x14ac:dyDescent="0.25">
      <c r="A125" s="33">
        <v>9</v>
      </c>
      <c r="B125" s="34">
        <f>調整係数一覧!B125</f>
        <v>0.95658475862072634</v>
      </c>
      <c r="C125" s="34">
        <f>調整係数一覧!C125</f>
        <v>0.95435546112472514</v>
      </c>
      <c r="D125" s="34">
        <f>調整係数一覧!D125</f>
        <v>1</v>
      </c>
      <c r="E125" s="34">
        <f>調整係数一覧!E125</f>
        <v>1</v>
      </c>
      <c r="F125" s="34">
        <f>調整係数一覧!F125</f>
        <v>1</v>
      </c>
      <c r="G125" s="34">
        <f>調整係数一覧!G125</f>
        <v>1</v>
      </c>
      <c r="H125" s="34">
        <f>調整係数一覧!H125</f>
        <v>0.98561800786972276</v>
      </c>
      <c r="I125" s="34">
        <f>調整係数一覧!I125</f>
        <v>0.96761812736915087</v>
      </c>
      <c r="J125" s="34">
        <f>調整係数一覧!J125</f>
        <v>0.983771522707376</v>
      </c>
      <c r="K125" s="34">
        <f>調整係数一覧!K125</f>
        <v>0.94919882841080938</v>
      </c>
      <c r="L125" s="34">
        <f>調整係数一覧!L125</f>
        <v>0.98158506663457279</v>
      </c>
      <c r="M125" s="34">
        <f>調整係数一覧!M125</f>
        <v>0.97315738767334981</v>
      </c>
    </row>
    <row r="126" spans="1:13" x14ac:dyDescent="0.25">
      <c r="A126" s="33">
        <v>8</v>
      </c>
      <c r="B126" s="34">
        <f>調整係数一覧!B126</f>
        <v>0.94017386272398895</v>
      </c>
      <c r="C126" s="34">
        <f>調整係数一覧!C126</f>
        <v>0.9352751586231578</v>
      </c>
      <c r="D126" s="34">
        <f>調整係数一覧!D126</f>
        <v>0.98558825629497093</v>
      </c>
      <c r="E126" s="34">
        <f>調整係数一覧!E126</f>
        <v>1</v>
      </c>
      <c r="F126" s="34">
        <f>調整係数一覧!F126</f>
        <v>1</v>
      </c>
      <c r="G126" s="34">
        <f>調整係数一覧!G126</f>
        <v>1</v>
      </c>
      <c r="H126" s="34">
        <f>調整係数一覧!H126</f>
        <v>0.97204576597262338</v>
      </c>
      <c r="I126" s="34">
        <f>調整係数一覧!I126</f>
        <v>0.95039847260358412</v>
      </c>
      <c r="J126" s="34">
        <f>調整係数一覧!J126</f>
        <v>0.96621682893330685</v>
      </c>
      <c r="K126" s="34">
        <f>調整係数一覧!K126</f>
        <v>0.91493878839168585</v>
      </c>
      <c r="L126" s="34">
        <f>調整係数一覧!L126</f>
        <v>0.95846966270933442</v>
      </c>
      <c r="M126" s="34">
        <f>調整係数一覧!M126</f>
        <v>0.95559564969059152</v>
      </c>
    </row>
    <row r="127" spans="1:13" x14ac:dyDescent="0.25">
      <c r="A127" s="33">
        <v>7</v>
      </c>
      <c r="B127" s="34">
        <f>調整係数一覧!B127</f>
        <v>0.9164396764803644</v>
      </c>
      <c r="C127" s="34">
        <f>調整係数一覧!C127</f>
        <v>0.90587953480995598</v>
      </c>
      <c r="D127" s="34">
        <f>調整係数一覧!D127</f>
        <v>0.94979554223858931</v>
      </c>
      <c r="E127" s="34">
        <f>調整係数一覧!E127</f>
        <v>1</v>
      </c>
      <c r="F127" s="34">
        <f>調整係数一覧!F127</f>
        <v>0.99485728201454127</v>
      </c>
      <c r="G127" s="34">
        <f>調整係数一覧!G127</f>
        <v>0.98134817471265001</v>
      </c>
      <c r="H127" s="34">
        <f>調整係数一覧!H127</f>
        <v>0.94902272575654001</v>
      </c>
      <c r="I127" s="34">
        <f>調整係数一覧!I127</f>
        <v>0.92395204901329508</v>
      </c>
      <c r="J127" s="34">
        <f>調整係数一覧!J127</f>
        <v>0.94114646184981576</v>
      </c>
      <c r="K127" s="34">
        <f>調整係数一覧!K127</f>
        <v>0.87044013593658232</v>
      </c>
      <c r="L127" s="34">
        <f>調整係数一覧!L127</f>
        <v>0.9259902625829034</v>
      </c>
      <c r="M127" s="34">
        <f>調整係数一覧!M127</f>
        <v>0.92946725266743357</v>
      </c>
    </row>
    <row r="128" spans="1:13" x14ac:dyDescent="0.25">
      <c r="A128" s="33">
        <v>6</v>
      </c>
      <c r="B128" s="34">
        <f>調整係数一覧!B128</f>
        <v>0.88538219988985278</v>
      </c>
      <c r="C128" s="34">
        <f>調整係数一覧!C128</f>
        <v>0.86616858968511923</v>
      </c>
      <c r="D128" s="34">
        <f>調整係数一覧!D128</f>
        <v>0.89927829707057283</v>
      </c>
      <c r="E128" s="34">
        <f>調整係数一覧!E128</f>
        <v>0.96229460614953</v>
      </c>
      <c r="F128" s="34">
        <f>調整係数一覧!F128</f>
        <v>0.95039010825241199</v>
      </c>
      <c r="G128" s="34">
        <f>調整係数一覧!G128</f>
        <v>0.93718942304746311</v>
      </c>
      <c r="H128" s="34">
        <f>調整係数一覧!H128</f>
        <v>0.91654888722147265</v>
      </c>
      <c r="I128" s="34">
        <f>調整係数一覧!I128</f>
        <v>0.88827885659828398</v>
      </c>
      <c r="J128" s="34">
        <f>調整係数一覧!J128</f>
        <v>0.90856042145690252</v>
      </c>
      <c r="K128" s="34">
        <f>調整係数一覧!K128</f>
        <v>0.81570287104549843</v>
      </c>
      <c r="L128" s="34">
        <f>調整係数一覧!L128</f>
        <v>0.88414686625527983</v>
      </c>
      <c r="M128" s="34">
        <f>調整係数一覧!M128</f>
        <v>0.89477219660387575</v>
      </c>
    </row>
    <row r="129" spans="1:13" x14ac:dyDescent="0.25">
      <c r="A129" s="33">
        <v>5</v>
      </c>
      <c r="B129" s="34">
        <f>調整係数一覧!B129</f>
        <v>0.84700143295245378</v>
      </c>
      <c r="C129" s="34">
        <f>調整係数一覧!C129</f>
        <v>0.81614232324864799</v>
      </c>
      <c r="D129" s="34">
        <f>調整係数一覧!D129</f>
        <v>0.83403652079092194</v>
      </c>
      <c r="E129" s="34">
        <f>調整係数一覧!E129</f>
        <v>0.90983939993802565</v>
      </c>
      <c r="F129" s="34">
        <f>調整係数一覧!F129</f>
        <v>0.88991991424018513</v>
      </c>
      <c r="G129" s="34">
        <f>調整係数一覧!G129</f>
        <v>0.87838911375358797</v>
      </c>
      <c r="H129" s="34">
        <f>調整係数一覧!H129</f>
        <v>0.87462425036742153</v>
      </c>
      <c r="I129" s="34">
        <f>調整係数一覧!I129</f>
        <v>0.84337889535855071</v>
      </c>
      <c r="J129" s="34">
        <f>調整係数一覧!J129</f>
        <v>0.86845870775456713</v>
      </c>
      <c r="K129" s="34">
        <f>調整係数一覧!K129</f>
        <v>0.75072699371843465</v>
      </c>
      <c r="L129" s="34">
        <f>調整係数一覧!L129</f>
        <v>0.83293947372646393</v>
      </c>
      <c r="M129" s="34">
        <f>調整係数一覧!M129</f>
        <v>0.85151048149991793</v>
      </c>
    </row>
    <row r="130" spans="1:13" x14ac:dyDescent="0.25">
      <c r="A130" s="33">
        <v>4</v>
      </c>
      <c r="B130" s="34">
        <f>調整係数一覧!B130</f>
        <v>0.80129737566816761</v>
      </c>
      <c r="C130" s="34">
        <f>調整係数一覧!C130</f>
        <v>0.75580073550054205</v>
      </c>
      <c r="D130" s="34">
        <f>調整係数一覧!D130</f>
        <v>0.75407021339963665</v>
      </c>
      <c r="E130" s="34">
        <f>調整係数一覧!E130</f>
        <v>0.84316381867120049</v>
      </c>
      <c r="F130" s="34">
        <f>調整係数一覧!F130</f>
        <v>0.81344669997786112</v>
      </c>
      <c r="G130" s="34">
        <f>調整係数一覧!G130</f>
        <v>0.80494724683102448</v>
      </c>
      <c r="H130" s="34">
        <f>調整係数一覧!H130</f>
        <v>0.82324881519438642</v>
      </c>
      <c r="I130" s="34">
        <f>調整係数一覧!I130</f>
        <v>0.78925216529409514</v>
      </c>
      <c r="J130" s="34">
        <f>調整係数一覧!J130</f>
        <v>0.82084132074280958</v>
      </c>
      <c r="K130" s="34">
        <f>調整係数一覧!K130</f>
        <v>0.67551250395539064</v>
      </c>
      <c r="L130" s="34">
        <f>調整係数一覧!L130</f>
        <v>0.77236808499645537</v>
      </c>
      <c r="M130" s="34">
        <f>調整係数一覧!M130</f>
        <v>0.79968210735556056</v>
      </c>
    </row>
    <row r="131" spans="1:13" x14ac:dyDescent="0.25">
      <c r="A131" s="33">
        <v>3</v>
      </c>
      <c r="B131" s="34">
        <f>調整係数一覧!B131</f>
        <v>0.74827002803699427</v>
      </c>
      <c r="C131" s="34">
        <f>調整係数一覧!C131</f>
        <v>0.68514382644080141</v>
      </c>
      <c r="D131" s="34">
        <f>調整係数一覧!D131</f>
        <v>0.6593793748967165</v>
      </c>
      <c r="E131" s="34">
        <f>調整係数一覧!E131</f>
        <v>0.7622678623490543</v>
      </c>
      <c r="F131" s="34">
        <f>調整係数一覧!F131</f>
        <v>0.72097046546543986</v>
      </c>
      <c r="G131" s="34">
        <f>調整係数一覧!G131</f>
        <v>0.71686382227977274</v>
      </c>
      <c r="H131" s="34">
        <f>調整係数一覧!H131</f>
        <v>0.76242258170236732</v>
      </c>
      <c r="I131" s="34">
        <f>調整係数一覧!I131</f>
        <v>0.72589866640491751</v>
      </c>
      <c r="J131" s="34">
        <f>調整係数一覧!J131</f>
        <v>0.76570826042163009</v>
      </c>
      <c r="K131" s="34">
        <f>調整係数一覧!K131</f>
        <v>0.59005940175636651</v>
      </c>
      <c r="L131" s="34">
        <f>調整係数一覧!L131</f>
        <v>0.70243270006525427</v>
      </c>
      <c r="M131" s="34">
        <f>調整係数一覧!M131</f>
        <v>0.7392870741708033</v>
      </c>
    </row>
    <row r="132" spans="1:13" x14ac:dyDescent="0.25">
      <c r="A132" s="33">
        <v>2</v>
      </c>
      <c r="B132" s="34">
        <f>調整係数一覧!B132</f>
        <v>0.68791939005893377</v>
      </c>
      <c r="C132" s="34">
        <f>調整係数一覧!C132</f>
        <v>0.60417159606942594</v>
      </c>
      <c r="D132" s="34">
        <f>調整係数一覧!D132</f>
        <v>0.54996400528216172</v>
      </c>
      <c r="E132" s="34">
        <f>調整係数一覧!E132</f>
        <v>0.66715153097158697</v>
      </c>
      <c r="F132" s="34">
        <f>調整係数一覧!F132</f>
        <v>0.61249121070292123</v>
      </c>
      <c r="G132" s="34">
        <f>調整係数一覧!G132</f>
        <v>0.61413884009983266</v>
      </c>
      <c r="H132" s="34">
        <f>調整係数一覧!H132</f>
        <v>0.69214554989136445</v>
      </c>
      <c r="I132" s="34">
        <f>調整係数一覧!I132</f>
        <v>0.6533183986910176</v>
      </c>
      <c r="J132" s="34">
        <f>調整係数一覧!J132</f>
        <v>0.70305952679102846</v>
      </c>
      <c r="K132" s="34">
        <f>調整係数一覧!K132</f>
        <v>0.4943676871213622</v>
      </c>
      <c r="L132" s="34">
        <f>調整係数一覧!L132</f>
        <v>0.62313331893286072</v>
      </c>
      <c r="M132" s="34">
        <f>調整係数一覧!M132</f>
        <v>0.67032538194564628</v>
      </c>
    </row>
    <row r="133" spans="1:13" x14ac:dyDescent="0.25">
      <c r="A133" s="33">
        <v>1</v>
      </c>
      <c r="B133" s="34">
        <f>調整係数一覧!B133</f>
        <v>0.62024546173398609</v>
      </c>
      <c r="C133" s="34">
        <f>調整係数一覧!C133</f>
        <v>0.51288404438641599</v>
      </c>
      <c r="D133" s="34">
        <f>調整係数一覧!D133</f>
        <v>0.4258241045559723</v>
      </c>
      <c r="E133" s="34">
        <f>調整係数一覧!E133</f>
        <v>0.55781482453879871</v>
      </c>
      <c r="F133" s="34">
        <f>調整係数一覧!F133</f>
        <v>0.48800893569030518</v>
      </c>
      <c r="G133" s="34">
        <f>調整係数一覧!G133</f>
        <v>0.49677230029120423</v>
      </c>
      <c r="H133" s="34">
        <f>調整係数一覧!H133</f>
        <v>0.61241771976137771</v>
      </c>
      <c r="I133" s="34">
        <f>調整係数一覧!I133</f>
        <v>0.57151136215239551</v>
      </c>
      <c r="J133" s="34">
        <f>調整係数一覧!J133</f>
        <v>0.63289511985100477</v>
      </c>
      <c r="K133" s="34">
        <f>調整係数一覧!K133</f>
        <v>0.38843736005037782</v>
      </c>
      <c r="L133" s="34">
        <f>調整係数一覧!L133</f>
        <v>0.53446994159927474</v>
      </c>
      <c r="M133" s="34">
        <f>調整係数一覧!M133</f>
        <v>0.59279703068008949</v>
      </c>
    </row>
    <row r="135" spans="1:13" x14ac:dyDescent="0.25">
      <c r="A135" s="31" t="s">
        <v>51</v>
      </c>
      <c r="B135" s="32">
        <v>4</v>
      </c>
      <c r="C135" s="32">
        <v>5</v>
      </c>
      <c r="D135" s="32">
        <v>6</v>
      </c>
      <c r="E135" s="32">
        <v>7</v>
      </c>
      <c r="F135" s="32">
        <v>8</v>
      </c>
      <c r="G135" s="32">
        <v>9</v>
      </c>
      <c r="H135" s="32">
        <v>10</v>
      </c>
      <c r="I135" s="32">
        <v>11</v>
      </c>
      <c r="J135" s="32">
        <v>12</v>
      </c>
      <c r="K135" s="32">
        <v>1</v>
      </c>
      <c r="L135" s="32">
        <v>2</v>
      </c>
      <c r="M135" s="32">
        <v>3</v>
      </c>
    </row>
    <row r="136" spans="1:13" x14ac:dyDescent="0.25">
      <c r="A136" s="33">
        <v>20</v>
      </c>
      <c r="B136" s="34">
        <f>調整係数一覧!B136</f>
        <v>0.97258755726420953</v>
      </c>
      <c r="C136" s="34">
        <f>調整係数一覧!C136</f>
        <v>0.96056891312074133</v>
      </c>
      <c r="D136" s="34">
        <f>調整係数一覧!D136</f>
        <v>1</v>
      </c>
      <c r="E136" s="34">
        <f>調整係数一覧!E136</f>
        <v>1</v>
      </c>
      <c r="F136" s="34">
        <f>調整係数一覧!F136</f>
        <v>1</v>
      </c>
      <c r="G136" s="34">
        <f>調整係数一覧!G136</f>
        <v>1</v>
      </c>
      <c r="H136" s="34">
        <f>調整係数一覧!H136</f>
        <v>0.98115002802684115</v>
      </c>
      <c r="I136" s="34">
        <f>調整係数一覧!I136</f>
        <v>0.97077371051772854</v>
      </c>
      <c r="J136" s="34">
        <f>調整係数一覧!J136</f>
        <v>0.99630052407517389</v>
      </c>
      <c r="K136" s="34">
        <f>調整係数一覧!K136</f>
        <v>0.99294270394087003</v>
      </c>
      <c r="L136" s="34">
        <f>調整係数一覧!L136</f>
        <v>0.99851741531018545</v>
      </c>
      <c r="M136" s="34">
        <f>調整係数一覧!M136</f>
        <v>0.98035062396968764</v>
      </c>
    </row>
    <row r="137" spans="1:13" x14ac:dyDescent="0.25">
      <c r="A137" s="33">
        <v>19</v>
      </c>
      <c r="B137" s="34">
        <f>調整係数一覧!B137</f>
        <v>0.97258755726420953</v>
      </c>
      <c r="C137" s="34">
        <f>調整係数一覧!C137</f>
        <v>0.96056891312074133</v>
      </c>
      <c r="D137" s="34">
        <f>調整係数一覧!D137</f>
        <v>1</v>
      </c>
      <c r="E137" s="34">
        <f>調整係数一覧!E137</f>
        <v>1</v>
      </c>
      <c r="F137" s="34">
        <f>調整係数一覧!F137</f>
        <v>1</v>
      </c>
      <c r="G137" s="34">
        <f>調整係数一覧!G137</f>
        <v>1</v>
      </c>
      <c r="H137" s="34">
        <f>調整係数一覧!H137</f>
        <v>0.98115002802684115</v>
      </c>
      <c r="I137" s="34">
        <f>調整係数一覧!I137</f>
        <v>0.97077371051772854</v>
      </c>
      <c r="J137" s="34">
        <f>調整係数一覧!J137</f>
        <v>0.99630052407517389</v>
      </c>
      <c r="K137" s="34">
        <f>調整係数一覧!K137</f>
        <v>0.99294270394087003</v>
      </c>
      <c r="L137" s="34">
        <f>調整係数一覧!L137</f>
        <v>0.99851741531018545</v>
      </c>
      <c r="M137" s="34">
        <f>調整係数一覧!M137</f>
        <v>0.98035062396968764</v>
      </c>
    </row>
    <row r="138" spans="1:13" x14ac:dyDescent="0.25">
      <c r="A138" s="33">
        <v>18</v>
      </c>
      <c r="B138" s="34">
        <f>調整係数一覧!B138</f>
        <v>0.97258755726420953</v>
      </c>
      <c r="C138" s="34">
        <f>調整係数一覧!C138</f>
        <v>0.96056891312074133</v>
      </c>
      <c r="D138" s="34">
        <f>調整係数一覧!D138</f>
        <v>1</v>
      </c>
      <c r="E138" s="34">
        <f>調整係数一覧!E138</f>
        <v>1</v>
      </c>
      <c r="F138" s="34">
        <f>調整係数一覧!F138</f>
        <v>1</v>
      </c>
      <c r="G138" s="34">
        <f>調整係数一覧!G138</f>
        <v>1</v>
      </c>
      <c r="H138" s="34">
        <f>調整係数一覧!H138</f>
        <v>0.98115002802684115</v>
      </c>
      <c r="I138" s="34">
        <f>調整係数一覧!I138</f>
        <v>0.97077371051772854</v>
      </c>
      <c r="J138" s="34">
        <f>調整係数一覧!J138</f>
        <v>0.99630052407517389</v>
      </c>
      <c r="K138" s="34">
        <f>調整係数一覧!K138</f>
        <v>0.99294270394087003</v>
      </c>
      <c r="L138" s="34">
        <f>調整係数一覧!L138</f>
        <v>0.99851741531018545</v>
      </c>
      <c r="M138" s="34">
        <f>調整係数一覧!M138</f>
        <v>0.98035062396968764</v>
      </c>
    </row>
    <row r="139" spans="1:13" x14ac:dyDescent="0.25">
      <c r="A139" s="33">
        <v>17</v>
      </c>
      <c r="B139" s="34">
        <f>調整係数一覧!B139</f>
        <v>0.97258755726420953</v>
      </c>
      <c r="C139" s="34">
        <f>調整係数一覧!C139</f>
        <v>0.96056891312074133</v>
      </c>
      <c r="D139" s="34">
        <f>調整係数一覧!D139</f>
        <v>1</v>
      </c>
      <c r="E139" s="34">
        <f>調整係数一覧!E139</f>
        <v>1</v>
      </c>
      <c r="F139" s="34">
        <f>調整係数一覧!F139</f>
        <v>1</v>
      </c>
      <c r="G139" s="34">
        <f>調整係数一覧!G139</f>
        <v>1</v>
      </c>
      <c r="H139" s="34">
        <f>調整係数一覧!H139</f>
        <v>0.98115002802684115</v>
      </c>
      <c r="I139" s="34">
        <f>調整係数一覧!I139</f>
        <v>0.97077371051772854</v>
      </c>
      <c r="J139" s="34">
        <f>調整係数一覧!J139</f>
        <v>0.99630052407517389</v>
      </c>
      <c r="K139" s="34">
        <f>調整係数一覧!K139</f>
        <v>0.99294270394087003</v>
      </c>
      <c r="L139" s="34">
        <f>調整係数一覧!L139</f>
        <v>0.99851741531018545</v>
      </c>
      <c r="M139" s="34">
        <f>調整係数一覧!M139</f>
        <v>0.98035062396968764</v>
      </c>
    </row>
    <row r="140" spans="1:13" x14ac:dyDescent="0.25">
      <c r="A140" s="33">
        <v>16</v>
      </c>
      <c r="B140" s="34">
        <f>調整係数一覧!B140</f>
        <v>0.97258755726420953</v>
      </c>
      <c r="C140" s="34">
        <f>調整係数一覧!C140</f>
        <v>0.96056891312074133</v>
      </c>
      <c r="D140" s="34">
        <f>調整係数一覧!D140</f>
        <v>1</v>
      </c>
      <c r="E140" s="34">
        <f>調整係数一覧!E140</f>
        <v>1</v>
      </c>
      <c r="F140" s="34">
        <f>調整係数一覧!F140</f>
        <v>1</v>
      </c>
      <c r="G140" s="34">
        <f>調整係数一覧!G140</f>
        <v>1</v>
      </c>
      <c r="H140" s="34">
        <f>調整係数一覧!H140</f>
        <v>0.98115002802684115</v>
      </c>
      <c r="I140" s="34">
        <f>調整係数一覧!I140</f>
        <v>0.97077371051772854</v>
      </c>
      <c r="J140" s="34">
        <f>調整係数一覧!J140</f>
        <v>0.99630052407517389</v>
      </c>
      <c r="K140" s="34">
        <f>調整係数一覧!K140</f>
        <v>0.99294270394087003</v>
      </c>
      <c r="L140" s="34">
        <f>調整係数一覧!L140</f>
        <v>0.99851741531018545</v>
      </c>
      <c r="M140" s="34">
        <f>調整係数一覧!M140</f>
        <v>0.98035062396968764</v>
      </c>
    </row>
    <row r="141" spans="1:13" x14ac:dyDescent="0.25">
      <c r="A141" s="33">
        <v>15</v>
      </c>
      <c r="B141" s="34">
        <f>調整係数一覧!B141</f>
        <v>0.97258755726420953</v>
      </c>
      <c r="C141" s="34">
        <f>調整係数一覧!C141</f>
        <v>0.96056891312074133</v>
      </c>
      <c r="D141" s="34">
        <f>調整係数一覧!D141</f>
        <v>1</v>
      </c>
      <c r="E141" s="34">
        <f>調整係数一覧!E141</f>
        <v>1</v>
      </c>
      <c r="F141" s="34">
        <f>調整係数一覧!F141</f>
        <v>1</v>
      </c>
      <c r="G141" s="34">
        <f>調整係数一覧!G141</f>
        <v>1</v>
      </c>
      <c r="H141" s="34">
        <f>調整係数一覧!H141</f>
        <v>0.98115002802684115</v>
      </c>
      <c r="I141" s="34">
        <f>調整係数一覧!I141</f>
        <v>0.97077371051772854</v>
      </c>
      <c r="J141" s="34">
        <f>調整係数一覧!J141</f>
        <v>0.99630052407517389</v>
      </c>
      <c r="K141" s="34">
        <f>調整係数一覧!K141</f>
        <v>0.99294270394087003</v>
      </c>
      <c r="L141" s="34">
        <f>調整係数一覧!L141</f>
        <v>0.99851741531018545</v>
      </c>
      <c r="M141" s="34">
        <f>調整係数一覧!M141</f>
        <v>0.98035062396968764</v>
      </c>
    </row>
    <row r="142" spans="1:13" x14ac:dyDescent="0.25">
      <c r="A142" s="33">
        <v>14</v>
      </c>
      <c r="B142" s="34">
        <f>調整係数一覧!B142</f>
        <v>0.97258755726420953</v>
      </c>
      <c r="C142" s="34">
        <f>調整係数一覧!C142</f>
        <v>0.96056891312074133</v>
      </c>
      <c r="D142" s="34">
        <f>調整係数一覧!D142</f>
        <v>1</v>
      </c>
      <c r="E142" s="34">
        <f>調整係数一覧!E142</f>
        <v>1</v>
      </c>
      <c r="F142" s="34">
        <f>調整係数一覧!F142</f>
        <v>1</v>
      </c>
      <c r="G142" s="34">
        <f>調整係数一覧!G142</f>
        <v>1</v>
      </c>
      <c r="H142" s="34">
        <f>調整係数一覧!H142</f>
        <v>0.98115002802684115</v>
      </c>
      <c r="I142" s="34">
        <f>調整係数一覧!I142</f>
        <v>0.97077371051772854</v>
      </c>
      <c r="J142" s="34">
        <f>調整係数一覧!J142</f>
        <v>0.99630052407517389</v>
      </c>
      <c r="K142" s="34">
        <f>調整係数一覧!K142</f>
        <v>0.99294270394087003</v>
      </c>
      <c r="L142" s="34">
        <f>調整係数一覧!L142</f>
        <v>0.99851741531018545</v>
      </c>
      <c r="M142" s="34">
        <f>調整係数一覧!M142</f>
        <v>0.98035062396968764</v>
      </c>
    </row>
    <row r="143" spans="1:13" x14ac:dyDescent="0.25">
      <c r="A143" s="33">
        <v>13</v>
      </c>
      <c r="B143" s="34">
        <f>調整係数一覧!B143</f>
        <v>0.97225718013260365</v>
      </c>
      <c r="C143" s="34">
        <f>調整係数一覧!C143</f>
        <v>0.96056891312074133</v>
      </c>
      <c r="D143" s="34">
        <f>調整係数一覧!D143</f>
        <v>1</v>
      </c>
      <c r="E143" s="34">
        <f>調整係数一覧!E143</f>
        <v>1</v>
      </c>
      <c r="F143" s="34">
        <f>調整係数一覧!F143</f>
        <v>1</v>
      </c>
      <c r="G143" s="34">
        <f>調整係数一覧!G143</f>
        <v>1</v>
      </c>
      <c r="H143" s="34">
        <f>調整係数一覧!H143</f>
        <v>0.98115002802684115</v>
      </c>
      <c r="I143" s="34">
        <f>調整係数一覧!I143</f>
        <v>0.97077371051772854</v>
      </c>
      <c r="J143" s="34">
        <f>調整係数一覧!J143</f>
        <v>0.99630052407517389</v>
      </c>
      <c r="K143" s="34">
        <f>調整係数一覧!K143</f>
        <v>0.99294270394087003</v>
      </c>
      <c r="L143" s="34">
        <f>調整係数一覧!L143</f>
        <v>0.99851741531018545</v>
      </c>
      <c r="M143" s="34">
        <f>調整係数一覧!M143</f>
        <v>0.98035062396968764</v>
      </c>
    </row>
    <row r="144" spans="1:13" x14ac:dyDescent="0.25">
      <c r="A144" s="33">
        <v>12</v>
      </c>
      <c r="B144" s="34">
        <f>調整係数一覧!B144</f>
        <v>0.96934005635551701</v>
      </c>
      <c r="C144" s="34">
        <f>調整係数一覧!C144</f>
        <v>0.95846056367553367</v>
      </c>
      <c r="D144" s="34">
        <f>調整係数一覧!D144</f>
        <v>1</v>
      </c>
      <c r="E144" s="34">
        <f>調整係数一覧!E144</f>
        <v>1</v>
      </c>
      <c r="F144" s="34">
        <f>調整係数一覧!F144</f>
        <v>1</v>
      </c>
      <c r="G144" s="34">
        <f>調整係数一覧!G144</f>
        <v>1</v>
      </c>
      <c r="H144" s="34">
        <f>調整係数一覧!H144</f>
        <v>0.98115002802684115</v>
      </c>
      <c r="I144" s="34">
        <f>調整係数一覧!I144</f>
        <v>0.97077371051772854</v>
      </c>
      <c r="J144" s="34">
        <f>調整係数一覧!J144</f>
        <v>0.99630052407517389</v>
      </c>
      <c r="K144" s="34">
        <f>調整係数一覧!K144</f>
        <v>0.99294270394087003</v>
      </c>
      <c r="L144" s="34">
        <f>調整係数一覧!L144</f>
        <v>0.99851741531018545</v>
      </c>
      <c r="M144" s="34">
        <f>調整係数一覧!M144</f>
        <v>0.98035062396968764</v>
      </c>
    </row>
    <row r="145" spans="1:13" x14ac:dyDescent="0.25">
      <c r="A145" s="33">
        <v>11</v>
      </c>
      <c r="B145" s="34">
        <f>調整係数一覧!B145</f>
        <v>0.96383618593294951</v>
      </c>
      <c r="C145" s="34">
        <f>調整係数一覧!C145</f>
        <v>0.95405108305547637</v>
      </c>
      <c r="D145" s="34">
        <f>調整係数一覧!D145</f>
        <v>1</v>
      </c>
      <c r="E145" s="34">
        <f>調整係数一覧!E145</f>
        <v>1</v>
      </c>
      <c r="F145" s="34">
        <f>調整係数一覧!F145</f>
        <v>1</v>
      </c>
      <c r="G145" s="34">
        <f>調整係数一覧!G145</f>
        <v>1</v>
      </c>
      <c r="H145" s="34">
        <f>調整係数一覧!H145</f>
        <v>0.98115002802684115</v>
      </c>
      <c r="I145" s="34">
        <f>調整係数一覧!I145</f>
        <v>0.97077371051772854</v>
      </c>
      <c r="J145" s="34">
        <f>調整係数一覧!J145</f>
        <v>0.99271876986737106</v>
      </c>
      <c r="K145" s="34">
        <f>調整係数一覧!K145</f>
        <v>0.99294270394087003</v>
      </c>
      <c r="L145" s="34">
        <f>調整係数一覧!L145</f>
        <v>0.99713893667605258</v>
      </c>
      <c r="M145" s="34">
        <f>調整係数一覧!M145</f>
        <v>0.98035062396968764</v>
      </c>
    </row>
    <row r="146" spans="1:13" x14ac:dyDescent="0.25">
      <c r="A146" s="33">
        <v>10</v>
      </c>
      <c r="B146" s="34">
        <f>調整係数一覧!B146</f>
        <v>0.95574556886490125</v>
      </c>
      <c r="C146" s="34">
        <f>調整係数一覧!C146</f>
        <v>0.94734047126056942</v>
      </c>
      <c r="D146" s="34">
        <f>調整係数一覧!D146</f>
        <v>1</v>
      </c>
      <c r="E146" s="34">
        <f>調整係数一覧!E146</f>
        <v>1</v>
      </c>
      <c r="F146" s="34">
        <f>調整係数一覧!F146</f>
        <v>1</v>
      </c>
      <c r="G146" s="34">
        <f>調整係数一覧!G146</f>
        <v>1</v>
      </c>
      <c r="H146" s="34">
        <f>調整係数一覧!H146</f>
        <v>0.98005184655625821</v>
      </c>
      <c r="I146" s="34">
        <f>調整係数一覧!I146</f>
        <v>0.96655705879438936</v>
      </c>
      <c r="J146" s="34">
        <f>調整係数一覧!J146</f>
        <v>0.98545162342569292</v>
      </c>
      <c r="K146" s="34">
        <f>調整係数一覧!K146</f>
        <v>0.98962801414921275</v>
      </c>
      <c r="L146" s="34">
        <f>調整係数一覧!L146</f>
        <v>0.98969537640305683</v>
      </c>
      <c r="M146" s="34">
        <f>調整係数一覧!M146</f>
        <v>0.97719785861628994</v>
      </c>
    </row>
    <row r="147" spans="1:13" x14ac:dyDescent="0.25">
      <c r="A147" s="33">
        <v>9</v>
      </c>
      <c r="B147" s="34">
        <f>調整係数一覧!B147</f>
        <v>0.94506820515137213</v>
      </c>
      <c r="C147" s="34">
        <f>調整係数一覧!C147</f>
        <v>0.93832872829081293</v>
      </c>
      <c r="D147" s="34">
        <f>調整係数一覧!D147</f>
        <v>0.99383536226844726</v>
      </c>
      <c r="E147" s="34">
        <f>調整係数一覧!E147</f>
        <v>1</v>
      </c>
      <c r="F147" s="34">
        <f>調整係数一覧!F147</f>
        <v>1</v>
      </c>
      <c r="G147" s="34">
        <f>調整係数一覧!G147</f>
        <v>1</v>
      </c>
      <c r="H147" s="34">
        <f>調整係数一覧!H147</f>
        <v>0.97390894051635857</v>
      </c>
      <c r="I147" s="34">
        <f>調整係数一覧!I147</f>
        <v>0.95726549743266254</v>
      </c>
      <c r="J147" s="34">
        <f>調整係数一覧!J147</f>
        <v>0.97449908475013935</v>
      </c>
      <c r="K147" s="34">
        <f>調整係数一覧!K147</f>
        <v>0.97808099370412149</v>
      </c>
      <c r="L147" s="34">
        <f>調整係数一覧!L147</f>
        <v>0.9761867344911983</v>
      </c>
      <c r="M147" s="34">
        <f>調整係数一覧!M147</f>
        <v>0.96854193481044437</v>
      </c>
    </row>
    <row r="148" spans="1:13" x14ac:dyDescent="0.25">
      <c r="A148" s="33">
        <v>8</v>
      </c>
      <c r="B148" s="34">
        <f>調整係数一覧!B148</f>
        <v>0.93180409479236226</v>
      </c>
      <c r="C148" s="34">
        <f>調整係数一覧!C148</f>
        <v>0.9270158541462068</v>
      </c>
      <c r="D148" s="34">
        <f>調整係数一覧!D148</f>
        <v>0.97777079132379585</v>
      </c>
      <c r="E148" s="34">
        <f>調整係数一覧!E148</f>
        <v>1</v>
      </c>
      <c r="F148" s="34">
        <f>調整係数一覧!F148</f>
        <v>1</v>
      </c>
      <c r="G148" s="34">
        <f>調整係数一覧!G148</f>
        <v>1</v>
      </c>
      <c r="H148" s="34">
        <f>調整係数一覧!H148</f>
        <v>0.96272130990714189</v>
      </c>
      <c r="I148" s="34">
        <f>調整係数一覧!I148</f>
        <v>0.94289902643254786</v>
      </c>
      <c r="J148" s="34">
        <f>調整係数一覧!J148</f>
        <v>0.95986115384071069</v>
      </c>
      <c r="K148" s="34">
        <f>調整係数一覧!K148</f>
        <v>0.95830164260559603</v>
      </c>
      <c r="L148" s="34">
        <f>調整係数一覧!L148</f>
        <v>0.95661301094047668</v>
      </c>
      <c r="M148" s="34">
        <f>調整係数一覧!M148</f>
        <v>0.95438285255215105</v>
      </c>
    </row>
    <row r="149" spans="1:13" x14ac:dyDescent="0.25">
      <c r="A149" s="33">
        <v>7</v>
      </c>
      <c r="B149" s="34">
        <f>調整係数一覧!B149</f>
        <v>0.91595323778787163</v>
      </c>
      <c r="C149" s="34">
        <f>調整係数一覧!C149</f>
        <v>0.91340184882675091</v>
      </c>
      <c r="D149" s="34">
        <f>調整係数一覧!D149</f>
        <v>0.9528770524214436</v>
      </c>
      <c r="E149" s="34">
        <f>調整係数一覧!E149</f>
        <v>0.99912192960643287</v>
      </c>
      <c r="F149" s="34">
        <f>調整係数一覧!F149</f>
        <v>0.99590153637936285</v>
      </c>
      <c r="G149" s="34">
        <f>調整係数一覧!G149</f>
        <v>0.98147479436415053</v>
      </c>
      <c r="H149" s="34">
        <f>調整係数一覧!H149</f>
        <v>0.94648895472860839</v>
      </c>
      <c r="I149" s="34">
        <f>調整係数一覧!I149</f>
        <v>0.92345764579404532</v>
      </c>
      <c r="J149" s="34">
        <f>調整係数一覧!J149</f>
        <v>0.9415378306974066</v>
      </c>
      <c r="K149" s="34">
        <f>調整係数一覧!K149</f>
        <v>0.93028996085363658</v>
      </c>
      <c r="L149" s="34">
        <f>調整係数一覧!L149</f>
        <v>0.93097420575089229</v>
      </c>
      <c r="M149" s="34">
        <f>調整係数一覧!M149</f>
        <v>0.93472061184140998</v>
      </c>
    </row>
    <row r="150" spans="1:13" x14ac:dyDescent="0.25">
      <c r="A150" s="33">
        <v>6</v>
      </c>
      <c r="B150" s="34">
        <f>調整係数一覧!B150</f>
        <v>0.89751563413790025</v>
      </c>
      <c r="C150" s="34">
        <f>調整係数一覧!C150</f>
        <v>0.89748671233244548</v>
      </c>
      <c r="D150" s="34">
        <f>調整係数一覧!D150</f>
        <v>0.91915414556139041</v>
      </c>
      <c r="E150" s="34">
        <f>調整係数一覧!E150</f>
        <v>0.97279823916505925</v>
      </c>
      <c r="F150" s="34">
        <f>調整係数一覧!F150</f>
        <v>0.96914924444410033</v>
      </c>
      <c r="G150" s="34">
        <f>調整係数一覧!G150</f>
        <v>0.95063840253045706</v>
      </c>
      <c r="H150" s="34">
        <f>調整係数一覧!H150</f>
        <v>0.92521187498075808</v>
      </c>
      <c r="I150" s="34">
        <f>調整係数一覧!I150</f>
        <v>0.89894135551715515</v>
      </c>
      <c r="J150" s="34">
        <f>調整係数一覧!J150</f>
        <v>0.91952911532022719</v>
      </c>
      <c r="K150" s="34">
        <f>調整係数一覧!K150</f>
        <v>0.89404594844824303</v>
      </c>
      <c r="L150" s="34">
        <f>調整係数一覧!L150</f>
        <v>0.89927031892244491</v>
      </c>
      <c r="M150" s="34">
        <f>調整係数一覧!M150</f>
        <v>0.90955521267822093</v>
      </c>
    </row>
    <row r="151" spans="1:13" x14ac:dyDescent="0.25">
      <c r="A151" s="33">
        <v>5</v>
      </c>
      <c r="B151" s="34">
        <f>調整係数一覧!B151</f>
        <v>0.8764912838424479</v>
      </c>
      <c r="C151" s="34">
        <f>調整係数一覧!C151</f>
        <v>0.87927044466329041</v>
      </c>
      <c r="D151" s="34">
        <f>調整係数一覧!D151</f>
        <v>0.87660207074363627</v>
      </c>
      <c r="E151" s="34">
        <f>調整係数一覧!E151</f>
        <v>0.93681007827973162</v>
      </c>
      <c r="F151" s="34">
        <f>調整係数一覧!F151</f>
        <v>0.93283157665520244</v>
      </c>
      <c r="G151" s="34">
        <f>調整係数一覧!G151</f>
        <v>0.91005510434858805</v>
      </c>
      <c r="H151" s="34">
        <f>調整係数一覧!H151</f>
        <v>0.89889007066359072</v>
      </c>
      <c r="I151" s="34">
        <f>調整係数一覧!I151</f>
        <v>0.86935015560187712</v>
      </c>
      <c r="J151" s="34">
        <f>調整係数一覧!J151</f>
        <v>0.89383500770917246</v>
      </c>
      <c r="K151" s="34">
        <f>調整係数一覧!K151</f>
        <v>0.84956960538941528</v>
      </c>
      <c r="L151" s="34">
        <f>調整係数一覧!L151</f>
        <v>0.86150135045513476</v>
      </c>
      <c r="M151" s="34">
        <f>調整係数一覧!M151</f>
        <v>0.87888665506258423</v>
      </c>
    </row>
    <row r="152" spans="1:13" x14ac:dyDescent="0.25">
      <c r="A152" s="33">
        <v>4</v>
      </c>
      <c r="B152" s="34">
        <f>調整係数一覧!B152</f>
        <v>0.8528801869015149</v>
      </c>
      <c r="C152" s="34">
        <f>調整係数一覧!C152</f>
        <v>0.85875304581928569</v>
      </c>
      <c r="D152" s="34">
        <f>調整係数一覧!D152</f>
        <v>0.8252208279681813</v>
      </c>
      <c r="E152" s="34">
        <f>調整係数一覧!E152</f>
        <v>0.89115744695045007</v>
      </c>
      <c r="F152" s="34">
        <f>調整係数一覧!F152</f>
        <v>0.88694853301266885</v>
      </c>
      <c r="G152" s="34">
        <f>調整係数一覧!G152</f>
        <v>0.85972489981854339</v>
      </c>
      <c r="H152" s="34">
        <f>調整係数一覧!H152</f>
        <v>0.86752354177710655</v>
      </c>
      <c r="I152" s="34">
        <f>調整係数一覧!I152</f>
        <v>0.83468404604821123</v>
      </c>
      <c r="J152" s="34">
        <f>調整係数一覧!J152</f>
        <v>0.86445550786424241</v>
      </c>
      <c r="K152" s="34">
        <f>調整係数一覧!K152</f>
        <v>0.79686093167715366</v>
      </c>
      <c r="L152" s="34">
        <f>調整係数一覧!L152</f>
        <v>0.81766730034896162</v>
      </c>
      <c r="M152" s="34">
        <f>調整係数一覧!M152</f>
        <v>0.84271493899449967</v>
      </c>
    </row>
    <row r="153" spans="1:13" x14ac:dyDescent="0.25">
      <c r="A153" s="33">
        <v>3</v>
      </c>
      <c r="B153" s="34">
        <f>調整係数一覧!B153</f>
        <v>0.82668234331510104</v>
      </c>
      <c r="C153" s="34">
        <f>調整係数一覧!C153</f>
        <v>0.83593451580043132</v>
      </c>
      <c r="D153" s="34">
        <f>調整係数一覧!D153</f>
        <v>0.7650104172350255</v>
      </c>
      <c r="E153" s="34">
        <f>調整係数一覧!E153</f>
        <v>0.83584034517721462</v>
      </c>
      <c r="F153" s="34">
        <f>調整係数一覧!F153</f>
        <v>0.83150011351649988</v>
      </c>
      <c r="G153" s="34">
        <f>調整係数一覧!G153</f>
        <v>0.79964778894032318</v>
      </c>
      <c r="H153" s="34">
        <f>調整係数一覧!H153</f>
        <v>0.83111228832130557</v>
      </c>
      <c r="I153" s="34">
        <f>調整係数一覧!I153</f>
        <v>0.79494302685615759</v>
      </c>
      <c r="J153" s="34">
        <f>調整係数一覧!J153</f>
        <v>0.83139061578543705</v>
      </c>
      <c r="K153" s="34">
        <f>調整係数一覧!K153</f>
        <v>0.73591992731145783</v>
      </c>
      <c r="L153" s="34">
        <f>調整係数一覧!L153</f>
        <v>0.76776816860392549</v>
      </c>
      <c r="M153" s="34">
        <f>調整係数一覧!M153</f>
        <v>0.80104006447396725</v>
      </c>
    </row>
    <row r="154" spans="1:13" x14ac:dyDescent="0.25">
      <c r="A154" s="33">
        <v>2</v>
      </c>
      <c r="B154" s="34">
        <f>調整係数一覧!B154</f>
        <v>0.79789775308320632</v>
      </c>
      <c r="C154" s="34">
        <f>調整係数一覧!C154</f>
        <v>0.81081485460672731</v>
      </c>
      <c r="D154" s="34">
        <f>調整係数一覧!D154</f>
        <v>0.69597083854416875</v>
      </c>
      <c r="E154" s="34">
        <f>調整係数一覧!E154</f>
        <v>0.77085877296002525</v>
      </c>
      <c r="F154" s="34">
        <f>調整係数一覧!F154</f>
        <v>0.76648631816669532</v>
      </c>
      <c r="G154" s="34">
        <f>調整係数一覧!G154</f>
        <v>0.72982377171392743</v>
      </c>
      <c r="H154" s="34">
        <f>調整係数一覧!H154</f>
        <v>0.78965631029618766</v>
      </c>
      <c r="I154" s="34">
        <f>調整係数一覧!I154</f>
        <v>0.7501270980257162</v>
      </c>
      <c r="J154" s="34">
        <f>調整係数一覧!J154</f>
        <v>0.79464033147275637</v>
      </c>
      <c r="K154" s="34">
        <f>調整係数一覧!K154</f>
        <v>0.66674659229232802</v>
      </c>
      <c r="L154" s="34">
        <f>調整係数一覧!L154</f>
        <v>0.7118039552200266</v>
      </c>
      <c r="M154" s="34">
        <f>調整係数一覧!M154</f>
        <v>0.75386203150098707</v>
      </c>
    </row>
    <row r="155" spans="1:13" x14ac:dyDescent="0.25">
      <c r="A155" s="33">
        <v>1</v>
      </c>
      <c r="B155" s="34">
        <f>調整係数一覧!B155</f>
        <v>0.76652641620583084</v>
      </c>
      <c r="C155" s="34">
        <f>調整係数一覧!C155</f>
        <v>0.78339406223817376</v>
      </c>
      <c r="D155" s="34">
        <f>調整係数一覧!D155</f>
        <v>0.61810209189561105</v>
      </c>
      <c r="E155" s="34">
        <f>調整係数一覧!E155</f>
        <v>0.69621273029888187</v>
      </c>
      <c r="F155" s="34">
        <f>調整係数一覧!F155</f>
        <v>0.69190714696325528</v>
      </c>
      <c r="G155" s="34">
        <f>調整係数一覧!G155</f>
        <v>0.65025284813935613</v>
      </c>
      <c r="H155" s="34">
        <f>調整係数一覧!H155</f>
        <v>0.74315560770175293</v>
      </c>
      <c r="I155" s="34">
        <f>調整係数一覧!I155</f>
        <v>0.70023625955688695</v>
      </c>
      <c r="J155" s="34">
        <f>調整係数一覧!J155</f>
        <v>0.75420465492620048</v>
      </c>
      <c r="K155" s="34">
        <f>調整係数一覧!K155</f>
        <v>0.58934092661976412</v>
      </c>
      <c r="L155" s="34">
        <f>調整係数一覧!L155</f>
        <v>0.64977466019726471</v>
      </c>
      <c r="M155" s="34">
        <f>調整係数一覧!M155</f>
        <v>0.70118084007555903</v>
      </c>
    </row>
    <row r="157" spans="1:13" x14ac:dyDescent="0.25">
      <c r="A157" s="31" t="s">
        <v>52</v>
      </c>
      <c r="B157" s="32">
        <v>4</v>
      </c>
      <c r="C157" s="32">
        <v>5</v>
      </c>
      <c r="D157" s="32">
        <v>6</v>
      </c>
      <c r="E157" s="32">
        <v>7</v>
      </c>
      <c r="F157" s="32">
        <v>8</v>
      </c>
      <c r="G157" s="32">
        <v>9</v>
      </c>
      <c r="H157" s="32">
        <v>10</v>
      </c>
      <c r="I157" s="32">
        <v>11</v>
      </c>
      <c r="J157" s="32">
        <v>12</v>
      </c>
      <c r="K157" s="32">
        <v>1</v>
      </c>
      <c r="L157" s="32">
        <v>2</v>
      </c>
      <c r="M157" s="32">
        <v>3</v>
      </c>
    </row>
    <row r="158" spans="1:13" x14ac:dyDescent="0.25">
      <c r="A158" s="33">
        <v>20</v>
      </c>
      <c r="B158" s="34">
        <f>調整係数一覧!B158</f>
        <v>0.98396507507029229</v>
      </c>
      <c r="C158" s="34">
        <f>調整係数一覧!C158</f>
        <v>0.98687674245160872</v>
      </c>
      <c r="D158" s="34">
        <f>調整係数一覧!D158</f>
        <v>0.99857949582578631</v>
      </c>
      <c r="E158" s="34">
        <f>調整係数一覧!E158</f>
        <v>1</v>
      </c>
      <c r="F158" s="34">
        <f>調整係数一覧!F158</f>
        <v>1</v>
      </c>
      <c r="G158" s="34">
        <f>調整係数一覧!G158</f>
        <v>1</v>
      </c>
      <c r="H158" s="34">
        <f>調整係数一覧!H158</f>
        <v>0.98065253576455436</v>
      </c>
      <c r="I158" s="34">
        <f>調整係数一覧!I158</f>
        <v>0.97212255256142543</v>
      </c>
      <c r="J158" s="34">
        <f>調整係数一覧!J158</f>
        <v>0.99716962543741272</v>
      </c>
      <c r="K158" s="34">
        <f>調整係数一覧!K158</f>
        <v>0.99163140686202067</v>
      </c>
      <c r="L158" s="34">
        <f>調整係数一覧!L158</f>
        <v>0.99967700318959629</v>
      </c>
      <c r="M158" s="34">
        <f>調整係数一覧!M158</f>
        <v>0.97980114236107618</v>
      </c>
    </row>
    <row r="159" spans="1:13" x14ac:dyDescent="0.25">
      <c r="A159" s="33">
        <v>19</v>
      </c>
      <c r="B159" s="34">
        <f>調整係数一覧!B159</f>
        <v>0.98396507507029229</v>
      </c>
      <c r="C159" s="34">
        <f>調整係数一覧!C159</f>
        <v>0.98687674245160872</v>
      </c>
      <c r="D159" s="34">
        <f>調整係数一覧!D159</f>
        <v>0.99857949582578631</v>
      </c>
      <c r="E159" s="34">
        <f>調整係数一覧!E159</f>
        <v>1</v>
      </c>
      <c r="F159" s="34">
        <f>調整係数一覧!F159</f>
        <v>1</v>
      </c>
      <c r="G159" s="34">
        <f>調整係数一覧!G159</f>
        <v>1</v>
      </c>
      <c r="H159" s="34">
        <f>調整係数一覧!H159</f>
        <v>0.98065253576455436</v>
      </c>
      <c r="I159" s="34">
        <f>調整係数一覧!I159</f>
        <v>0.97212255256142543</v>
      </c>
      <c r="J159" s="34">
        <f>調整係数一覧!J159</f>
        <v>0.99716962543741272</v>
      </c>
      <c r="K159" s="34">
        <f>調整係数一覧!K159</f>
        <v>0.99163140686202067</v>
      </c>
      <c r="L159" s="34">
        <f>調整係数一覧!L159</f>
        <v>0.99967700318959629</v>
      </c>
      <c r="M159" s="34">
        <f>調整係数一覧!M159</f>
        <v>0.97980114236107618</v>
      </c>
    </row>
    <row r="160" spans="1:13" x14ac:dyDescent="0.25">
      <c r="A160" s="33">
        <v>18</v>
      </c>
      <c r="B160" s="34">
        <f>調整係数一覧!B160</f>
        <v>0.98396507507029229</v>
      </c>
      <c r="C160" s="34">
        <f>調整係数一覧!C160</f>
        <v>0.98620216266876348</v>
      </c>
      <c r="D160" s="34">
        <f>調整係数一覧!D160</f>
        <v>0.99857949582578631</v>
      </c>
      <c r="E160" s="34">
        <f>調整係数一覧!E160</f>
        <v>1</v>
      </c>
      <c r="F160" s="34">
        <f>調整係数一覧!F160</f>
        <v>1</v>
      </c>
      <c r="G160" s="34">
        <f>調整係数一覧!G160</f>
        <v>1</v>
      </c>
      <c r="H160" s="34">
        <f>調整係数一覧!H160</f>
        <v>0.98065253576455436</v>
      </c>
      <c r="I160" s="34">
        <f>調整係数一覧!I160</f>
        <v>0.97212255256142543</v>
      </c>
      <c r="J160" s="34">
        <f>調整係数一覧!J160</f>
        <v>0.99716962543741272</v>
      </c>
      <c r="K160" s="34">
        <f>調整係数一覧!K160</f>
        <v>0.99163140686202067</v>
      </c>
      <c r="L160" s="34">
        <f>調整係数一覧!L160</f>
        <v>0.99967700318959629</v>
      </c>
      <c r="M160" s="34">
        <f>調整係数一覧!M160</f>
        <v>0.97980114236107618</v>
      </c>
    </row>
    <row r="161" spans="1:13" x14ac:dyDescent="0.25">
      <c r="A161" s="33">
        <v>17</v>
      </c>
      <c r="B161" s="34">
        <f>調整係数一覧!B161</f>
        <v>0.98396507507029229</v>
      </c>
      <c r="C161" s="34">
        <f>調整係数一覧!C161</f>
        <v>0.98453546665557201</v>
      </c>
      <c r="D161" s="34">
        <f>調整係数一覧!D161</f>
        <v>0.99857949582578631</v>
      </c>
      <c r="E161" s="34">
        <f>調整係数一覧!E161</f>
        <v>1</v>
      </c>
      <c r="F161" s="34">
        <f>調整係数一覧!F161</f>
        <v>1</v>
      </c>
      <c r="G161" s="34">
        <f>調整係数一覧!G161</f>
        <v>1</v>
      </c>
      <c r="H161" s="34">
        <f>調整係数一覧!H161</f>
        <v>0.98065253576455436</v>
      </c>
      <c r="I161" s="34">
        <f>調整係数一覧!I161</f>
        <v>0.97212255256142543</v>
      </c>
      <c r="J161" s="34">
        <f>調整係数一覧!J161</f>
        <v>0.99716962543741272</v>
      </c>
      <c r="K161" s="34">
        <f>調整係数一覧!K161</f>
        <v>0.99163140686202067</v>
      </c>
      <c r="L161" s="34">
        <f>調整係数一覧!L161</f>
        <v>0.99967700318959629</v>
      </c>
      <c r="M161" s="34">
        <f>調整係数一覧!M161</f>
        <v>0.97980114236107618</v>
      </c>
    </row>
    <row r="162" spans="1:13" x14ac:dyDescent="0.25">
      <c r="A162" s="33">
        <v>16</v>
      </c>
      <c r="B162" s="34">
        <f>調整係数一覧!B162</f>
        <v>0.98396507507029229</v>
      </c>
      <c r="C162" s="34">
        <f>調整係数一覧!C162</f>
        <v>0.98187665441203409</v>
      </c>
      <c r="D162" s="34">
        <f>調整係数一覧!D162</f>
        <v>0.99857949582578631</v>
      </c>
      <c r="E162" s="34">
        <f>調整係数一覧!E162</f>
        <v>1</v>
      </c>
      <c r="F162" s="34">
        <f>調整係数一覧!F162</f>
        <v>1</v>
      </c>
      <c r="G162" s="34">
        <f>調整係数一覧!G162</f>
        <v>1</v>
      </c>
      <c r="H162" s="34">
        <f>調整係数一覧!H162</f>
        <v>0.98065253576455436</v>
      </c>
      <c r="I162" s="34">
        <f>調整係数一覧!I162</f>
        <v>0.97212255256142543</v>
      </c>
      <c r="J162" s="34">
        <f>調整係数一覧!J162</f>
        <v>0.99716962543741272</v>
      </c>
      <c r="K162" s="34">
        <f>調整係数一覧!K162</f>
        <v>0.99163140686202067</v>
      </c>
      <c r="L162" s="34">
        <f>調整係数一覧!L162</f>
        <v>0.99967700318959629</v>
      </c>
      <c r="M162" s="34">
        <f>調整係数一覧!M162</f>
        <v>0.97980114236107618</v>
      </c>
    </row>
    <row r="163" spans="1:13" x14ac:dyDescent="0.25">
      <c r="A163" s="33">
        <v>15</v>
      </c>
      <c r="B163" s="34">
        <f>調整係数一覧!B163</f>
        <v>0.98353773602955308</v>
      </c>
      <c r="C163" s="34">
        <f>調整係数一覧!C163</f>
        <v>0.97822572593814983</v>
      </c>
      <c r="D163" s="34">
        <f>調整係数一覧!D163</f>
        <v>0.99857949582578631</v>
      </c>
      <c r="E163" s="34">
        <f>調整係数一覧!E163</f>
        <v>1</v>
      </c>
      <c r="F163" s="34">
        <f>調整係数一覧!F163</f>
        <v>1</v>
      </c>
      <c r="G163" s="34">
        <f>調整係数一覧!G163</f>
        <v>1</v>
      </c>
      <c r="H163" s="34">
        <f>調整係数一覧!H163</f>
        <v>0.98065253576455436</v>
      </c>
      <c r="I163" s="34">
        <f>調整係数一覧!I163</f>
        <v>0.97212255256142543</v>
      </c>
      <c r="J163" s="34">
        <f>調整係数一覧!J163</f>
        <v>0.99716962543741272</v>
      </c>
      <c r="K163" s="34">
        <f>調整係数一覧!K163</f>
        <v>0.99163140686202067</v>
      </c>
      <c r="L163" s="34">
        <f>調整係数一覧!L163</f>
        <v>0.99967700318959629</v>
      </c>
      <c r="M163" s="34">
        <f>調整係数一覧!M163</f>
        <v>0.97980114236107618</v>
      </c>
    </row>
    <row r="164" spans="1:13" x14ac:dyDescent="0.25">
      <c r="A164" s="33">
        <v>14</v>
      </c>
      <c r="B164" s="34">
        <f>調整係数一覧!B164</f>
        <v>0.98132846445521238</v>
      </c>
      <c r="C164" s="34">
        <f>調整係数一覧!C164</f>
        <v>0.97358268123391922</v>
      </c>
      <c r="D164" s="34">
        <f>調整係数一覧!D164</f>
        <v>0.99857949582578631</v>
      </c>
      <c r="E164" s="34">
        <f>調整係数一覧!E164</f>
        <v>1</v>
      </c>
      <c r="F164" s="34">
        <f>調整係数一覧!F164</f>
        <v>1</v>
      </c>
      <c r="G164" s="34">
        <f>調整係数一覧!G164</f>
        <v>1</v>
      </c>
      <c r="H164" s="34">
        <f>調整係数一覧!H164</f>
        <v>0.98065253576455436</v>
      </c>
      <c r="I164" s="34">
        <f>調整係数一覧!I164</f>
        <v>0.97212255256142543</v>
      </c>
      <c r="J164" s="34">
        <f>調整係数一覧!J164</f>
        <v>0.99716962543741272</v>
      </c>
      <c r="K164" s="34">
        <f>調整係数一覧!K164</f>
        <v>0.99163140686202067</v>
      </c>
      <c r="L164" s="34">
        <f>調整係数一覧!L164</f>
        <v>0.99967700318959629</v>
      </c>
      <c r="M164" s="34">
        <f>調整係数一覧!M164</f>
        <v>0.97980114236107618</v>
      </c>
    </row>
    <row r="165" spans="1:13" x14ac:dyDescent="0.25">
      <c r="A165" s="33">
        <v>13</v>
      </c>
      <c r="B165" s="34">
        <f>調整係数一覧!B165</f>
        <v>0.97733726034727009</v>
      </c>
      <c r="C165" s="34">
        <f>調整係数一覧!C165</f>
        <v>0.96794752029934239</v>
      </c>
      <c r="D165" s="34">
        <f>調整係数一覧!D165</f>
        <v>0.99857949582578631</v>
      </c>
      <c r="E165" s="34">
        <f>調整係数一覧!E165</f>
        <v>1</v>
      </c>
      <c r="F165" s="34">
        <f>調整係数一覧!F165</f>
        <v>1</v>
      </c>
      <c r="G165" s="34">
        <f>調整係数一覧!G165</f>
        <v>1</v>
      </c>
      <c r="H165" s="34">
        <f>調整係数一覧!H165</f>
        <v>0.98065253576455436</v>
      </c>
      <c r="I165" s="34">
        <f>調整係数一覧!I165</f>
        <v>0.97212255256142543</v>
      </c>
      <c r="J165" s="34">
        <f>調整係数一覧!J165</f>
        <v>0.99716962543741272</v>
      </c>
      <c r="K165" s="34">
        <f>調整係数一覧!K165</f>
        <v>0.99163140686202067</v>
      </c>
      <c r="L165" s="34">
        <f>調整係数一覧!L165</f>
        <v>0.99967700318959629</v>
      </c>
      <c r="M165" s="34">
        <f>調整係数一覧!M165</f>
        <v>0.97980114236107618</v>
      </c>
    </row>
    <row r="166" spans="1:13" x14ac:dyDescent="0.25">
      <c r="A166" s="33">
        <v>12</v>
      </c>
      <c r="B166" s="34">
        <f>調整係数一覧!B166</f>
        <v>0.97156412370572653</v>
      </c>
      <c r="C166" s="34">
        <f>調整係数一覧!C166</f>
        <v>0.96132024313441899</v>
      </c>
      <c r="D166" s="34">
        <f>調整係数一覧!D166</f>
        <v>0.99857949582578631</v>
      </c>
      <c r="E166" s="34">
        <f>調整係数一覧!E166</f>
        <v>1</v>
      </c>
      <c r="F166" s="34">
        <f>調整係数一覧!F166</f>
        <v>1</v>
      </c>
      <c r="G166" s="34">
        <f>調整係数一覧!G166</f>
        <v>1</v>
      </c>
      <c r="H166" s="34">
        <f>調整係数一覧!H166</f>
        <v>0.98065253576455436</v>
      </c>
      <c r="I166" s="34">
        <f>調整係数一覧!I166</f>
        <v>0.97212255256142543</v>
      </c>
      <c r="J166" s="34">
        <f>調整係数一覧!J166</f>
        <v>0.99696379541419233</v>
      </c>
      <c r="K166" s="34">
        <f>調整係数一覧!K166</f>
        <v>0.99163140686202067</v>
      </c>
      <c r="L166" s="34">
        <f>調整係数一覧!L166</f>
        <v>0.99967700318959629</v>
      </c>
      <c r="M166" s="34">
        <f>調整係数一覧!M166</f>
        <v>0.97980114236107618</v>
      </c>
    </row>
    <row r="167" spans="1:13" x14ac:dyDescent="0.25">
      <c r="A167" s="33">
        <v>11</v>
      </c>
      <c r="B167" s="34">
        <f>調整係数一覧!B167</f>
        <v>0.96400905453058139</v>
      </c>
      <c r="C167" s="34">
        <f>調整係数一覧!C167</f>
        <v>0.95370084973914948</v>
      </c>
      <c r="D167" s="34">
        <f>調整係数一覧!D167</f>
        <v>0.99857949582578631</v>
      </c>
      <c r="E167" s="34">
        <f>調整係数一覧!E167</f>
        <v>1</v>
      </c>
      <c r="F167" s="34">
        <f>調整係数一覧!F167</f>
        <v>1</v>
      </c>
      <c r="G167" s="34">
        <f>調整係数一覧!G167</f>
        <v>1</v>
      </c>
      <c r="H167" s="34">
        <f>調整係数一覧!H167</f>
        <v>0.98065253576455436</v>
      </c>
      <c r="I167" s="34">
        <f>調整係数一覧!I167</f>
        <v>0.97126429439297612</v>
      </c>
      <c r="J167" s="34">
        <f>調整係数一覧!J167</f>
        <v>0.99315493909403485</v>
      </c>
      <c r="K167" s="34">
        <f>調整係数一覧!K167</f>
        <v>0.99163140686202067</v>
      </c>
      <c r="L167" s="34">
        <f>調整係数一覧!L167</f>
        <v>0.99681964686186109</v>
      </c>
      <c r="M167" s="34">
        <f>調整係数一覧!M167</f>
        <v>0.97977606664252104</v>
      </c>
    </row>
    <row r="168" spans="1:13" x14ac:dyDescent="0.25">
      <c r="A168" s="33">
        <v>10</v>
      </c>
      <c r="B168" s="34">
        <f>調整係数一覧!B168</f>
        <v>0.95467205282183465</v>
      </c>
      <c r="C168" s="34">
        <f>調整係数一覧!C168</f>
        <v>0.9450893401135334</v>
      </c>
      <c r="D168" s="34">
        <f>調整係数一覧!D168</f>
        <v>0.99774255560367697</v>
      </c>
      <c r="E168" s="34">
        <f>調整係数一覧!E168</f>
        <v>1</v>
      </c>
      <c r="F168" s="34">
        <f>調整係数一覧!F168</f>
        <v>1</v>
      </c>
      <c r="G168" s="34">
        <f>調整係数一覧!G168</f>
        <v>1</v>
      </c>
      <c r="H168" s="34">
        <f>調整係数一覧!H168</f>
        <v>0.9784700041045804</v>
      </c>
      <c r="I168" s="34">
        <f>調整係数一覧!I168</f>
        <v>0.96599287923550003</v>
      </c>
      <c r="J168" s="34">
        <f>調整係数一覧!J168</f>
        <v>0.98574305647694027</v>
      </c>
      <c r="K168" s="34">
        <f>調整係数一覧!K168</f>
        <v>0.9875590656713672</v>
      </c>
      <c r="L168" s="34">
        <f>調整係数一覧!L168</f>
        <v>0.98849068560117448</v>
      </c>
      <c r="M168" s="34">
        <f>調整係数一覧!M168</f>
        <v>0.97523197298298747</v>
      </c>
    </row>
    <row r="169" spans="1:13" x14ac:dyDescent="0.25">
      <c r="A169" s="33">
        <v>9</v>
      </c>
      <c r="B169" s="34">
        <f>調整係数一覧!B169</f>
        <v>0.94355311857948654</v>
      </c>
      <c r="C169" s="34">
        <f>調整係数一覧!C169</f>
        <v>0.93548571425757121</v>
      </c>
      <c r="D169" s="34">
        <f>調整係数一覧!D169</f>
        <v>0.98975108548267055</v>
      </c>
      <c r="E169" s="34">
        <f>調整係数一覧!E169</f>
        <v>1</v>
      </c>
      <c r="F169" s="34">
        <f>調整係数一覧!F169</f>
        <v>1</v>
      </c>
      <c r="G169" s="34">
        <f>調整係数一覧!G169</f>
        <v>1</v>
      </c>
      <c r="H169" s="34">
        <f>調整係数一覧!H169</f>
        <v>0.97193911650432185</v>
      </c>
      <c r="I169" s="34">
        <f>調整係数一覧!I169</f>
        <v>0.95630830708899717</v>
      </c>
      <c r="J169" s="34">
        <f>調整係数一覧!J169</f>
        <v>0.97472814756290882</v>
      </c>
      <c r="K169" s="34">
        <f>調整係数一覧!K169</f>
        <v>0.97801529430763501</v>
      </c>
      <c r="L169" s="34">
        <f>調整係数一覧!L169</f>
        <v>0.97469011940753647</v>
      </c>
      <c r="M169" s="34">
        <f>調整係数一覧!M169</f>
        <v>0.96616886138247593</v>
      </c>
    </row>
    <row r="170" spans="1:13" x14ac:dyDescent="0.25">
      <c r="A170" s="33">
        <v>8</v>
      </c>
      <c r="B170" s="34">
        <f>調整係数一覧!B170</f>
        <v>0.93065225180353695</v>
      </c>
      <c r="C170" s="34">
        <f>調整係数一覧!C170</f>
        <v>0.92488997217126245</v>
      </c>
      <c r="D170" s="34">
        <f>調整係数一覧!D170</f>
        <v>0.97460508546276703</v>
      </c>
      <c r="E170" s="34">
        <f>調整係数一覧!E170</f>
        <v>1</v>
      </c>
      <c r="F170" s="34">
        <f>調整係数一覧!F170</f>
        <v>1</v>
      </c>
      <c r="G170" s="34">
        <f>調整係数一覧!G170</f>
        <v>0.99993354009990087</v>
      </c>
      <c r="H170" s="34">
        <f>調整係数一覧!H170</f>
        <v>0.96105987296377882</v>
      </c>
      <c r="I170" s="34">
        <f>調整係数一覧!I170</f>
        <v>0.94221057795346763</v>
      </c>
      <c r="J170" s="34">
        <f>調整係数一覧!J170</f>
        <v>0.96011021235194027</v>
      </c>
      <c r="K170" s="34">
        <f>調整係数一覧!K170</f>
        <v>0.96300009277082421</v>
      </c>
      <c r="L170" s="34">
        <f>調整係数一覧!L170</f>
        <v>0.95541794828094717</v>
      </c>
      <c r="M170" s="34">
        <f>調整係数一覧!M170</f>
        <v>0.95258673184098608</v>
      </c>
    </row>
    <row r="171" spans="1:13" x14ac:dyDescent="0.25">
      <c r="A171" s="33">
        <v>7</v>
      </c>
      <c r="B171" s="34">
        <f>調整係数一覧!B171</f>
        <v>0.91596945249398587</v>
      </c>
      <c r="C171" s="34">
        <f>調整係数一覧!C171</f>
        <v>0.91330211385460747</v>
      </c>
      <c r="D171" s="34">
        <f>調整係数一覧!D171</f>
        <v>0.95230455554396642</v>
      </c>
      <c r="E171" s="34">
        <f>調整係数一覧!E171</f>
        <v>0.99762652421126641</v>
      </c>
      <c r="F171" s="34">
        <f>調整係数一覧!F171</f>
        <v>0.99473959574751891</v>
      </c>
      <c r="G171" s="34">
        <f>調整係数一覧!G171</f>
        <v>0.9808879737364492</v>
      </c>
      <c r="H171" s="34">
        <f>調整係数一覧!H171</f>
        <v>0.94583227348295118</v>
      </c>
      <c r="I171" s="34">
        <f>調整係数一覧!I171</f>
        <v>0.92369969182891132</v>
      </c>
      <c r="J171" s="34">
        <f>調整係数一覧!J171</f>
        <v>0.94188925084403463</v>
      </c>
      <c r="K171" s="34">
        <f>調整係数一覧!K171</f>
        <v>0.9425134610609347</v>
      </c>
      <c r="L171" s="34">
        <f>調整係数一覧!L171</f>
        <v>0.93067417222140647</v>
      </c>
      <c r="M171" s="34">
        <f>調整係数一覧!M171</f>
        <v>0.93448558435851803</v>
      </c>
    </row>
    <row r="172" spans="1:13" x14ac:dyDescent="0.25">
      <c r="A172" s="33">
        <v>6</v>
      </c>
      <c r="B172" s="34">
        <f>調整係数一覧!B172</f>
        <v>0.89950472065083331</v>
      </c>
      <c r="C172" s="34">
        <f>調整係数一覧!C172</f>
        <v>0.90072213930760603</v>
      </c>
      <c r="D172" s="34">
        <f>調整係数一覧!D172</f>
        <v>0.92284949572626895</v>
      </c>
      <c r="E172" s="34">
        <f>調整係数一覧!E172</f>
        <v>0.97460728039995714</v>
      </c>
      <c r="F172" s="34">
        <f>調整係数一覧!F172</f>
        <v>0.97295517228570438</v>
      </c>
      <c r="G172" s="34">
        <f>調整係数一覧!G172</f>
        <v>0.95346597012266043</v>
      </c>
      <c r="H172" s="34">
        <f>調整係数一覧!H172</f>
        <v>0.92625631806183906</v>
      </c>
      <c r="I172" s="34">
        <f>調整係数一覧!I172</f>
        <v>0.90077564871532823</v>
      </c>
      <c r="J172" s="34">
        <f>調整係数一覧!J172</f>
        <v>0.92006526303919189</v>
      </c>
      <c r="K172" s="34">
        <f>調整係数一覧!K172</f>
        <v>0.91655539917796669</v>
      </c>
      <c r="L172" s="34">
        <f>調整係数一覧!L172</f>
        <v>0.90045879122891437</v>
      </c>
      <c r="M172" s="34">
        <f>調整係数一覧!M172</f>
        <v>0.91186541893507178</v>
      </c>
    </row>
    <row r="173" spans="1:13" x14ac:dyDescent="0.25">
      <c r="A173" s="33">
        <v>5</v>
      </c>
      <c r="B173" s="34">
        <f>調整係数一覧!B173</f>
        <v>0.88125805627407927</v>
      </c>
      <c r="C173" s="34">
        <f>調整係数一覧!C173</f>
        <v>0.88715004853025836</v>
      </c>
      <c r="D173" s="34">
        <f>調整係数一覧!D173</f>
        <v>0.88623990600967451</v>
      </c>
      <c r="E173" s="34">
        <f>調整係数一覧!E173</f>
        <v>0.94329863935122049</v>
      </c>
      <c r="F173" s="34">
        <f>調整係数一覧!F173</f>
        <v>0.94360823085745504</v>
      </c>
      <c r="G173" s="34">
        <f>調整係数一覧!G173</f>
        <v>0.91766752925853445</v>
      </c>
      <c r="H173" s="34">
        <f>調整係数一覧!H173</f>
        <v>0.90233200670044245</v>
      </c>
      <c r="I173" s="34">
        <f>調整係数一覧!I173</f>
        <v>0.87343844861271847</v>
      </c>
      <c r="J173" s="34">
        <f>調整係数一覧!J173</f>
        <v>0.89463824893741228</v>
      </c>
      <c r="K173" s="34">
        <f>調整係数一覧!K173</f>
        <v>0.88512590712191996</v>
      </c>
      <c r="L173" s="34">
        <f>調整係数一覧!L173</f>
        <v>0.86477180530347086</v>
      </c>
      <c r="M173" s="34">
        <f>調整係数一覧!M173</f>
        <v>0.88472623557064733</v>
      </c>
    </row>
    <row r="174" spans="1:13" x14ac:dyDescent="0.25">
      <c r="A174" s="33">
        <v>4</v>
      </c>
      <c r="B174" s="34">
        <f>調整係数一覧!B174</f>
        <v>0.86122945936372375</v>
      </c>
      <c r="C174" s="34">
        <f>調整係数一覧!C174</f>
        <v>0.87258584152256424</v>
      </c>
      <c r="D174" s="34">
        <f>調整係数一覧!D174</f>
        <v>0.84247578639418297</v>
      </c>
      <c r="E174" s="34">
        <f>調整係数一覧!E174</f>
        <v>0.90370060106505656</v>
      </c>
      <c r="F174" s="34">
        <f>調整係数一覧!F174</f>
        <v>0.90669877146277089</v>
      </c>
      <c r="G174" s="34">
        <f>調整係数一覧!G174</f>
        <v>0.87349265114407137</v>
      </c>
      <c r="H174" s="34">
        <f>調整係数一覧!H174</f>
        <v>0.87405933939876124</v>
      </c>
      <c r="I174" s="34">
        <f>調整係数一覧!I174</f>
        <v>0.84168809152108193</v>
      </c>
      <c r="J174" s="34">
        <f>調整係数一覧!J174</f>
        <v>0.86560820853869558</v>
      </c>
      <c r="K174" s="34">
        <f>調整係数一覧!K174</f>
        <v>0.84822498489279452</v>
      </c>
      <c r="L174" s="34">
        <f>調整係数一覧!L174</f>
        <v>0.82361321444507607</v>
      </c>
      <c r="M174" s="34">
        <f>調整係数一覧!M174</f>
        <v>0.85306803426524469</v>
      </c>
    </row>
    <row r="175" spans="1:13" x14ac:dyDescent="0.25">
      <c r="A175" s="33">
        <v>3</v>
      </c>
      <c r="B175" s="34">
        <f>調整係数一覧!B175</f>
        <v>0.83941892991976674</v>
      </c>
      <c r="C175" s="34">
        <f>調整係数一覧!C175</f>
        <v>0.85702951828452378</v>
      </c>
      <c r="D175" s="34">
        <f>調整係数一覧!D175</f>
        <v>0.79155713687979434</v>
      </c>
      <c r="E175" s="34">
        <f>調整係数一覧!E175</f>
        <v>0.85581316554146525</v>
      </c>
      <c r="F175" s="34">
        <f>調整係数一覧!F175</f>
        <v>0.86222679410165204</v>
      </c>
      <c r="G175" s="34">
        <f>調整係数一覧!G175</f>
        <v>0.8209413357792712</v>
      </c>
      <c r="H175" s="34">
        <f>調整係数一覧!H175</f>
        <v>0.84143831615679543</v>
      </c>
      <c r="I175" s="34">
        <f>調整係数一覧!I175</f>
        <v>0.80552457744041872</v>
      </c>
      <c r="J175" s="34">
        <f>調整係数一覧!J175</f>
        <v>0.83297514184304178</v>
      </c>
      <c r="K175" s="34">
        <f>調整係数一覧!K175</f>
        <v>0.80585263249059058</v>
      </c>
      <c r="L175" s="34">
        <f>調整係数一覧!L175</f>
        <v>0.77698301865372987</v>
      </c>
      <c r="M175" s="34">
        <f>調整係数一覧!M175</f>
        <v>0.81689081501886385</v>
      </c>
    </row>
    <row r="176" spans="1:13" x14ac:dyDescent="0.25">
      <c r="A176" s="33">
        <v>2</v>
      </c>
      <c r="B176" s="34">
        <f>調整係数一覧!B176</f>
        <v>0.81582646794220814</v>
      </c>
      <c r="C176" s="34">
        <f>調整係数一覧!C176</f>
        <v>0.84048107881613709</v>
      </c>
      <c r="D176" s="34">
        <f>調整係数一覧!D176</f>
        <v>0.73348395746650863</v>
      </c>
      <c r="E176" s="34">
        <f>調整係数一覧!E176</f>
        <v>0.79963633278044666</v>
      </c>
      <c r="F176" s="34">
        <f>調整係数一覧!F176</f>
        <v>0.81019229877409837</v>
      </c>
      <c r="G176" s="34">
        <f>調整係数一覧!G176</f>
        <v>0.76001358316413381</v>
      </c>
      <c r="H176" s="34">
        <f>調整係数一覧!H176</f>
        <v>0.80446893697454513</v>
      </c>
      <c r="I176" s="34">
        <f>調整係数一覧!I176</f>
        <v>0.76494790637072874</v>
      </c>
      <c r="J176" s="34">
        <f>調整係数一覧!J176</f>
        <v>0.79673904885045099</v>
      </c>
      <c r="K176" s="34">
        <f>調整係数一覧!K176</f>
        <v>0.75800884991530804</v>
      </c>
      <c r="L176" s="34">
        <f>調整係数一覧!L176</f>
        <v>0.72488121792943228</v>
      </c>
      <c r="M176" s="34">
        <f>調整係数一覧!M176</f>
        <v>0.7761945778315047</v>
      </c>
    </row>
    <row r="177" spans="1:13" x14ac:dyDescent="0.25">
      <c r="A177" s="33">
        <v>1</v>
      </c>
      <c r="B177" s="34">
        <f>調整係数一覧!B177</f>
        <v>0.79045207343104817</v>
      </c>
      <c r="C177" s="34">
        <f>調整係数一覧!C177</f>
        <v>0.82294052311740395</v>
      </c>
      <c r="D177" s="34">
        <f>調整係数一覧!D177</f>
        <v>0.66825624815432605</v>
      </c>
      <c r="E177" s="34">
        <f>調整係数一覧!E177</f>
        <v>0.73517010278200068</v>
      </c>
      <c r="F177" s="34">
        <f>調整係数一覧!F177</f>
        <v>0.75059528548011012</v>
      </c>
      <c r="G177" s="34">
        <f>調整係数一覧!G177</f>
        <v>0.69070939329865932</v>
      </c>
      <c r="H177" s="34">
        <f>調整係数一覧!H177</f>
        <v>0.76315120185201024</v>
      </c>
      <c r="I177" s="34">
        <f>調整係数一覧!I177</f>
        <v>0.71995807831201197</v>
      </c>
      <c r="J177" s="34">
        <f>調整係数一覧!J177</f>
        <v>0.75689992956092322</v>
      </c>
      <c r="K177" s="34">
        <f>調整係数一覧!K177</f>
        <v>0.70469363716694677</v>
      </c>
      <c r="L177" s="34">
        <f>調整係数一覧!L177</f>
        <v>0.66730781227218339</v>
      </c>
      <c r="M177" s="34">
        <f>調整係数一覧!M177</f>
        <v>0.73097932270316746</v>
      </c>
    </row>
    <row r="179" spans="1:13" x14ac:dyDescent="0.25">
      <c r="A179" s="31" t="s">
        <v>53</v>
      </c>
      <c r="B179" s="32">
        <v>4</v>
      </c>
      <c r="C179" s="32">
        <v>5</v>
      </c>
      <c r="D179" s="32">
        <v>6</v>
      </c>
      <c r="E179" s="32">
        <v>7</v>
      </c>
      <c r="F179" s="32">
        <v>8</v>
      </c>
      <c r="G179" s="32">
        <v>9</v>
      </c>
      <c r="H179" s="32">
        <v>10</v>
      </c>
      <c r="I179" s="32">
        <v>11</v>
      </c>
      <c r="J179" s="32">
        <v>12</v>
      </c>
      <c r="K179" s="32">
        <v>1</v>
      </c>
      <c r="L179" s="32">
        <v>2</v>
      </c>
      <c r="M179" s="32">
        <v>3</v>
      </c>
    </row>
    <row r="180" spans="1:13" x14ac:dyDescent="0.25">
      <c r="A180" s="33">
        <v>20</v>
      </c>
      <c r="B180" s="34">
        <f>調整係数一覧!B180</f>
        <v>0.96350165663788379</v>
      </c>
      <c r="C180" s="34">
        <f>調整係数一覧!C180</f>
        <v>0.95605999227467242</v>
      </c>
      <c r="D180" s="34">
        <f>調整係数一覧!D180</f>
        <v>1</v>
      </c>
      <c r="E180" s="34">
        <f>調整係数一覧!E180</f>
        <v>1</v>
      </c>
      <c r="F180" s="34">
        <f>調整係数一覧!F180</f>
        <v>1</v>
      </c>
      <c r="G180" s="34">
        <f>調整係数一覧!G180</f>
        <v>1</v>
      </c>
      <c r="H180" s="34">
        <f>調整係数一覧!H180</f>
        <v>0.99324298876409234</v>
      </c>
      <c r="I180" s="34">
        <f>調整係数一覧!I180</f>
        <v>0.97108570857781107</v>
      </c>
      <c r="J180" s="34">
        <f>調整係数一覧!J180</f>
        <v>0.99777402354192657</v>
      </c>
      <c r="K180" s="34">
        <f>調整係数一覧!K180</f>
        <v>0.99403299794694477</v>
      </c>
      <c r="L180" s="34">
        <f>調整係数一覧!L180</f>
        <v>0.99935816326999061</v>
      </c>
      <c r="M180" s="34">
        <f>調整係数一覧!M180</f>
        <v>0.97885595647527335</v>
      </c>
    </row>
    <row r="181" spans="1:13" x14ac:dyDescent="0.25">
      <c r="A181" s="33">
        <v>19</v>
      </c>
      <c r="B181" s="34">
        <f>調整係数一覧!B181</f>
        <v>0.96350165663788379</v>
      </c>
      <c r="C181" s="34">
        <f>調整係数一覧!C181</f>
        <v>0.95605999227467242</v>
      </c>
      <c r="D181" s="34">
        <f>調整係数一覧!D181</f>
        <v>1</v>
      </c>
      <c r="E181" s="34">
        <f>調整係数一覧!E181</f>
        <v>1</v>
      </c>
      <c r="F181" s="34">
        <f>調整係数一覧!F181</f>
        <v>1</v>
      </c>
      <c r="G181" s="34">
        <f>調整係数一覧!G181</f>
        <v>1</v>
      </c>
      <c r="H181" s="34">
        <f>調整係数一覧!H181</f>
        <v>0.99324298876409234</v>
      </c>
      <c r="I181" s="34">
        <f>調整係数一覧!I181</f>
        <v>0.97108570857781107</v>
      </c>
      <c r="J181" s="34">
        <f>調整係数一覧!J181</f>
        <v>0.99777402354192657</v>
      </c>
      <c r="K181" s="34">
        <f>調整係数一覧!K181</f>
        <v>0.99403299794694477</v>
      </c>
      <c r="L181" s="34">
        <f>調整係数一覧!L181</f>
        <v>0.99935816326999061</v>
      </c>
      <c r="M181" s="34">
        <f>調整係数一覧!M181</f>
        <v>0.97885595647527335</v>
      </c>
    </row>
    <row r="182" spans="1:13" x14ac:dyDescent="0.25">
      <c r="A182" s="33">
        <v>18</v>
      </c>
      <c r="B182" s="34">
        <f>調整係数一覧!B182</f>
        <v>0.96350165663788379</v>
      </c>
      <c r="C182" s="34">
        <f>調整係数一覧!C182</f>
        <v>0.95605999227467242</v>
      </c>
      <c r="D182" s="34">
        <f>調整係数一覧!D182</f>
        <v>1</v>
      </c>
      <c r="E182" s="34">
        <f>調整係数一覧!E182</f>
        <v>1</v>
      </c>
      <c r="F182" s="34">
        <f>調整係数一覧!F182</f>
        <v>1</v>
      </c>
      <c r="G182" s="34">
        <f>調整係数一覧!G182</f>
        <v>1</v>
      </c>
      <c r="H182" s="34">
        <f>調整係数一覧!H182</f>
        <v>0.99324298876409234</v>
      </c>
      <c r="I182" s="34">
        <f>調整係数一覧!I182</f>
        <v>0.97108570857781107</v>
      </c>
      <c r="J182" s="34">
        <f>調整係数一覧!J182</f>
        <v>0.99777402354192657</v>
      </c>
      <c r="K182" s="34">
        <f>調整係数一覧!K182</f>
        <v>0.99403299794694477</v>
      </c>
      <c r="L182" s="34">
        <f>調整係数一覧!L182</f>
        <v>0.99935816326999061</v>
      </c>
      <c r="M182" s="34">
        <f>調整係数一覧!M182</f>
        <v>0.97885595647527335</v>
      </c>
    </row>
    <row r="183" spans="1:13" x14ac:dyDescent="0.25">
      <c r="A183" s="33">
        <v>17</v>
      </c>
      <c r="B183" s="34">
        <f>調整係数一覧!B183</f>
        <v>0.96350165663788379</v>
      </c>
      <c r="C183" s="34">
        <f>調整係数一覧!C183</f>
        <v>0.95605999227467242</v>
      </c>
      <c r="D183" s="34">
        <f>調整係数一覧!D183</f>
        <v>1</v>
      </c>
      <c r="E183" s="34">
        <f>調整係数一覧!E183</f>
        <v>1</v>
      </c>
      <c r="F183" s="34">
        <f>調整係数一覧!F183</f>
        <v>1</v>
      </c>
      <c r="G183" s="34">
        <f>調整係数一覧!G183</f>
        <v>1</v>
      </c>
      <c r="H183" s="34">
        <f>調整係数一覧!H183</f>
        <v>0.99324298876409234</v>
      </c>
      <c r="I183" s="34">
        <f>調整係数一覧!I183</f>
        <v>0.97108570857781107</v>
      </c>
      <c r="J183" s="34">
        <f>調整係数一覧!J183</f>
        <v>0.99777402354192657</v>
      </c>
      <c r="K183" s="34">
        <f>調整係数一覧!K183</f>
        <v>0.99403299794694477</v>
      </c>
      <c r="L183" s="34">
        <f>調整係数一覧!L183</f>
        <v>0.99935816326999061</v>
      </c>
      <c r="M183" s="34">
        <f>調整係数一覧!M183</f>
        <v>0.97885595647527335</v>
      </c>
    </row>
    <row r="184" spans="1:13" x14ac:dyDescent="0.25">
      <c r="A184" s="33">
        <v>16</v>
      </c>
      <c r="B184" s="34">
        <f>調整係数一覧!B184</f>
        <v>0.96350165663788379</v>
      </c>
      <c r="C184" s="34">
        <f>調整係数一覧!C184</f>
        <v>0.95605999227467242</v>
      </c>
      <c r="D184" s="34">
        <f>調整係数一覧!D184</f>
        <v>1</v>
      </c>
      <c r="E184" s="34">
        <f>調整係数一覧!E184</f>
        <v>1</v>
      </c>
      <c r="F184" s="34">
        <f>調整係数一覧!F184</f>
        <v>1</v>
      </c>
      <c r="G184" s="34">
        <f>調整係数一覧!G184</f>
        <v>1</v>
      </c>
      <c r="H184" s="34">
        <f>調整係数一覧!H184</f>
        <v>0.99324298876409234</v>
      </c>
      <c r="I184" s="34">
        <f>調整係数一覧!I184</f>
        <v>0.97108570857781107</v>
      </c>
      <c r="J184" s="34">
        <f>調整係数一覧!J184</f>
        <v>0.99777402354192657</v>
      </c>
      <c r="K184" s="34">
        <f>調整係数一覧!K184</f>
        <v>0.99403299794694477</v>
      </c>
      <c r="L184" s="34">
        <f>調整係数一覧!L184</f>
        <v>0.99935816326999061</v>
      </c>
      <c r="M184" s="34">
        <f>調整係数一覧!M184</f>
        <v>0.97885595647527335</v>
      </c>
    </row>
    <row r="185" spans="1:13" x14ac:dyDescent="0.25">
      <c r="A185" s="33">
        <v>15</v>
      </c>
      <c r="B185" s="34">
        <f>調整係数一覧!B185</f>
        <v>0.96350165663788379</v>
      </c>
      <c r="C185" s="34">
        <f>調整係数一覧!C185</f>
        <v>0.95605999227467242</v>
      </c>
      <c r="D185" s="34">
        <f>調整係数一覧!D185</f>
        <v>1</v>
      </c>
      <c r="E185" s="34">
        <f>調整係数一覧!E185</f>
        <v>1</v>
      </c>
      <c r="F185" s="34">
        <f>調整係数一覧!F185</f>
        <v>1</v>
      </c>
      <c r="G185" s="34">
        <f>調整係数一覧!G185</f>
        <v>1</v>
      </c>
      <c r="H185" s="34">
        <f>調整係数一覧!H185</f>
        <v>0.99324298876409234</v>
      </c>
      <c r="I185" s="34">
        <f>調整係数一覧!I185</f>
        <v>0.97108570857781107</v>
      </c>
      <c r="J185" s="34">
        <f>調整係数一覧!J185</f>
        <v>0.99777402354192657</v>
      </c>
      <c r="K185" s="34">
        <f>調整係数一覧!K185</f>
        <v>0.99403299794694477</v>
      </c>
      <c r="L185" s="34">
        <f>調整係数一覧!L185</f>
        <v>0.99935816326999061</v>
      </c>
      <c r="M185" s="34">
        <f>調整係数一覧!M185</f>
        <v>0.97885595647527335</v>
      </c>
    </row>
    <row r="186" spans="1:13" x14ac:dyDescent="0.25">
      <c r="A186" s="33">
        <v>14</v>
      </c>
      <c r="B186" s="34">
        <f>調整係数一覧!B186</f>
        <v>0.96350165663788379</v>
      </c>
      <c r="C186" s="34">
        <f>調整係数一覧!C186</f>
        <v>0.95605999227467242</v>
      </c>
      <c r="D186" s="34">
        <f>調整係数一覧!D186</f>
        <v>1</v>
      </c>
      <c r="E186" s="34">
        <f>調整係数一覧!E186</f>
        <v>1</v>
      </c>
      <c r="F186" s="34">
        <f>調整係数一覧!F186</f>
        <v>1</v>
      </c>
      <c r="G186" s="34">
        <f>調整係数一覧!G186</f>
        <v>1</v>
      </c>
      <c r="H186" s="34">
        <f>調整係数一覧!H186</f>
        <v>0.99324298876409234</v>
      </c>
      <c r="I186" s="34">
        <f>調整係数一覧!I186</f>
        <v>0.97108570857781107</v>
      </c>
      <c r="J186" s="34">
        <f>調整係数一覧!J186</f>
        <v>0.99777402354192657</v>
      </c>
      <c r="K186" s="34">
        <f>調整係数一覧!K186</f>
        <v>0.99403299794694477</v>
      </c>
      <c r="L186" s="34">
        <f>調整係数一覧!L186</f>
        <v>0.99935816326999061</v>
      </c>
      <c r="M186" s="34">
        <f>調整係数一覧!M186</f>
        <v>0.97885595647527335</v>
      </c>
    </row>
    <row r="187" spans="1:13" x14ac:dyDescent="0.25">
      <c r="A187" s="33">
        <v>13</v>
      </c>
      <c r="B187" s="34">
        <f>調整係数一覧!B187</f>
        <v>0.96350165663788379</v>
      </c>
      <c r="C187" s="34">
        <f>調整係数一覧!C187</f>
        <v>0.95605999227467242</v>
      </c>
      <c r="D187" s="34">
        <f>調整係数一覧!D187</f>
        <v>1</v>
      </c>
      <c r="E187" s="34">
        <f>調整係数一覧!E187</f>
        <v>1</v>
      </c>
      <c r="F187" s="34">
        <f>調整係数一覧!F187</f>
        <v>1</v>
      </c>
      <c r="G187" s="34">
        <f>調整係数一覧!G187</f>
        <v>1</v>
      </c>
      <c r="H187" s="34">
        <f>調整係数一覧!H187</f>
        <v>0.99324298876409234</v>
      </c>
      <c r="I187" s="34">
        <f>調整係数一覧!I187</f>
        <v>0.97108570857781107</v>
      </c>
      <c r="J187" s="34">
        <f>調整係数一覧!J187</f>
        <v>0.99777402354192657</v>
      </c>
      <c r="K187" s="34">
        <f>調整係数一覧!K187</f>
        <v>0.99403299794694477</v>
      </c>
      <c r="L187" s="34">
        <f>調整係数一覧!L187</f>
        <v>0.99935816326999061</v>
      </c>
      <c r="M187" s="34">
        <f>調整係数一覧!M187</f>
        <v>0.97885595647527335</v>
      </c>
    </row>
    <row r="188" spans="1:13" x14ac:dyDescent="0.25">
      <c r="A188" s="33">
        <v>12</v>
      </c>
      <c r="B188" s="34">
        <f>調整係数一覧!B188</f>
        <v>0.96350165663788379</v>
      </c>
      <c r="C188" s="34">
        <f>調整係数一覧!C188</f>
        <v>0.95605999227467242</v>
      </c>
      <c r="D188" s="34">
        <f>調整係数一覧!D188</f>
        <v>1</v>
      </c>
      <c r="E188" s="34">
        <f>調整係数一覧!E188</f>
        <v>1</v>
      </c>
      <c r="F188" s="34">
        <f>調整係数一覧!F188</f>
        <v>1</v>
      </c>
      <c r="G188" s="34">
        <f>調整係数一覧!G188</f>
        <v>1</v>
      </c>
      <c r="H188" s="34">
        <f>調整係数一覧!H188</f>
        <v>0.99324298876409234</v>
      </c>
      <c r="I188" s="34">
        <f>調整係数一覧!I188</f>
        <v>0.97108570857781107</v>
      </c>
      <c r="J188" s="34">
        <f>調整係数一覧!J188</f>
        <v>0.99777402354192657</v>
      </c>
      <c r="K188" s="34">
        <f>調整係数一覧!K188</f>
        <v>0.99403299794694477</v>
      </c>
      <c r="L188" s="34">
        <f>調整係数一覧!L188</f>
        <v>0.99935816326999061</v>
      </c>
      <c r="M188" s="34">
        <f>調整係数一覧!M188</f>
        <v>0.97885595647527335</v>
      </c>
    </row>
    <row r="189" spans="1:13" x14ac:dyDescent="0.25">
      <c r="A189" s="33">
        <v>11</v>
      </c>
      <c r="B189" s="34">
        <f>調整係数一覧!B189</f>
        <v>0.96350165663788379</v>
      </c>
      <c r="C189" s="34">
        <f>調整係数一覧!C189</f>
        <v>0.95605999227467242</v>
      </c>
      <c r="D189" s="34">
        <f>調整係数一覧!D189</f>
        <v>1</v>
      </c>
      <c r="E189" s="34">
        <f>調整係数一覧!E189</f>
        <v>1</v>
      </c>
      <c r="F189" s="34">
        <f>調整係数一覧!F189</f>
        <v>1</v>
      </c>
      <c r="G189" s="34">
        <f>調整係数一覧!G189</f>
        <v>1</v>
      </c>
      <c r="H189" s="34">
        <f>調整係数一覧!H189</f>
        <v>0.99324298876409234</v>
      </c>
      <c r="I189" s="34">
        <f>調整係数一覧!I189</f>
        <v>0.97108570857781107</v>
      </c>
      <c r="J189" s="34">
        <f>調整係数一覧!J189</f>
        <v>0.99777402354192657</v>
      </c>
      <c r="K189" s="34">
        <f>調整係数一覧!K189</f>
        <v>0.99403299794694477</v>
      </c>
      <c r="L189" s="34">
        <f>調整係数一覧!L189</f>
        <v>0.99935816326999061</v>
      </c>
      <c r="M189" s="34">
        <f>調整係数一覧!M189</f>
        <v>0.97885595647527335</v>
      </c>
    </row>
    <row r="190" spans="1:13" x14ac:dyDescent="0.25">
      <c r="A190" s="33">
        <v>10</v>
      </c>
      <c r="B190" s="34">
        <f>調整係数一覧!B190</f>
        <v>0.95606547596609548</v>
      </c>
      <c r="C190" s="34">
        <f>調整係数一覧!C190</f>
        <v>0.95370646875995035</v>
      </c>
      <c r="D190" s="34">
        <f>調整係数一覧!D190</f>
        <v>1</v>
      </c>
      <c r="E190" s="34">
        <f>調整係数一覧!E190</f>
        <v>1</v>
      </c>
      <c r="F190" s="34">
        <f>調整係数一覧!F190</f>
        <v>1</v>
      </c>
      <c r="G190" s="34">
        <f>調整係数一覧!G190</f>
        <v>1</v>
      </c>
      <c r="H190" s="34">
        <f>調整係数一覧!H190</f>
        <v>0.99324298876409234</v>
      </c>
      <c r="I190" s="34">
        <f>調整係数一覧!I190</f>
        <v>0.96765912548133914</v>
      </c>
      <c r="J190" s="34">
        <f>調整係数一覧!J190</f>
        <v>0.99674154754641098</v>
      </c>
      <c r="K190" s="34">
        <f>調整係数一覧!K190</f>
        <v>0.99244985941128516</v>
      </c>
      <c r="L190" s="34">
        <f>調整係数一覧!L190</f>
        <v>0.99298529581475314</v>
      </c>
      <c r="M190" s="34">
        <f>調整係数一覧!M190</f>
        <v>0.9774215770589274</v>
      </c>
    </row>
    <row r="191" spans="1:13" x14ac:dyDescent="0.25">
      <c r="A191" s="33">
        <v>9</v>
      </c>
      <c r="B191" s="34">
        <f>調整係数一覧!B191</f>
        <v>0.94040588181661033</v>
      </c>
      <c r="C191" s="34">
        <f>調整係数一覧!C191</f>
        <v>0.94263791705945499</v>
      </c>
      <c r="D191" s="34">
        <f>調整係数一覧!D191</f>
        <v>0.99930731584552368</v>
      </c>
      <c r="E191" s="34">
        <f>調整係数一覧!E191</f>
        <v>1</v>
      </c>
      <c r="F191" s="34">
        <f>調整係数一覧!F191</f>
        <v>1</v>
      </c>
      <c r="G191" s="34">
        <f>調整係数一覧!G191</f>
        <v>1</v>
      </c>
      <c r="H191" s="34">
        <f>調整係数一覧!H191</f>
        <v>0.98765295934712527</v>
      </c>
      <c r="I191" s="34">
        <f>調整係数一覧!I191</f>
        <v>0.95482378829563874</v>
      </c>
      <c r="J191" s="34">
        <f>調整係数一覧!J191</f>
        <v>0.98587950222494403</v>
      </c>
      <c r="K191" s="34">
        <f>調整係数一覧!K191</f>
        <v>0.98212468797605612</v>
      </c>
      <c r="L191" s="34">
        <f>調整係数一覧!L191</f>
        <v>0.97731812319616096</v>
      </c>
      <c r="M191" s="34">
        <f>調整係数一覧!M191</f>
        <v>0.96707411549813416</v>
      </c>
    </row>
    <row r="192" spans="1:13" x14ac:dyDescent="0.25">
      <c r="A192" s="33">
        <v>8</v>
      </c>
      <c r="B192" s="34">
        <f>調整係数一覧!B192</f>
        <v>0.91652287418942824</v>
      </c>
      <c r="C192" s="34">
        <f>調整係数一覧!C192</f>
        <v>0.92285433717318566</v>
      </c>
      <c r="D192" s="34">
        <f>調整係数一覧!D192</f>
        <v>0.97887162856024246</v>
      </c>
      <c r="E192" s="34">
        <f>調整係数一覧!E192</f>
        <v>1</v>
      </c>
      <c r="F192" s="34">
        <f>調整係数一覧!F192</f>
        <v>1</v>
      </c>
      <c r="G192" s="34">
        <f>調整係数一覧!G192</f>
        <v>1</v>
      </c>
      <c r="H192" s="34">
        <f>調整係数一覧!H192</f>
        <v>0.97007823005046501</v>
      </c>
      <c r="I192" s="34">
        <f>調整係数一覧!I192</f>
        <v>0.93257969702071009</v>
      </c>
      <c r="J192" s="34">
        <f>調整係数一覧!J192</f>
        <v>0.96518788757752572</v>
      </c>
      <c r="K192" s="34">
        <f>調整係数一覧!K192</f>
        <v>0.96305748364125776</v>
      </c>
      <c r="L192" s="34">
        <f>調整係数一覧!L192</f>
        <v>0.95235664541421361</v>
      </c>
      <c r="M192" s="34">
        <f>調整係数一覧!M192</f>
        <v>0.94781357179289327</v>
      </c>
    </row>
    <row r="193" spans="1:13" x14ac:dyDescent="0.25">
      <c r="A193" s="33">
        <v>7</v>
      </c>
      <c r="B193" s="34">
        <f>調整係数一覧!B193</f>
        <v>0.8844164530845493</v>
      </c>
      <c r="C193" s="34">
        <f>調整係数一覧!C193</f>
        <v>0.8943557291011428</v>
      </c>
      <c r="D193" s="34">
        <f>調整係数一覧!D193</f>
        <v>0.94593042311233855</v>
      </c>
      <c r="E193" s="34">
        <f>調整係数一覧!E193</f>
        <v>0.99847389692389243</v>
      </c>
      <c r="F193" s="34">
        <f>調整係数一覧!F193</f>
        <v>0.99485930461790917</v>
      </c>
      <c r="G193" s="34">
        <f>調整係数一覧!G193</f>
        <v>0.98064925621957744</v>
      </c>
      <c r="H193" s="34">
        <f>調整係数一覧!H193</f>
        <v>0.94051880087411133</v>
      </c>
      <c r="I193" s="34">
        <f>調整係数一覧!I193</f>
        <v>0.90092685165655284</v>
      </c>
      <c r="J193" s="34">
        <f>調整係数一覧!J193</f>
        <v>0.93466670360415605</v>
      </c>
      <c r="K193" s="34">
        <f>調整係数一覧!K193</f>
        <v>0.9352482464068903</v>
      </c>
      <c r="L193" s="34">
        <f>調整係数一覧!L193</f>
        <v>0.91810086246891132</v>
      </c>
      <c r="M193" s="34">
        <f>調整係数一覧!M193</f>
        <v>0.91963994594320497</v>
      </c>
    </row>
    <row r="194" spans="1:13" x14ac:dyDescent="0.25">
      <c r="A194" s="33">
        <v>6</v>
      </c>
      <c r="B194" s="34">
        <f>調整係数一覧!B194</f>
        <v>0.84408661850197375</v>
      </c>
      <c r="C194" s="34">
        <f>調整係数一覧!C194</f>
        <v>0.85714209284332643</v>
      </c>
      <c r="D194" s="34">
        <f>調整係数一覧!D194</f>
        <v>0.90048369950181217</v>
      </c>
      <c r="E194" s="34">
        <f>調整係数一覧!E194</f>
        <v>0.96952601849339648</v>
      </c>
      <c r="F194" s="34">
        <f>調整係数一覧!F194</f>
        <v>0.96711153804508798</v>
      </c>
      <c r="G194" s="34">
        <f>調整係数一覧!G194</f>
        <v>0.94100579915400551</v>
      </c>
      <c r="H194" s="34">
        <f>調整係数一覧!H194</f>
        <v>0.89897467181806412</v>
      </c>
      <c r="I194" s="34">
        <f>調整係数一覧!I194</f>
        <v>0.85986525220316712</v>
      </c>
      <c r="J194" s="34">
        <f>調整係数一覧!J194</f>
        <v>0.89431595030483524</v>
      </c>
      <c r="K194" s="34">
        <f>調整係数一覧!K194</f>
        <v>0.89869697627295353</v>
      </c>
      <c r="L194" s="34">
        <f>調整係数一覧!L194</f>
        <v>0.87455077436025386</v>
      </c>
      <c r="M194" s="34">
        <f>調整係数一覧!M194</f>
        <v>0.88255323794906926</v>
      </c>
    </row>
    <row r="195" spans="1:13" x14ac:dyDescent="0.25">
      <c r="A195" s="33">
        <v>5</v>
      </c>
      <c r="B195" s="34">
        <f>調整係数一覧!B195</f>
        <v>0.79553337044170125</v>
      </c>
      <c r="C195" s="34">
        <f>調整係数一覧!C195</f>
        <v>0.81121342839973654</v>
      </c>
      <c r="D195" s="34">
        <f>調整係数一覧!D195</f>
        <v>0.84253145772866311</v>
      </c>
      <c r="E195" s="34">
        <f>調整係数一覧!E195</f>
        <v>0.93001983837229263</v>
      </c>
      <c r="F195" s="34">
        <f>調整係数一覧!F195</f>
        <v>0.92958142358307805</v>
      </c>
      <c r="G195" s="34">
        <f>調整係数一覧!G195</f>
        <v>0.88847276326562752</v>
      </c>
      <c r="H195" s="34">
        <f>調整係数一覧!H195</f>
        <v>0.84544584288232361</v>
      </c>
      <c r="I195" s="34">
        <f>調整係数一覧!I195</f>
        <v>0.80939489866055281</v>
      </c>
      <c r="J195" s="34">
        <f>調整係数一覧!J195</f>
        <v>0.84413562767956285</v>
      </c>
      <c r="K195" s="34">
        <f>調整係数一覧!K195</f>
        <v>0.85340367323944766</v>
      </c>
      <c r="L195" s="34">
        <f>調整係数一覧!L195</f>
        <v>0.82170638108824123</v>
      </c>
      <c r="M195" s="34">
        <f>調整係数一覧!M195</f>
        <v>0.83655344781048613</v>
      </c>
    </row>
    <row r="196" spans="1:13" x14ac:dyDescent="0.25">
      <c r="A196" s="33">
        <v>4</v>
      </c>
      <c r="B196" s="34">
        <f>調整係数一覧!B196</f>
        <v>0.73875670890373191</v>
      </c>
      <c r="C196" s="34">
        <f>調整係数一覧!C196</f>
        <v>0.7565697357703729</v>
      </c>
      <c r="D196" s="34">
        <f>調整係数一覧!D196</f>
        <v>0.77207369779289137</v>
      </c>
      <c r="E196" s="34">
        <f>調整係数一覧!E196</f>
        <v>0.87995535656058088</v>
      </c>
      <c r="F196" s="34">
        <f>調整係数一覧!F196</f>
        <v>0.88226896123187948</v>
      </c>
      <c r="G196" s="34">
        <f>調整係数一覧!G196</f>
        <v>0.82305014855444303</v>
      </c>
      <c r="H196" s="34">
        <f>調整係数一覧!H196</f>
        <v>0.77993231406688956</v>
      </c>
      <c r="I196" s="34">
        <f>調整係数一覧!I196</f>
        <v>0.74951579102871013</v>
      </c>
      <c r="J196" s="34">
        <f>調整係数一覧!J196</f>
        <v>0.78412573572833921</v>
      </c>
      <c r="K196" s="34">
        <f>調整係数一覧!K196</f>
        <v>0.79936833730637236</v>
      </c>
      <c r="L196" s="34">
        <f>調整係数一覧!L196</f>
        <v>0.75956768265287367</v>
      </c>
      <c r="M196" s="34">
        <f>調整係数一覧!M196</f>
        <v>0.78164057552745536</v>
      </c>
    </row>
    <row r="197" spans="1:13" x14ac:dyDescent="0.25">
      <c r="A197" s="33">
        <v>3</v>
      </c>
      <c r="B197" s="34">
        <f>調整係数一覧!B197</f>
        <v>0.67375663388806584</v>
      </c>
      <c r="C197" s="34">
        <f>調整係数一覧!C197</f>
        <v>0.69321101495523585</v>
      </c>
      <c r="D197" s="34">
        <f>調整係数一覧!D197</f>
        <v>0.68911041969449705</v>
      </c>
      <c r="E197" s="34">
        <f>調整係数一覧!E197</f>
        <v>0.81933257305826157</v>
      </c>
      <c r="F197" s="34">
        <f>調整係数一覧!F197</f>
        <v>0.82517415099149216</v>
      </c>
      <c r="G197" s="34">
        <f>調整係数一覧!G197</f>
        <v>0.74473795502045204</v>
      </c>
      <c r="H197" s="34">
        <f>調整係数一覧!H197</f>
        <v>0.70243408537176211</v>
      </c>
      <c r="I197" s="34">
        <f>調整係数一覧!I197</f>
        <v>0.68022792930763898</v>
      </c>
      <c r="J197" s="34">
        <f>調整係数一覧!J197</f>
        <v>0.71428627445116422</v>
      </c>
      <c r="K197" s="34">
        <f>調整係数一覧!K197</f>
        <v>0.73659096847372785</v>
      </c>
      <c r="L197" s="34">
        <f>調整係数一覧!L197</f>
        <v>0.68813467905415093</v>
      </c>
      <c r="M197" s="34">
        <f>調整係数一覧!M197</f>
        <v>0.71781462109997718</v>
      </c>
    </row>
    <row r="198" spans="1:13" x14ac:dyDescent="0.25">
      <c r="A198" s="33">
        <v>2</v>
      </c>
      <c r="B198" s="34">
        <f>調整係数一覧!B198</f>
        <v>0.60053314539470293</v>
      </c>
      <c r="C198" s="34">
        <f>調整係数一覧!C198</f>
        <v>0.62113726595432517</v>
      </c>
      <c r="D198" s="34">
        <f>調整係数一覧!D198</f>
        <v>0.59364162343348004</v>
      </c>
      <c r="E198" s="34">
        <f>調整係数一覧!E198</f>
        <v>0.74815148786533436</v>
      </c>
      <c r="F198" s="34">
        <f>調整係数一覧!F198</f>
        <v>0.75829699286191621</v>
      </c>
      <c r="G198" s="34">
        <f>調整係数一覧!G198</f>
        <v>0.65353618266365487</v>
      </c>
      <c r="H198" s="34">
        <f>調整係数一覧!H198</f>
        <v>0.61295115679694123</v>
      </c>
      <c r="I198" s="34">
        <f>調整係数一覧!I198</f>
        <v>0.60153131349733935</v>
      </c>
      <c r="J198" s="34">
        <f>調整係数一覧!J198</f>
        <v>0.63461724384803797</v>
      </c>
      <c r="K198" s="34">
        <f>調整係数一覧!K198</f>
        <v>0.66507156674151413</v>
      </c>
      <c r="L198" s="34">
        <f>調整係数一覧!L198</f>
        <v>0.60740737029207315</v>
      </c>
      <c r="M198" s="34">
        <f>調整係数一覧!M198</f>
        <v>0.64507558452805158</v>
      </c>
    </row>
    <row r="199" spans="1:13" x14ac:dyDescent="0.25">
      <c r="A199" s="33">
        <v>1</v>
      </c>
      <c r="B199" s="34">
        <f>調整係数一覧!B199</f>
        <v>0.51908624342364318</v>
      </c>
      <c r="C199" s="34">
        <f>調整係数一覧!C199</f>
        <v>0.54034848876764086</v>
      </c>
      <c r="D199" s="34">
        <f>調整係数一覧!D199</f>
        <v>0.48566730900984045</v>
      </c>
      <c r="E199" s="34">
        <f>調整係数一覧!E199</f>
        <v>0.66641210098179937</v>
      </c>
      <c r="F199" s="34">
        <f>調整係数一覧!F199</f>
        <v>0.68163748684315151</v>
      </c>
      <c r="G199" s="34">
        <f>調整係数一覧!G199</f>
        <v>0.54944483148405132</v>
      </c>
      <c r="H199" s="34">
        <f>調整係数一覧!H199</f>
        <v>0.51148352834242694</v>
      </c>
      <c r="I199" s="34">
        <f>調整係数一覧!I199</f>
        <v>0.51342594359781113</v>
      </c>
      <c r="J199" s="34">
        <f>調整係数一覧!J199</f>
        <v>0.54511864391896037</v>
      </c>
      <c r="K199" s="34">
        <f>調整係数一覧!K199</f>
        <v>0.5848101321097311</v>
      </c>
      <c r="L199" s="34">
        <f>調整係数一覧!L199</f>
        <v>0.51738575636664041</v>
      </c>
      <c r="M199" s="34">
        <f>調整係数一覧!M199</f>
        <v>0.56342346581167857</v>
      </c>
    </row>
    <row r="201" spans="1:13" x14ac:dyDescent="0.25">
      <c r="A201" s="31" t="s">
        <v>54</v>
      </c>
      <c r="B201" s="32">
        <v>4</v>
      </c>
      <c r="C201" s="32">
        <v>5</v>
      </c>
      <c r="D201" s="32">
        <v>6</v>
      </c>
      <c r="E201" s="32">
        <v>7</v>
      </c>
      <c r="F201" s="32">
        <v>8</v>
      </c>
      <c r="G201" s="32">
        <v>9</v>
      </c>
      <c r="H201" s="32">
        <v>10</v>
      </c>
      <c r="I201" s="32">
        <v>11</v>
      </c>
      <c r="J201" s="32">
        <v>12</v>
      </c>
      <c r="K201" s="32">
        <v>1</v>
      </c>
      <c r="L201" s="32">
        <v>2</v>
      </c>
      <c r="M201" s="32">
        <v>3</v>
      </c>
    </row>
    <row r="202" spans="1:13" x14ac:dyDescent="0.25">
      <c r="A202" s="33">
        <v>20</v>
      </c>
      <c r="B202" s="34">
        <f>IF(記載例!$E$16="北海道",B4,IF(記載例!$E$16="東北",B26,IF(記載例!$E$16="東京",B48,IF(記載例!$E$16="中部",B70,IF(記載例!$E$16="北陸",B92,IF(記載例!$E$16="関西",B114,IF(記載例!$E$16="中国",B136,IF(記載例!$E$16="四国",B158,IF(記載例!$E$16="九州",B180)))))))))</f>
        <v>0.96459341901947726</v>
      </c>
      <c r="C202" s="35">
        <f>IF(記載例!$E$16="北海道",C4,IF(記載例!$E$16="東北",C26,IF(記載例!$E$16="東京",C48,IF(記載例!$E$16="中部",C70,IF(記載例!$E$16="北陸",C92,IF(記載例!$E$16="関西",C114,IF(記載例!$E$16="中国",C136,IF(記載例!$E$16="四国",C158,IF(記載例!$E$16="九州",C180)))))))))</f>
        <v>0.94264651061201221</v>
      </c>
      <c r="D202" s="35">
        <f>IF(記載例!$E$16="北海道",D4,IF(記載例!$E$16="東北",D26,IF(記載例!$E$16="東京",D48,IF(記載例!$E$16="中部",D70,IF(記載例!$E$16="北陸",D92,IF(記載例!$E$16="関西",D114,IF(記載例!$E$16="中国",D136,IF(記載例!$E$16="四国",D158,IF(記載例!$E$16="九州",D180)))))))))</f>
        <v>1</v>
      </c>
      <c r="E202" s="35">
        <f>IF(記載例!$E$16="北海道",E4,IF(記載例!$E$16="東北",E26,IF(記載例!$E$16="東京",E48,IF(記載例!$E$16="中部",E70,IF(記載例!$E$16="北陸",E92,IF(記載例!$E$16="関西",E114,IF(記載例!$E$16="中国",E136,IF(記載例!$E$16="四国",E158,IF(記載例!$E$16="九州",E180)))))))))</f>
        <v>1</v>
      </c>
      <c r="F202" s="35">
        <f>IF(記載例!$E$16="北海道",F4,IF(記載例!$E$16="東北",F26,IF(記載例!$E$16="東京",F48,IF(記載例!$E$16="中部",F70,IF(記載例!$E$16="北陸",F92,IF(記載例!$E$16="関西",F114,IF(記載例!$E$16="中国",F136,IF(記載例!$E$16="四国",F158,IF(記載例!$E$16="九州",F180)))))))))</f>
        <v>1</v>
      </c>
      <c r="G202" s="35">
        <f>IF(記載例!$E$16="北海道",G4,IF(記載例!$E$16="東北",G26,IF(記載例!$E$16="東京",G48,IF(記載例!$E$16="中部",G70,IF(記載例!$E$16="北陸",G92,IF(記載例!$E$16="関西",G114,IF(記載例!$E$16="中国",G136,IF(記載例!$E$16="四国",G158,IF(記載例!$E$16="九州",G180)))))))))</f>
        <v>1</v>
      </c>
      <c r="H202" s="35">
        <f>IF(記載例!$E$16="北海道",H4,IF(記載例!$E$16="東北",H26,IF(記載例!$E$16="東京",H48,IF(記載例!$E$16="中部",H70,IF(記載例!$E$16="北陸",H92,IF(記載例!$E$16="関西",H114,IF(記載例!$E$16="中国",H136,IF(記載例!$E$16="四国",H158,IF(記載例!$E$16="九州",H180)))))))))</f>
        <v>0.97897338497972686</v>
      </c>
      <c r="I202" s="35">
        <f>IF(記載例!$E$16="北海道",I4,IF(記載例!$E$16="東北",I26,IF(記載例!$E$16="東京",I48,IF(記載例!$E$16="中部",I70,IF(記載例!$E$16="北陸",I92,IF(記載例!$E$16="関西",I114,IF(記載例!$E$16="中国",I136,IF(記載例!$E$16="四国",I158,IF(記載例!$E$16="九州",I180)))))))))</f>
        <v>0.97487647025291391</v>
      </c>
      <c r="J202" s="35">
        <f>IF(記載例!$E$16="北海道",J4,IF(記載例!$E$16="東北",J26,IF(記載例!$E$16="東京",J48,IF(記載例!$E$16="中部",J70,IF(記載例!$E$16="北陸",J92,IF(記載例!$E$16="関西",J114,IF(記載例!$E$16="中国",J136,IF(記載例!$E$16="四国",J158,IF(記載例!$E$16="九州",J180)))))))))</f>
        <v>0.99520615791849043</v>
      </c>
      <c r="K202" s="35">
        <f>IF(記載例!$E$16="北海道",K4,IF(記載例!$E$16="東北",K26,IF(記載例!$E$16="東京",K48,IF(記載例!$E$16="中部",K70,IF(記載例!$E$16="北陸",K92,IF(記載例!$E$16="関西",K114,IF(記載例!$E$16="中国",K136,IF(記載例!$E$16="四国",K158,IF(記載例!$E$16="九州",K180)))))))))</f>
        <v>0.99472371697819639</v>
      </c>
      <c r="L202" s="35">
        <f>IF(記載例!$E$16="北海道",L4,IF(記載例!$E$16="東北",L26,IF(記載例!$E$16="東京",L48,IF(記載例!$E$16="中部",L70,IF(記載例!$E$16="北陸",L92,IF(記載例!$E$16="関西",L114,IF(記載例!$E$16="中国",L136,IF(記載例!$E$16="四国",L158,IF(記載例!$E$16="九州",L180)))))))))</f>
        <v>1</v>
      </c>
      <c r="M202" s="36">
        <f>IF(記載例!$E$16="北海道",M4,IF(記載例!$E$16="東北",M26,IF(記載例!$E$16="東京",M48,IF(記載例!$E$16="中部",M70,IF(記載例!$E$16="北陸",M92,IF(記載例!$E$16="関西",M114,IF(記載例!$E$16="中国",M136,IF(記載例!$E$16="四国",M158,IF(記載例!$E$16="九州",M180)))))))))</f>
        <v>0.97976214231921621</v>
      </c>
    </row>
    <row r="203" spans="1:13" x14ac:dyDescent="0.25">
      <c r="A203" s="33">
        <v>19</v>
      </c>
      <c r="B203" s="37">
        <f>IF(記載例!$E$16="北海道",B5,IF(記載例!$E$16="東北",B27,IF(記載例!$E$16="東京",B49,IF(記載例!$E$16="中部",B71,IF(記載例!$E$16="北陸",B93,IF(記載例!$E$16="関西",B115,IF(記載例!$E$16="中国",B137,IF(記載例!$E$16="四国",B159,IF(記載例!$E$16="九州",B181)))))))))</f>
        <v>0.96459341901947726</v>
      </c>
      <c r="C203" s="38">
        <f>IF(記載例!$E$16="北海道",C5,IF(記載例!$E$16="東北",C27,IF(記載例!$E$16="東京",C49,IF(記載例!$E$16="中部",C71,IF(記載例!$E$16="北陸",C93,IF(記載例!$E$16="関西",C115,IF(記載例!$E$16="中国",C137,IF(記載例!$E$16="四国",C159,IF(記載例!$E$16="九州",C181)))))))))</f>
        <v>0.94264651061201221</v>
      </c>
      <c r="D203" s="38">
        <f>IF(記載例!$E$16="北海道",D5,IF(記載例!$E$16="東北",D27,IF(記載例!$E$16="東京",D49,IF(記載例!$E$16="中部",D71,IF(記載例!$E$16="北陸",D93,IF(記載例!$E$16="関西",D115,IF(記載例!$E$16="中国",D137,IF(記載例!$E$16="四国",D159,IF(記載例!$E$16="九州",D181)))))))))</f>
        <v>1</v>
      </c>
      <c r="E203" s="38">
        <f>IF(記載例!$E$16="北海道",E5,IF(記載例!$E$16="東北",E27,IF(記載例!$E$16="東京",E49,IF(記載例!$E$16="中部",E71,IF(記載例!$E$16="北陸",E93,IF(記載例!$E$16="関西",E115,IF(記載例!$E$16="中国",E137,IF(記載例!$E$16="四国",E159,IF(記載例!$E$16="九州",E181)))))))))</f>
        <v>1</v>
      </c>
      <c r="F203" s="38">
        <f>IF(記載例!$E$16="北海道",F5,IF(記載例!$E$16="東北",F27,IF(記載例!$E$16="東京",F49,IF(記載例!$E$16="中部",F71,IF(記載例!$E$16="北陸",F93,IF(記載例!$E$16="関西",F115,IF(記載例!$E$16="中国",F137,IF(記載例!$E$16="四国",F159,IF(記載例!$E$16="九州",F181)))))))))</f>
        <v>1</v>
      </c>
      <c r="G203" s="38">
        <f>IF(記載例!$E$16="北海道",G5,IF(記載例!$E$16="東北",G27,IF(記載例!$E$16="東京",G49,IF(記載例!$E$16="中部",G71,IF(記載例!$E$16="北陸",G93,IF(記載例!$E$16="関西",G115,IF(記載例!$E$16="中国",G137,IF(記載例!$E$16="四国",G159,IF(記載例!$E$16="九州",G181)))))))))</f>
        <v>1</v>
      </c>
      <c r="H203" s="38">
        <f>IF(記載例!$E$16="北海道",H5,IF(記載例!$E$16="東北",H27,IF(記載例!$E$16="東京",H49,IF(記載例!$E$16="中部",H71,IF(記載例!$E$16="北陸",H93,IF(記載例!$E$16="関西",H115,IF(記載例!$E$16="中国",H137,IF(記載例!$E$16="四国",H159,IF(記載例!$E$16="九州",H181)))))))))</f>
        <v>0.97897338497972686</v>
      </c>
      <c r="I203" s="38">
        <f>IF(記載例!$E$16="北海道",I5,IF(記載例!$E$16="東北",I27,IF(記載例!$E$16="東京",I49,IF(記載例!$E$16="中部",I71,IF(記載例!$E$16="北陸",I93,IF(記載例!$E$16="関西",I115,IF(記載例!$E$16="中国",I137,IF(記載例!$E$16="四国",I159,IF(記載例!$E$16="九州",I181)))))))))</f>
        <v>0.97487647025291391</v>
      </c>
      <c r="J203" s="38">
        <f>IF(記載例!$E$16="北海道",J5,IF(記載例!$E$16="東北",J27,IF(記載例!$E$16="東京",J49,IF(記載例!$E$16="中部",J71,IF(記載例!$E$16="北陸",J93,IF(記載例!$E$16="関西",J115,IF(記載例!$E$16="中国",J137,IF(記載例!$E$16="四国",J159,IF(記載例!$E$16="九州",J181)))))))))</f>
        <v>0.99520615791849043</v>
      </c>
      <c r="K203" s="38">
        <f>IF(記載例!$E$16="北海道",K5,IF(記載例!$E$16="東北",K27,IF(記載例!$E$16="東京",K49,IF(記載例!$E$16="中部",K71,IF(記載例!$E$16="北陸",K93,IF(記載例!$E$16="関西",K115,IF(記載例!$E$16="中国",K137,IF(記載例!$E$16="四国",K159,IF(記載例!$E$16="九州",K181)))))))))</f>
        <v>0.99472371697819639</v>
      </c>
      <c r="L203" s="38">
        <f>IF(記載例!$E$16="北海道",L5,IF(記載例!$E$16="東北",L27,IF(記載例!$E$16="東京",L49,IF(記載例!$E$16="中部",L71,IF(記載例!$E$16="北陸",L93,IF(記載例!$E$16="関西",L115,IF(記載例!$E$16="中国",L137,IF(記載例!$E$16="四国",L159,IF(記載例!$E$16="九州",L181)))))))))</f>
        <v>1</v>
      </c>
      <c r="M203" s="39">
        <f>IF(記載例!$E$16="北海道",M5,IF(記載例!$E$16="東北",M27,IF(記載例!$E$16="東京",M49,IF(記載例!$E$16="中部",M71,IF(記載例!$E$16="北陸",M93,IF(記載例!$E$16="関西",M115,IF(記載例!$E$16="中国",M137,IF(記載例!$E$16="四国",M159,IF(記載例!$E$16="九州",M181)))))))))</f>
        <v>0.97976214231921621</v>
      </c>
    </row>
    <row r="204" spans="1:13" x14ac:dyDescent="0.25">
      <c r="A204" s="33">
        <v>18</v>
      </c>
      <c r="B204" s="37">
        <f>IF(記載例!$E$16="北海道",B6,IF(記載例!$E$16="東北",B28,IF(記載例!$E$16="東京",B50,IF(記載例!$E$16="中部",B72,IF(記載例!$E$16="北陸",B94,IF(記載例!$E$16="関西",B116,IF(記載例!$E$16="中国",B138,IF(記載例!$E$16="四国",B160,IF(記載例!$E$16="九州",B182)))))))))</f>
        <v>0.96459341901947726</v>
      </c>
      <c r="C204" s="38">
        <f>IF(記載例!$E$16="北海道",C6,IF(記載例!$E$16="東北",C28,IF(記載例!$E$16="東京",C50,IF(記載例!$E$16="中部",C72,IF(記載例!$E$16="北陸",C94,IF(記載例!$E$16="関西",C116,IF(記載例!$E$16="中国",C138,IF(記載例!$E$16="四国",C160,IF(記載例!$E$16="九州",C182)))))))))</f>
        <v>0.94264651061201221</v>
      </c>
      <c r="D204" s="38">
        <f>IF(記載例!$E$16="北海道",D6,IF(記載例!$E$16="東北",D28,IF(記載例!$E$16="東京",D50,IF(記載例!$E$16="中部",D72,IF(記載例!$E$16="北陸",D94,IF(記載例!$E$16="関西",D116,IF(記載例!$E$16="中国",D138,IF(記載例!$E$16="四国",D160,IF(記載例!$E$16="九州",D182)))))))))</f>
        <v>1</v>
      </c>
      <c r="E204" s="38">
        <f>IF(記載例!$E$16="北海道",E6,IF(記載例!$E$16="東北",E28,IF(記載例!$E$16="東京",E50,IF(記載例!$E$16="中部",E72,IF(記載例!$E$16="北陸",E94,IF(記載例!$E$16="関西",E116,IF(記載例!$E$16="中国",E138,IF(記載例!$E$16="四国",E160,IF(記載例!$E$16="九州",E182)))))))))</f>
        <v>1</v>
      </c>
      <c r="F204" s="38">
        <f>IF(記載例!$E$16="北海道",F6,IF(記載例!$E$16="東北",F28,IF(記載例!$E$16="東京",F50,IF(記載例!$E$16="中部",F72,IF(記載例!$E$16="北陸",F94,IF(記載例!$E$16="関西",F116,IF(記載例!$E$16="中国",F138,IF(記載例!$E$16="四国",F160,IF(記載例!$E$16="九州",F182)))))))))</f>
        <v>1</v>
      </c>
      <c r="G204" s="38">
        <f>IF(記載例!$E$16="北海道",G6,IF(記載例!$E$16="東北",G28,IF(記載例!$E$16="東京",G50,IF(記載例!$E$16="中部",G72,IF(記載例!$E$16="北陸",G94,IF(記載例!$E$16="関西",G116,IF(記載例!$E$16="中国",G138,IF(記載例!$E$16="四国",G160,IF(記載例!$E$16="九州",G182)))))))))</f>
        <v>1</v>
      </c>
      <c r="H204" s="38">
        <f>IF(記載例!$E$16="北海道",H6,IF(記載例!$E$16="東北",H28,IF(記載例!$E$16="東京",H50,IF(記載例!$E$16="中部",H72,IF(記載例!$E$16="北陸",H94,IF(記載例!$E$16="関西",H116,IF(記載例!$E$16="中国",H138,IF(記載例!$E$16="四国",H160,IF(記載例!$E$16="九州",H182)))))))))</f>
        <v>0.97897338497972686</v>
      </c>
      <c r="I204" s="38">
        <f>IF(記載例!$E$16="北海道",I6,IF(記載例!$E$16="東北",I28,IF(記載例!$E$16="東京",I50,IF(記載例!$E$16="中部",I72,IF(記載例!$E$16="北陸",I94,IF(記載例!$E$16="関西",I116,IF(記載例!$E$16="中国",I138,IF(記載例!$E$16="四国",I160,IF(記載例!$E$16="九州",I182)))))))))</f>
        <v>0.97487647025291391</v>
      </c>
      <c r="J204" s="38">
        <f>IF(記載例!$E$16="北海道",J6,IF(記載例!$E$16="東北",J28,IF(記載例!$E$16="東京",J50,IF(記載例!$E$16="中部",J72,IF(記載例!$E$16="北陸",J94,IF(記載例!$E$16="関西",J116,IF(記載例!$E$16="中国",J138,IF(記載例!$E$16="四国",J160,IF(記載例!$E$16="九州",J182)))))))))</f>
        <v>0.99520615791849043</v>
      </c>
      <c r="K204" s="38">
        <f>IF(記載例!$E$16="北海道",K6,IF(記載例!$E$16="東北",K28,IF(記載例!$E$16="東京",K50,IF(記載例!$E$16="中部",K72,IF(記載例!$E$16="北陸",K94,IF(記載例!$E$16="関西",K116,IF(記載例!$E$16="中国",K138,IF(記載例!$E$16="四国",K160,IF(記載例!$E$16="九州",K182)))))))))</f>
        <v>0.99472371697819639</v>
      </c>
      <c r="L204" s="38">
        <f>IF(記載例!$E$16="北海道",L6,IF(記載例!$E$16="東北",L28,IF(記載例!$E$16="東京",L50,IF(記載例!$E$16="中部",L72,IF(記載例!$E$16="北陸",L94,IF(記載例!$E$16="関西",L116,IF(記載例!$E$16="中国",L138,IF(記載例!$E$16="四国",L160,IF(記載例!$E$16="九州",L182)))))))))</f>
        <v>1</v>
      </c>
      <c r="M204" s="39">
        <f>IF(記載例!$E$16="北海道",M6,IF(記載例!$E$16="東北",M28,IF(記載例!$E$16="東京",M50,IF(記載例!$E$16="中部",M72,IF(記載例!$E$16="北陸",M94,IF(記載例!$E$16="関西",M116,IF(記載例!$E$16="中国",M138,IF(記載例!$E$16="四国",M160,IF(記載例!$E$16="九州",M182)))))))))</f>
        <v>0.97976214231921621</v>
      </c>
    </row>
    <row r="205" spans="1:13" x14ac:dyDescent="0.25">
      <c r="A205" s="33">
        <v>17</v>
      </c>
      <c r="B205" s="37">
        <f>IF(記載例!$E$16="北海道",B7,IF(記載例!$E$16="東北",B29,IF(記載例!$E$16="東京",B51,IF(記載例!$E$16="中部",B73,IF(記載例!$E$16="北陸",B95,IF(記載例!$E$16="関西",B117,IF(記載例!$E$16="中国",B139,IF(記載例!$E$16="四国",B161,IF(記載例!$E$16="九州",B183)))))))))</f>
        <v>0.96459341901947726</v>
      </c>
      <c r="C205" s="38">
        <f>IF(記載例!$E$16="北海道",C7,IF(記載例!$E$16="東北",C29,IF(記載例!$E$16="東京",C51,IF(記載例!$E$16="中部",C73,IF(記載例!$E$16="北陸",C95,IF(記載例!$E$16="関西",C117,IF(記載例!$E$16="中国",C139,IF(記載例!$E$16="四国",C161,IF(記載例!$E$16="九州",C183)))))))))</f>
        <v>0.94264651061201221</v>
      </c>
      <c r="D205" s="38">
        <f>IF(記載例!$E$16="北海道",D7,IF(記載例!$E$16="東北",D29,IF(記載例!$E$16="東京",D51,IF(記載例!$E$16="中部",D73,IF(記載例!$E$16="北陸",D95,IF(記載例!$E$16="関西",D117,IF(記載例!$E$16="中国",D139,IF(記載例!$E$16="四国",D161,IF(記載例!$E$16="九州",D183)))))))))</f>
        <v>1</v>
      </c>
      <c r="E205" s="38">
        <f>IF(記載例!$E$16="北海道",E7,IF(記載例!$E$16="東北",E29,IF(記載例!$E$16="東京",E51,IF(記載例!$E$16="中部",E73,IF(記載例!$E$16="北陸",E95,IF(記載例!$E$16="関西",E117,IF(記載例!$E$16="中国",E139,IF(記載例!$E$16="四国",E161,IF(記載例!$E$16="九州",E183)))))))))</f>
        <v>1</v>
      </c>
      <c r="F205" s="38">
        <f>IF(記載例!$E$16="北海道",F7,IF(記載例!$E$16="東北",F29,IF(記載例!$E$16="東京",F51,IF(記載例!$E$16="中部",F73,IF(記載例!$E$16="北陸",F95,IF(記載例!$E$16="関西",F117,IF(記載例!$E$16="中国",F139,IF(記載例!$E$16="四国",F161,IF(記載例!$E$16="九州",F183)))))))))</f>
        <v>1</v>
      </c>
      <c r="G205" s="38">
        <f>IF(記載例!$E$16="北海道",G7,IF(記載例!$E$16="東北",G29,IF(記載例!$E$16="東京",G51,IF(記載例!$E$16="中部",G73,IF(記載例!$E$16="北陸",G95,IF(記載例!$E$16="関西",G117,IF(記載例!$E$16="中国",G139,IF(記載例!$E$16="四国",G161,IF(記載例!$E$16="九州",G183)))))))))</f>
        <v>1</v>
      </c>
      <c r="H205" s="38">
        <f>IF(記載例!$E$16="北海道",H7,IF(記載例!$E$16="東北",H29,IF(記載例!$E$16="東京",H51,IF(記載例!$E$16="中部",H73,IF(記載例!$E$16="北陸",H95,IF(記載例!$E$16="関西",H117,IF(記載例!$E$16="中国",H139,IF(記載例!$E$16="四国",H161,IF(記載例!$E$16="九州",H183)))))))))</f>
        <v>0.97897338497972686</v>
      </c>
      <c r="I205" s="38">
        <f>IF(記載例!$E$16="北海道",I7,IF(記載例!$E$16="東北",I29,IF(記載例!$E$16="東京",I51,IF(記載例!$E$16="中部",I73,IF(記載例!$E$16="北陸",I95,IF(記載例!$E$16="関西",I117,IF(記載例!$E$16="中国",I139,IF(記載例!$E$16="四国",I161,IF(記載例!$E$16="九州",I183)))))))))</f>
        <v>0.97487647025291391</v>
      </c>
      <c r="J205" s="38">
        <f>IF(記載例!$E$16="北海道",J7,IF(記載例!$E$16="東北",J29,IF(記載例!$E$16="東京",J51,IF(記載例!$E$16="中部",J73,IF(記載例!$E$16="北陸",J95,IF(記載例!$E$16="関西",J117,IF(記載例!$E$16="中国",J139,IF(記載例!$E$16="四国",J161,IF(記載例!$E$16="九州",J183)))))))))</f>
        <v>0.99520615791849043</v>
      </c>
      <c r="K205" s="38">
        <f>IF(記載例!$E$16="北海道",K7,IF(記載例!$E$16="東北",K29,IF(記載例!$E$16="東京",K51,IF(記載例!$E$16="中部",K73,IF(記載例!$E$16="北陸",K95,IF(記載例!$E$16="関西",K117,IF(記載例!$E$16="中国",K139,IF(記載例!$E$16="四国",K161,IF(記載例!$E$16="九州",K183)))))))))</f>
        <v>0.99472371697819639</v>
      </c>
      <c r="L205" s="38">
        <f>IF(記載例!$E$16="北海道",L7,IF(記載例!$E$16="東北",L29,IF(記載例!$E$16="東京",L51,IF(記載例!$E$16="中部",L73,IF(記載例!$E$16="北陸",L95,IF(記載例!$E$16="関西",L117,IF(記載例!$E$16="中国",L139,IF(記載例!$E$16="四国",L161,IF(記載例!$E$16="九州",L183)))))))))</f>
        <v>1</v>
      </c>
      <c r="M205" s="39">
        <f>IF(記載例!$E$16="北海道",M7,IF(記載例!$E$16="東北",M29,IF(記載例!$E$16="東京",M51,IF(記載例!$E$16="中部",M73,IF(記載例!$E$16="北陸",M95,IF(記載例!$E$16="関西",M117,IF(記載例!$E$16="中国",M139,IF(記載例!$E$16="四国",M161,IF(記載例!$E$16="九州",M183)))))))))</f>
        <v>0.97976214231921621</v>
      </c>
    </row>
    <row r="206" spans="1:13" x14ac:dyDescent="0.25">
      <c r="A206" s="33">
        <v>16</v>
      </c>
      <c r="B206" s="37">
        <f>IF(記載例!$E$16="北海道",B8,IF(記載例!$E$16="東北",B30,IF(記載例!$E$16="東京",B52,IF(記載例!$E$16="中部",B74,IF(記載例!$E$16="北陸",B96,IF(記載例!$E$16="関西",B118,IF(記載例!$E$16="中国",B140,IF(記載例!$E$16="四国",B162,IF(記載例!$E$16="九州",B184)))))))))</f>
        <v>0.96459341901947726</v>
      </c>
      <c r="C206" s="38">
        <f>IF(記載例!$E$16="北海道",C8,IF(記載例!$E$16="東北",C30,IF(記載例!$E$16="東京",C52,IF(記載例!$E$16="中部",C74,IF(記載例!$E$16="北陸",C96,IF(記載例!$E$16="関西",C118,IF(記載例!$E$16="中国",C140,IF(記載例!$E$16="四国",C162,IF(記載例!$E$16="九州",C184)))))))))</f>
        <v>0.94264651061201221</v>
      </c>
      <c r="D206" s="38">
        <f>IF(記載例!$E$16="北海道",D8,IF(記載例!$E$16="東北",D30,IF(記載例!$E$16="東京",D52,IF(記載例!$E$16="中部",D74,IF(記載例!$E$16="北陸",D96,IF(記載例!$E$16="関西",D118,IF(記載例!$E$16="中国",D140,IF(記載例!$E$16="四国",D162,IF(記載例!$E$16="九州",D184)))))))))</f>
        <v>1</v>
      </c>
      <c r="E206" s="38">
        <f>IF(記載例!$E$16="北海道",E8,IF(記載例!$E$16="東北",E30,IF(記載例!$E$16="東京",E52,IF(記載例!$E$16="中部",E74,IF(記載例!$E$16="北陸",E96,IF(記載例!$E$16="関西",E118,IF(記載例!$E$16="中国",E140,IF(記載例!$E$16="四国",E162,IF(記載例!$E$16="九州",E184)))))))))</f>
        <v>1</v>
      </c>
      <c r="F206" s="38">
        <f>IF(記載例!$E$16="北海道",F8,IF(記載例!$E$16="東北",F30,IF(記載例!$E$16="東京",F52,IF(記載例!$E$16="中部",F74,IF(記載例!$E$16="北陸",F96,IF(記載例!$E$16="関西",F118,IF(記載例!$E$16="中国",F140,IF(記載例!$E$16="四国",F162,IF(記載例!$E$16="九州",F184)))))))))</f>
        <v>1</v>
      </c>
      <c r="G206" s="38">
        <f>IF(記載例!$E$16="北海道",G8,IF(記載例!$E$16="東北",G30,IF(記載例!$E$16="東京",G52,IF(記載例!$E$16="中部",G74,IF(記載例!$E$16="北陸",G96,IF(記載例!$E$16="関西",G118,IF(記載例!$E$16="中国",G140,IF(記載例!$E$16="四国",G162,IF(記載例!$E$16="九州",G184)))))))))</f>
        <v>1</v>
      </c>
      <c r="H206" s="38">
        <f>IF(記載例!$E$16="北海道",H8,IF(記載例!$E$16="東北",H30,IF(記載例!$E$16="東京",H52,IF(記載例!$E$16="中部",H74,IF(記載例!$E$16="北陸",H96,IF(記載例!$E$16="関西",H118,IF(記載例!$E$16="中国",H140,IF(記載例!$E$16="四国",H162,IF(記載例!$E$16="九州",H184)))))))))</f>
        <v>0.97897338497972686</v>
      </c>
      <c r="I206" s="38">
        <f>IF(記載例!$E$16="北海道",I8,IF(記載例!$E$16="東北",I30,IF(記載例!$E$16="東京",I52,IF(記載例!$E$16="中部",I74,IF(記載例!$E$16="北陸",I96,IF(記載例!$E$16="関西",I118,IF(記載例!$E$16="中国",I140,IF(記載例!$E$16="四国",I162,IF(記載例!$E$16="九州",I184)))))))))</f>
        <v>0.97487647025291391</v>
      </c>
      <c r="J206" s="38">
        <f>IF(記載例!$E$16="北海道",J8,IF(記載例!$E$16="東北",J30,IF(記載例!$E$16="東京",J52,IF(記載例!$E$16="中部",J74,IF(記載例!$E$16="北陸",J96,IF(記載例!$E$16="関西",J118,IF(記載例!$E$16="中国",J140,IF(記載例!$E$16="四国",J162,IF(記載例!$E$16="九州",J184)))))))))</f>
        <v>0.99520615791849043</v>
      </c>
      <c r="K206" s="38">
        <f>IF(記載例!$E$16="北海道",K8,IF(記載例!$E$16="東北",K30,IF(記載例!$E$16="東京",K52,IF(記載例!$E$16="中部",K74,IF(記載例!$E$16="北陸",K96,IF(記載例!$E$16="関西",K118,IF(記載例!$E$16="中国",K140,IF(記載例!$E$16="四国",K162,IF(記載例!$E$16="九州",K184)))))))))</f>
        <v>0.99472371697819639</v>
      </c>
      <c r="L206" s="38">
        <f>IF(記載例!$E$16="北海道",L8,IF(記載例!$E$16="東北",L30,IF(記載例!$E$16="東京",L52,IF(記載例!$E$16="中部",L74,IF(記載例!$E$16="北陸",L96,IF(記載例!$E$16="関西",L118,IF(記載例!$E$16="中国",L140,IF(記載例!$E$16="四国",L162,IF(記載例!$E$16="九州",L184)))))))))</f>
        <v>1</v>
      </c>
      <c r="M206" s="39">
        <f>IF(記載例!$E$16="北海道",M8,IF(記載例!$E$16="東北",M30,IF(記載例!$E$16="東京",M52,IF(記載例!$E$16="中部",M74,IF(記載例!$E$16="北陸",M96,IF(記載例!$E$16="関西",M118,IF(記載例!$E$16="中国",M140,IF(記載例!$E$16="四国",M162,IF(記載例!$E$16="九州",M184)))))))))</f>
        <v>0.97976214231921621</v>
      </c>
    </row>
    <row r="207" spans="1:13" x14ac:dyDescent="0.25">
      <c r="A207" s="33">
        <v>15</v>
      </c>
      <c r="B207" s="37">
        <f>IF(記載例!$E$16="北海道",B9,IF(記載例!$E$16="東北",B31,IF(記載例!$E$16="東京",B53,IF(記載例!$E$16="中部",B75,IF(記載例!$E$16="北陸",B97,IF(記載例!$E$16="関西",B119,IF(記載例!$E$16="中国",B141,IF(記載例!$E$16="四国",B163,IF(記載例!$E$16="九州",B185)))))))))</f>
        <v>0.96459341901947726</v>
      </c>
      <c r="C207" s="38">
        <f>IF(記載例!$E$16="北海道",C9,IF(記載例!$E$16="東北",C31,IF(記載例!$E$16="東京",C53,IF(記載例!$E$16="中部",C75,IF(記載例!$E$16="北陸",C97,IF(記載例!$E$16="関西",C119,IF(記載例!$E$16="中国",C141,IF(記載例!$E$16="四国",C163,IF(記載例!$E$16="九州",C185)))))))))</f>
        <v>0.94264651061201221</v>
      </c>
      <c r="D207" s="38">
        <f>IF(記載例!$E$16="北海道",D9,IF(記載例!$E$16="東北",D31,IF(記載例!$E$16="東京",D53,IF(記載例!$E$16="中部",D75,IF(記載例!$E$16="北陸",D97,IF(記載例!$E$16="関西",D119,IF(記載例!$E$16="中国",D141,IF(記載例!$E$16="四国",D163,IF(記載例!$E$16="九州",D185)))))))))</f>
        <v>1</v>
      </c>
      <c r="E207" s="38">
        <f>IF(記載例!$E$16="北海道",E9,IF(記載例!$E$16="東北",E31,IF(記載例!$E$16="東京",E53,IF(記載例!$E$16="中部",E75,IF(記載例!$E$16="北陸",E97,IF(記載例!$E$16="関西",E119,IF(記載例!$E$16="中国",E141,IF(記載例!$E$16="四国",E163,IF(記載例!$E$16="九州",E185)))))))))</f>
        <v>1</v>
      </c>
      <c r="F207" s="38">
        <f>IF(記載例!$E$16="北海道",F9,IF(記載例!$E$16="東北",F31,IF(記載例!$E$16="東京",F53,IF(記載例!$E$16="中部",F75,IF(記載例!$E$16="北陸",F97,IF(記載例!$E$16="関西",F119,IF(記載例!$E$16="中国",F141,IF(記載例!$E$16="四国",F163,IF(記載例!$E$16="九州",F185)))))))))</f>
        <v>1</v>
      </c>
      <c r="G207" s="38">
        <f>IF(記載例!$E$16="北海道",G9,IF(記載例!$E$16="東北",G31,IF(記載例!$E$16="東京",G53,IF(記載例!$E$16="中部",G75,IF(記載例!$E$16="北陸",G97,IF(記載例!$E$16="関西",G119,IF(記載例!$E$16="中国",G141,IF(記載例!$E$16="四国",G163,IF(記載例!$E$16="九州",G185)))))))))</f>
        <v>1</v>
      </c>
      <c r="H207" s="38">
        <f>IF(記載例!$E$16="北海道",H9,IF(記載例!$E$16="東北",H31,IF(記載例!$E$16="東京",H53,IF(記載例!$E$16="中部",H75,IF(記載例!$E$16="北陸",H97,IF(記載例!$E$16="関西",H119,IF(記載例!$E$16="中国",H141,IF(記載例!$E$16="四国",H163,IF(記載例!$E$16="九州",H185)))))))))</f>
        <v>0.97897338497972686</v>
      </c>
      <c r="I207" s="38">
        <f>IF(記載例!$E$16="北海道",I9,IF(記載例!$E$16="東北",I31,IF(記載例!$E$16="東京",I53,IF(記載例!$E$16="中部",I75,IF(記載例!$E$16="北陸",I97,IF(記載例!$E$16="関西",I119,IF(記載例!$E$16="中国",I141,IF(記載例!$E$16="四国",I163,IF(記載例!$E$16="九州",I185)))))))))</f>
        <v>0.97487647025291391</v>
      </c>
      <c r="J207" s="38">
        <f>IF(記載例!$E$16="北海道",J9,IF(記載例!$E$16="東北",J31,IF(記載例!$E$16="東京",J53,IF(記載例!$E$16="中部",J75,IF(記載例!$E$16="北陸",J97,IF(記載例!$E$16="関西",J119,IF(記載例!$E$16="中国",J141,IF(記載例!$E$16="四国",J163,IF(記載例!$E$16="九州",J185)))))))))</f>
        <v>0.99520615791849043</v>
      </c>
      <c r="K207" s="38">
        <f>IF(記載例!$E$16="北海道",K9,IF(記載例!$E$16="東北",K31,IF(記載例!$E$16="東京",K53,IF(記載例!$E$16="中部",K75,IF(記載例!$E$16="北陸",K97,IF(記載例!$E$16="関西",K119,IF(記載例!$E$16="中国",K141,IF(記載例!$E$16="四国",K163,IF(記載例!$E$16="九州",K185)))))))))</f>
        <v>0.99472371697819639</v>
      </c>
      <c r="L207" s="38">
        <f>IF(記載例!$E$16="北海道",L9,IF(記載例!$E$16="東北",L31,IF(記載例!$E$16="東京",L53,IF(記載例!$E$16="中部",L75,IF(記載例!$E$16="北陸",L97,IF(記載例!$E$16="関西",L119,IF(記載例!$E$16="中国",L141,IF(記載例!$E$16="四国",L163,IF(記載例!$E$16="九州",L185)))))))))</f>
        <v>1</v>
      </c>
      <c r="M207" s="39">
        <f>IF(記載例!$E$16="北海道",M9,IF(記載例!$E$16="東北",M31,IF(記載例!$E$16="東京",M53,IF(記載例!$E$16="中部",M75,IF(記載例!$E$16="北陸",M97,IF(記載例!$E$16="関西",M119,IF(記載例!$E$16="中国",M141,IF(記載例!$E$16="四国",M163,IF(記載例!$E$16="九州",M185)))))))))</f>
        <v>0.97976214231921621</v>
      </c>
    </row>
    <row r="208" spans="1:13" x14ac:dyDescent="0.25">
      <c r="A208" s="33">
        <v>14</v>
      </c>
      <c r="B208" s="37">
        <f>IF(記載例!$E$16="北海道",B10,IF(記載例!$E$16="東北",B32,IF(記載例!$E$16="東京",B54,IF(記載例!$E$16="中部",B76,IF(記載例!$E$16="北陸",B98,IF(記載例!$E$16="関西",B120,IF(記載例!$E$16="中国",B142,IF(記載例!$E$16="四国",B164,IF(記載例!$E$16="九州",B186)))))))))</f>
        <v>0.96459341901947726</v>
      </c>
      <c r="C208" s="38">
        <f>IF(記載例!$E$16="北海道",C10,IF(記載例!$E$16="東北",C32,IF(記載例!$E$16="東京",C54,IF(記載例!$E$16="中部",C76,IF(記載例!$E$16="北陸",C98,IF(記載例!$E$16="関西",C120,IF(記載例!$E$16="中国",C142,IF(記載例!$E$16="四国",C164,IF(記載例!$E$16="九州",C186)))))))))</f>
        <v>0.94264651061201221</v>
      </c>
      <c r="D208" s="38">
        <f>IF(記載例!$E$16="北海道",D10,IF(記載例!$E$16="東北",D32,IF(記載例!$E$16="東京",D54,IF(記載例!$E$16="中部",D76,IF(記載例!$E$16="北陸",D98,IF(記載例!$E$16="関西",D120,IF(記載例!$E$16="中国",D142,IF(記載例!$E$16="四国",D164,IF(記載例!$E$16="九州",D186)))))))))</f>
        <v>1</v>
      </c>
      <c r="E208" s="38">
        <f>IF(記載例!$E$16="北海道",E10,IF(記載例!$E$16="東北",E32,IF(記載例!$E$16="東京",E54,IF(記載例!$E$16="中部",E76,IF(記載例!$E$16="北陸",E98,IF(記載例!$E$16="関西",E120,IF(記載例!$E$16="中国",E142,IF(記載例!$E$16="四国",E164,IF(記載例!$E$16="九州",E186)))))))))</f>
        <v>1</v>
      </c>
      <c r="F208" s="38">
        <f>IF(記載例!$E$16="北海道",F10,IF(記載例!$E$16="東北",F32,IF(記載例!$E$16="東京",F54,IF(記載例!$E$16="中部",F76,IF(記載例!$E$16="北陸",F98,IF(記載例!$E$16="関西",F120,IF(記載例!$E$16="中国",F142,IF(記載例!$E$16="四国",F164,IF(記載例!$E$16="九州",F186)))))))))</f>
        <v>1</v>
      </c>
      <c r="G208" s="38">
        <f>IF(記載例!$E$16="北海道",G10,IF(記載例!$E$16="東北",G32,IF(記載例!$E$16="東京",G54,IF(記載例!$E$16="中部",G76,IF(記載例!$E$16="北陸",G98,IF(記載例!$E$16="関西",G120,IF(記載例!$E$16="中国",G142,IF(記載例!$E$16="四国",G164,IF(記載例!$E$16="九州",G186)))))))))</f>
        <v>1</v>
      </c>
      <c r="H208" s="38">
        <f>IF(記載例!$E$16="北海道",H10,IF(記載例!$E$16="東北",H32,IF(記載例!$E$16="東京",H54,IF(記載例!$E$16="中部",H76,IF(記載例!$E$16="北陸",H98,IF(記載例!$E$16="関西",H120,IF(記載例!$E$16="中国",H142,IF(記載例!$E$16="四国",H164,IF(記載例!$E$16="九州",H186)))))))))</f>
        <v>0.97897338497972686</v>
      </c>
      <c r="I208" s="38">
        <f>IF(記載例!$E$16="北海道",I10,IF(記載例!$E$16="東北",I32,IF(記載例!$E$16="東京",I54,IF(記載例!$E$16="中部",I76,IF(記載例!$E$16="北陸",I98,IF(記載例!$E$16="関西",I120,IF(記載例!$E$16="中国",I142,IF(記載例!$E$16="四国",I164,IF(記載例!$E$16="九州",I186)))))))))</f>
        <v>0.97487647025291391</v>
      </c>
      <c r="J208" s="38">
        <f>IF(記載例!$E$16="北海道",J10,IF(記載例!$E$16="東北",J32,IF(記載例!$E$16="東京",J54,IF(記載例!$E$16="中部",J76,IF(記載例!$E$16="北陸",J98,IF(記載例!$E$16="関西",J120,IF(記載例!$E$16="中国",J142,IF(記載例!$E$16="四国",J164,IF(記載例!$E$16="九州",J186)))))))))</f>
        <v>0.99520615791849043</v>
      </c>
      <c r="K208" s="38">
        <f>IF(記載例!$E$16="北海道",K10,IF(記載例!$E$16="東北",K32,IF(記載例!$E$16="東京",K54,IF(記載例!$E$16="中部",K76,IF(記載例!$E$16="北陸",K98,IF(記載例!$E$16="関西",K120,IF(記載例!$E$16="中国",K142,IF(記載例!$E$16="四国",K164,IF(記載例!$E$16="九州",K186)))))))))</f>
        <v>0.99472371697819639</v>
      </c>
      <c r="L208" s="38">
        <f>IF(記載例!$E$16="北海道",L10,IF(記載例!$E$16="東北",L32,IF(記載例!$E$16="東京",L54,IF(記載例!$E$16="中部",L76,IF(記載例!$E$16="北陸",L98,IF(記載例!$E$16="関西",L120,IF(記載例!$E$16="中国",L142,IF(記載例!$E$16="四国",L164,IF(記載例!$E$16="九州",L186)))))))))</f>
        <v>1</v>
      </c>
      <c r="M208" s="39">
        <f>IF(記載例!$E$16="北海道",M10,IF(記載例!$E$16="東北",M32,IF(記載例!$E$16="東京",M54,IF(記載例!$E$16="中部",M76,IF(記載例!$E$16="北陸",M98,IF(記載例!$E$16="関西",M120,IF(記載例!$E$16="中国",M142,IF(記載例!$E$16="四国",M164,IF(記載例!$E$16="九州",M186)))))))))</f>
        <v>0.97976214231921621</v>
      </c>
    </row>
    <row r="209" spans="1:13" x14ac:dyDescent="0.25">
      <c r="A209" s="33">
        <v>13</v>
      </c>
      <c r="B209" s="37">
        <f>IF(記載例!$E$16="北海道",B11,IF(記載例!$E$16="東北",B33,IF(記載例!$E$16="東京",B55,IF(記載例!$E$16="中部",B77,IF(記載例!$E$16="北陸",B99,IF(記載例!$E$16="関西",B121,IF(記載例!$E$16="中国",B143,IF(記載例!$E$16="四国",B165,IF(記載例!$E$16="九州",B187)))))))))</f>
        <v>0.96459341901947726</v>
      </c>
      <c r="C209" s="38">
        <f>IF(記載例!$E$16="北海道",C11,IF(記載例!$E$16="東北",C33,IF(記載例!$E$16="東京",C55,IF(記載例!$E$16="中部",C77,IF(記載例!$E$16="北陸",C99,IF(記載例!$E$16="関西",C121,IF(記載例!$E$16="中国",C143,IF(記載例!$E$16="四国",C165,IF(記載例!$E$16="九州",C187)))))))))</f>
        <v>0.94264651061201221</v>
      </c>
      <c r="D209" s="38">
        <f>IF(記載例!$E$16="北海道",D11,IF(記載例!$E$16="東北",D33,IF(記載例!$E$16="東京",D55,IF(記載例!$E$16="中部",D77,IF(記載例!$E$16="北陸",D99,IF(記載例!$E$16="関西",D121,IF(記載例!$E$16="中国",D143,IF(記載例!$E$16="四国",D165,IF(記載例!$E$16="九州",D187)))))))))</f>
        <v>1</v>
      </c>
      <c r="E209" s="38">
        <f>IF(記載例!$E$16="北海道",E11,IF(記載例!$E$16="東北",E33,IF(記載例!$E$16="東京",E55,IF(記載例!$E$16="中部",E77,IF(記載例!$E$16="北陸",E99,IF(記載例!$E$16="関西",E121,IF(記載例!$E$16="中国",E143,IF(記載例!$E$16="四国",E165,IF(記載例!$E$16="九州",E187)))))))))</f>
        <v>1</v>
      </c>
      <c r="F209" s="38">
        <f>IF(記載例!$E$16="北海道",F11,IF(記載例!$E$16="東北",F33,IF(記載例!$E$16="東京",F55,IF(記載例!$E$16="中部",F77,IF(記載例!$E$16="北陸",F99,IF(記載例!$E$16="関西",F121,IF(記載例!$E$16="中国",F143,IF(記載例!$E$16="四国",F165,IF(記載例!$E$16="九州",F187)))))))))</f>
        <v>1</v>
      </c>
      <c r="G209" s="38">
        <f>IF(記載例!$E$16="北海道",G11,IF(記載例!$E$16="東北",G33,IF(記載例!$E$16="東京",G55,IF(記載例!$E$16="中部",G77,IF(記載例!$E$16="北陸",G99,IF(記載例!$E$16="関西",G121,IF(記載例!$E$16="中国",G143,IF(記載例!$E$16="四国",G165,IF(記載例!$E$16="九州",G187)))))))))</f>
        <v>1</v>
      </c>
      <c r="H209" s="38">
        <f>IF(記載例!$E$16="北海道",H11,IF(記載例!$E$16="東北",H33,IF(記載例!$E$16="東京",H55,IF(記載例!$E$16="中部",H77,IF(記載例!$E$16="北陸",H99,IF(記載例!$E$16="関西",H121,IF(記載例!$E$16="中国",H143,IF(記載例!$E$16="四国",H165,IF(記載例!$E$16="九州",H187)))))))))</f>
        <v>0.97897338497972686</v>
      </c>
      <c r="I209" s="38">
        <f>IF(記載例!$E$16="北海道",I11,IF(記載例!$E$16="東北",I33,IF(記載例!$E$16="東京",I55,IF(記載例!$E$16="中部",I77,IF(記載例!$E$16="北陸",I99,IF(記載例!$E$16="関西",I121,IF(記載例!$E$16="中国",I143,IF(記載例!$E$16="四国",I165,IF(記載例!$E$16="九州",I187)))))))))</f>
        <v>0.96894696012093851</v>
      </c>
      <c r="J209" s="38">
        <f>IF(記載例!$E$16="北海道",J11,IF(記載例!$E$16="東北",J33,IF(記載例!$E$16="東京",J55,IF(記載例!$E$16="中部",J77,IF(記載例!$E$16="北陸",J99,IF(記載例!$E$16="関西",J121,IF(記載例!$E$16="中国",J143,IF(記載例!$E$16="四国",J165,IF(記載例!$E$16="九州",J187)))))))))</f>
        <v>0.99520615791849043</v>
      </c>
      <c r="K209" s="38">
        <f>IF(記載例!$E$16="北海道",K11,IF(記載例!$E$16="東北",K33,IF(記載例!$E$16="東京",K55,IF(記載例!$E$16="中部",K77,IF(記載例!$E$16="北陸",K99,IF(記載例!$E$16="関西",K121,IF(記載例!$E$16="中国",K143,IF(記載例!$E$16="四国",K165,IF(記載例!$E$16="九州",K187)))))))))</f>
        <v>0.99472371697819639</v>
      </c>
      <c r="L209" s="38">
        <f>IF(記載例!$E$16="北海道",L11,IF(記載例!$E$16="東北",L33,IF(記載例!$E$16="東京",L55,IF(記載例!$E$16="中部",L77,IF(記載例!$E$16="北陸",L99,IF(記載例!$E$16="関西",L121,IF(記載例!$E$16="中国",L143,IF(記載例!$E$16="四国",L165,IF(記載例!$E$16="九州",L187)))))))))</f>
        <v>1</v>
      </c>
      <c r="M209" s="39">
        <f>IF(記載例!$E$16="北海道",M11,IF(記載例!$E$16="東北",M33,IF(記載例!$E$16="東京",M55,IF(記載例!$E$16="中部",M77,IF(記載例!$E$16="北陸",M99,IF(記載例!$E$16="関西",M121,IF(記載例!$E$16="中国",M143,IF(記載例!$E$16="四国",M165,IF(記載例!$E$16="九州",M187)))))))))</f>
        <v>0.97976214231921621</v>
      </c>
    </row>
    <row r="210" spans="1:13" x14ac:dyDescent="0.25">
      <c r="A210" s="33">
        <v>12</v>
      </c>
      <c r="B210" s="37">
        <f>IF(記載例!$E$16="北海道",B12,IF(記載例!$E$16="東北",B34,IF(記載例!$E$16="東京",B56,IF(記載例!$E$16="中部",B78,IF(記載例!$E$16="北陸",B100,IF(記載例!$E$16="関西",B122,IF(記載例!$E$16="中国",B144,IF(記載例!$E$16="四国",B166,IF(記載例!$E$16="九州",B188)))))))))</f>
        <v>0.96459341901947726</v>
      </c>
      <c r="C210" s="38">
        <f>IF(記載例!$E$16="北海道",C12,IF(記載例!$E$16="東北",C34,IF(記載例!$E$16="東京",C56,IF(記載例!$E$16="中部",C78,IF(記載例!$E$16="北陸",C100,IF(記載例!$E$16="関西",C122,IF(記載例!$E$16="中国",C144,IF(記載例!$E$16="四国",C166,IF(記載例!$E$16="九州",C188)))))))))</f>
        <v>0.94264651061201221</v>
      </c>
      <c r="D210" s="38">
        <f>IF(記載例!$E$16="北海道",D12,IF(記載例!$E$16="東北",D34,IF(記載例!$E$16="東京",D56,IF(記載例!$E$16="中部",D78,IF(記載例!$E$16="北陸",D100,IF(記載例!$E$16="関西",D122,IF(記載例!$E$16="中国",D144,IF(記載例!$E$16="四国",D166,IF(記載例!$E$16="九州",D188)))))))))</f>
        <v>1</v>
      </c>
      <c r="E210" s="38">
        <f>IF(記載例!$E$16="北海道",E12,IF(記載例!$E$16="東北",E34,IF(記載例!$E$16="東京",E56,IF(記載例!$E$16="中部",E78,IF(記載例!$E$16="北陸",E100,IF(記載例!$E$16="関西",E122,IF(記載例!$E$16="中国",E144,IF(記載例!$E$16="四国",E166,IF(記載例!$E$16="九州",E188)))))))))</f>
        <v>1</v>
      </c>
      <c r="F210" s="38">
        <f>IF(記載例!$E$16="北海道",F12,IF(記載例!$E$16="東北",F34,IF(記載例!$E$16="東京",F56,IF(記載例!$E$16="中部",F78,IF(記載例!$E$16="北陸",F100,IF(記載例!$E$16="関西",F122,IF(記載例!$E$16="中国",F144,IF(記載例!$E$16="四国",F166,IF(記載例!$E$16="九州",F188)))))))))</f>
        <v>1</v>
      </c>
      <c r="G210" s="38">
        <f>IF(記載例!$E$16="北海道",G12,IF(記載例!$E$16="東北",G34,IF(記載例!$E$16="東京",G56,IF(記載例!$E$16="中部",G78,IF(記載例!$E$16="北陸",G100,IF(記載例!$E$16="関西",G122,IF(記載例!$E$16="中国",G144,IF(記載例!$E$16="四国",G166,IF(記載例!$E$16="九州",G188)))))))))</f>
        <v>1</v>
      </c>
      <c r="H210" s="38">
        <f>IF(記載例!$E$16="北海道",H12,IF(記載例!$E$16="東北",H34,IF(記載例!$E$16="東京",H56,IF(記載例!$E$16="中部",H78,IF(記載例!$E$16="北陸",H100,IF(記載例!$E$16="関西",H122,IF(記載例!$E$16="中国",H144,IF(記載例!$E$16="四国",H166,IF(記載例!$E$16="九州",H188)))))))))</f>
        <v>0.97897338497972686</v>
      </c>
      <c r="I210" s="38">
        <f>IF(記載例!$E$16="北海道",I12,IF(記載例!$E$16="東北",I34,IF(記載例!$E$16="東京",I56,IF(記載例!$E$16="中部",I78,IF(記載例!$E$16="北陸",I100,IF(記載例!$E$16="関西",I122,IF(記載例!$E$16="中国",I144,IF(記載例!$E$16="四国",I166,IF(記載例!$E$16="九州",I188)))))))))</f>
        <v>0.95387940137882055</v>
      </c>
      <c r="J210" s="38">
        <f>IF(記載例!$E$16="北海道",J12,IF(記載例!$E$16="東北",J34,IF(記載例!$E$16="東京",J56,IF(記載例!$E$16="中部",J78,IF(記載例!$E$16="北陸",J100,IF(記載例!$E$16="関西",J122,IF(記載例!$E$16="中国",J144,IF(記載例!$E$16="四国",J166,IF(記載例!$E$16="九州",J188)))))))))</f>
        <v>0.99520615791849043</v>
      </c>
      <c r="K210" s="38">
        <f>IF(記載例!$E$16="北海道",K12,IF(記載例!$E$16="東北",K34,IF(記載例!$E$16="東京",K56,IF(記載例!$E$16="中部",K78,IF(記載例!$E$16="北陸",K100,IF(記載例!$E$16="関西",K122,IF(記載例!$E$16="中国",K144,IF(記載例!$E$16="四国",K166,IF(記載例!$E$16="九州",K188)))))))))</f>
        <v>0.99472371697819639</v>
      </c>
      <c r="L210" s="38">
        <f>IF(記載例!$E$16="北海道",L12,IF(記載例!$E$16="東北",L34,IF(記載例!$E$16="東京",L56,IF(記載例!$E$16="中部",L78,IF(記載例!$E$16="北陸",L100,IF(記載例!$E$16="関西",L122,IF(記載例!$E$16="中国",L144,IF(記載例!$E$16="四国",L166,IF(記載例!$E$16="九州",L188)))))))))</f>
        <v>1</v>
      </c>
      <c r="M210" s="39">
        <f>IF(記載例!$E$16="北海道",M12,IF(記載例!$E$16="東北",M34,IF(記載例!$E$16="東京",M56,IF(記載例!$E$16="中部",M78,IF(記載例!$E$16="北陸",M100,IF(記載例!$E$16="関西",M122,IF(記載例!$E$16="中国",M144,IF(記載例!$E$16="四国",M166,IF(記載例!$E$16="九州",M188)))))))))</f>
        <v>0.97976214231921621</v>
      </c>
    </row>
    <row r="211" spans="1:13" x14ac:dyDescent="0.25">
      <c r="A211" s="33">
        <v>11</v>
      </c>
      <c r="B211" s="37">
        <f>IF(記載例!$E$16="北海道",B13,IF(記載例!$E$16="東北",B35,IF(記載例!$E$16="東京",B57,IF(記載例!$E$16="中部",B79,IF(記載例!$E$16="北陸",B101,IF(記載例!$E$16="関西",B123,IF(記載例!$E$16="中国",B145,IF(記載例!$E$16="四国",B167,IF(記載例!$E$16="九州",B189)))))))))</f>
        <v>0.96459341901947726</v>
      </c>
      <c r="C211" s="38">
        <f>IF(記載例!$E$16="北海道",C13,IF(記載例!$E$16="東北",C35,IF(記載例!$E$16="東京",C57,IF(記載例!$E$16="中部",C79,IF(記載例!$E$16="北陸",C101,IF(記載例!$E$16="関西",C123,IF(記載例!$E$16="中国",C145,IF(記載例!$E$16="四国",C167,IF(記載例!$E$16="九州",C189)))))))))</f>
        <v>0.93905344205933605</v>
      </c>
      <c r="D211" s="38">
        <f>IF(記載例!$E$16="北海道",D13,IF(記載例!$E$16="東北",D35,IF(記載例!$E$16="東京",D57,IF(記載例!$E$16="中部",D79,IF(記載例!$E$16="北陸",D101,IF(記載例!$E$16="関西",D123,IF(記載例!$E$16="中国",D145,IF(記載例!$E$16="四国",D167,IF(記載例!$E$16="九州",D189)))))))))</f>
        <v>1</v>
      </c>
      <c r="E211" s="38">
        <f>IF(記載例!$E$16="北海道",E13,IF(記載例!$E$16="東北",E35,IF(記載例!$E$16="東京",E57,IF(記載例!$E$16="中部",E79,IF(記載例!$E$16="北陸",E101,IF(記載例!$E$16="関西",E123,IF(記載例!$E$16="中国",E145,IF(記載例!$E$16="四国",E167,IF(記載例!$E$16="九州",E189)))))))))</f>
        <v>1</v>
      </c>
      <c r="F211" s="38">
        <f>IF(記載例!$E$16="北海道",F13,IF(記載例!$E$16="東北",F35,IF(記載例!$E$16="東京",F57,IF(記載例!$E$16="中部",F79,IF(記載例!$E$16="北陸",F101,IF(記載例!$E$16="関西",F123,IF(記載例!$E$16="中国",F145,IF(記載例!$E$16="四国",F167,IF(記載例!$E$16="九州",F189)))))))))</f>
        <v>1</v>
      </c>
      <c r="G211" s="38">
        <f>IF(記載例!$E$16="北海道",G13,IF(記載例!$E$16="東北",G35,IF(記載例!$E$16="東京",G57,IF(記載例!$E$16="中部",G79,IF(記載例!$E$16="北陸",G101,IF(記載例!$E$16="関西",G123,IF(記載例!$E$16="中国",G145,IF(記載例!$E$16="四国",G167,IF(記載例!$E$16="九州",G189)))))))))</f>
        <v>1</v>
      </c>
      <c r="H211" s="38">
        <f>IF(記載例!$E$16="北海道",H13,IF(記載例!$E$16="東北",H35,IF(記載例!$E$16="東京",H57,IF(記載例!$E$16="中部",H79,IF(記載例!$E$16="北陸",H101,IF(記載例!$E$16="関西",H123,IF(記載例!$E$16="中国",H145,IF(記載例!$E$16="四国",H167,IF(記載例!$E$16="九州",H189)))))))))</f>
        <v>0.97897338497972686</v>
      </c>
      <c r="I211" s="38">
        <f>IF(記載例!$E$16="北海道",I13,IF(記載例!$E$16="東北",I35,IF(記載例!$E$16="東京",I57,IF(記載例!$E$16="中部",I79,IF(記載例!$E$16="北陸",I101,IF(記載例!$E$16="関西",I123,IF(記載例!$E$16="中国",I145,IF(記載例!$E$16="四国",I167,IF(記載例!$E$16="九州",I189)))))))))</f>
        <v>0.92967379402656047</v>
      </c>
      <c r="J211" s="38">
        <f>IF(記載例!$E$16="北海道",J13,IF(記載例!$E$16="東北",J35,IF(記載例!$E$16="東京",J57,IF(記載例!$E$16="中部",J79,IF(記載例!$E$16="北陸",J101,IF(記載例!$E$16="関西",J123,IF(記載例!$E$16="中国",J145,IF(記載例!$E$16="四国",J167,IF(記載例!$E$16="九州",J189)))))))))</f>
        <v>0.99520615791849043</v>
      </c>
      <c r="K211" s="38">
        <f>IF(記載例!$E$16="北海道",K13,IF(記載例!$E$16="東北",K35,IF(記載例!$E$16="東京",K57,IF(記載例!$E$16="中部",K79,IF(記載例!$E$16="北陸",K101,IF(記載例!$E$16="関西",K123,IF(記載例!$E$16="中国",K145,IF(記載例!$E$16="四国",K167,IF(記載例!$E$16="九州",K189)))))))))</f>
        <v>0.98887319808683039</v>
      </c>
      <c r="L211" s="38">
        <f>IF(記載例!$E$16="北海道",L13,IF(記載例!$E$16="東北",L35,IF(記載例!$E$16="東京",L57,IF(記載例!$E$16="中部",L79,IF(記載例!$E$16="北陸",L101,IF(記載例!$E$16="関西",L123,IF(記載例!$E$16="中国",L145,IF(記載例!$E$16="四国",L167,IF(記載例!$E$16="九州",L189)))))))))</f>
        <v>1</v>
      </c>
      <c r="M211" s="39">
        <f>IF(記載例!$E$16="北海道",M13,IF(記載例!$E$16="東北",M35,IF(記載例!$E$16="東京",M57,IF(記載例!$E$16="中部",M79,IF(記載例!$E$16="北陸",M101,IF(記載例!$E$16="関西",M123,IF(記載例!$E$16="中国",M145,IF(記載例!$E$16="四国",M167,IF(記載例!$E$16="九州",M189)))))))))</f>
        <v>0.97361476912935885</v>
      </c>
    </row>
    <row r="212" spans="1:13" x14ac:dyDescent="0.25">
      <c r="A212" s="33">
        <v>10</v>
      </c>
      <c r="B212" s="37">
        <f>IF(記載例!$E$16="北海道",B14,IF(記載例!$E$16="東北",B36,IF(記載例!$E$16="東京",B58,IF(記載例!$E$16="中部",B80,IF(記載例!$E$16="北陸",B102,IF(記載例!$E$16="関西",B124,IF(記載例!$E$16="中国",B146,IF(記載例!$E$16="四国",B168,IF(記載例!$E$16="九州",B190)))))))))</f>
        <v>0.95775719878904997</v>
      </c>
      <c r="C212" s="38">
        <f>IF(記載例!$E$16="北海道",C14,IF(記載例!$E$16="東北",C36,IF(記載例!$E$16="東京",C58,IF(記載例!$E$16="中部",C80,IF(記載例!$E$16="北陸",C102,IF(記載例!$E$16="関西",C124,IF(記載例!$E$16="中国",C146,IF(記載例!$E$16="四国",C168,IF(記載例!$E$16="九州",C190)))))))))</f>
        <v>0.92460170661046059</v>
      </c>
      <c r="D212" s="38">
        <f>IF(記載例!$E$16="北海道",D14,IF(記載例!$E$16="東北",D36,IF(記載例!$E$16="東京",D58,IF(記載例!$E$16="中部",D80,IF(記載例!$E$16="北陸",D102,IF(記載例!$E$16="関西",D124,IF(記載例!$E$16="中国",D146,IF(記載例!$E$16="四国",D168,IF(記載例!$E$16="九州",D190)))))))))</f>
        <v>1</v>
      </c>
      <c r="E212" s="38">
        <f>IF(記載例!$E$16="北海道",E14,IF(記載例!$E$16="東北",E36,IF(記載例!$E$16="東京",E58,IF(記載例!$E$16="中部",E80,IF(記載例!$E$16="北陸",E102,IF(記載例!$E$16="関西",E124,IF(記載例!$E$16="中国",E146,IF(記載例!$E$16="四国",E168,IF(記載例!$E$16="九州",E190)))))))))</f>
        <v>1</v>
      </c>
      <c r="F212" s="38">
        <f>IF(記載例!$E$16="北海道",F14,IF(記載例!$E$16="東北",F36,IF(記載例!$E$16="東京",F58,IF(記載例!$E$16="中部",F80,IF(記載例!$E$16="北陸",F102,IF(記載例!$E$16="関西",F124,IF(記載例!$E$16="中国",F146,IF(記載例!$E$16="四国",F168,IF(記載例!$E$16="九州",F190)))))))))</f>
        <v>1</v>
      </c>
      <c r="G212" s="38">
        <f>IF(記載例!$E$16="北海道",G14,IF(記載例!$E$16="東北",G36,IF(記載例!$E$16="東京",G58,IF(記載例!$E$16="中部",G80,IF(記載例!$E$16="北陸",G102,IF(記載例!$E$16="関西",G124,IF(記載例!$E$16="中国",G146,IF(記載例!$E$16="四国",G168,IF(記載例!$E$16="九州",G190)))))))))</f>
        <v>1</v>
      </c>
      <c r="H212" s="38">
        <f>IF(記載例!$E$16="北海道",H14,IF(記載例!$E$16="東北",H36,IF(記載例!$E$16="東京",H58,IF(記載例!$E$16="中部",H80,IF(記載例!$E$16="北陸",H102,IF(記載例!$E$16="関西",H124,IF(記載例!$E$16="中国",H146,IF(記載例!$E$16="四国",H168,IF(記載例!$E$16="九州",H190)))))))))</f>
        <v>0.97606681245845084</v>
      </c>
      <c r="I212" s="38">
        <f>IF(記載例!$E$16="北海道",I14,IF(記載例!$E$16="東北",I36,IF(記載例!$E$16="東京",I58,IF(記載例!$E$16="中部",I80,IF(記載例!$E$16="北陸",I102,IF(記載例!$E$16="関西",I124,IF(記載例!$E$16="中国",I146,IF(記載例!$E$16="四国",I168,IF(記載例!$E$16="九州",I190)))))))))</f>
        <v>0.89633013806415796</v>
      </c>
      <c r="J212" s="38">
        <f>IF(記載例!$E$16="北海道",J14,IF(記載例!$E$16="東北",J36,IF(記載例!$E$16="東京",J58,IF(記載例!$E$16="中部",J80,IF(記載例!$E$16="北陸",J102,IF(記載例!$E$16="関西",J124,IF(記載例!$E$16="中国",J146,IF(記載例!$E$16="四国",J168,IF(記載例!$E$16="九州",J190)))))))))</f>
        <v>0.98643620890079764</v>
      </c>
      <c r="K212" s="38">
        <f>IF(記載例!$E$16="北海道",K14,IF(記載例!$E$16="東北",K36,IF(記載例!$E$16="東京",K58,IF(記載例!$E$16="中部",K80,IF(記載例!$E$16="北陸",K102,IF(記載例!$E$16="関西",K124,IF(記載例!$E$16="中国",K146,IF(記載例!$E$16="四国",K168,IF(記載例!$E$16="九州",K190)))))))))</f>
        <v>0.97089362015481906</v>
      </c>
      <c r="L212" s="38">
        <f>IF(記載例!$E$16="北海道",L14,IF(記載例!$E$16="東北",L36,IF(記載例!$E$16="東京",L58,IF(記載例!$E$16="中部",L80,IF(記載例!$E$16="北陸",L102,IF(記載例!$E$16="関西",L124,IF(記載例!$E$16="中国",L146,IF(記載例!$E$16="四国",L168,IF(記載例!$E$16="九州",L190)))))))))</f>
        <v>0.9898142222601154</v>
      </c>
      <c r="M212" s="39">
        <f>IF(記載例!$E$16="北海道",M14,IF(記載例!$E$16="東北",M36,IF(記載例!$E$16="東京",M58,IF(記載例!$E$16="中部",M80,IF(記載例!$E$16="北陸",M102,IF(記載例!$E$16="関西",M124,IF(記載例!$E$16="中国",M146,IF(記載例!$E$16="四国",M168,IF(記載例!$E$16="九州",M190)))))))))</f>
        <v>0.95571527112686283</v>
      </c>
    </row>
    <row r="213" spans="1:13" x14ac:dyDescent="0.25">
      <c r="A213" s="33">
        <v>9</v>
      </c>
      <c r="B213" s="37">
        <f>IF(記載例!$E$16="北海道",B15,IF(記載例!$E$16="東北",B37,IF(記載例!$E$16="東京",B59,IF(記載例!$E$16="中部",B81,IF(記載例!$E$16="北陸",B103,IF(記載例!$E$16="関西",B125,IF(記載例!$E$16="中国",B147,IF(記載例!$E$16="四国",B169,IF(記載例!$E$16="九州",B191)))))))))</f>
        <v>0.9397302625950914</v>
      </c>
      <c r="C213" s="38">
        <f>IF(記載例!$E$16="北海道",C15,IF(記載例!$E$16="東北",C37,IF(記載例!$E$16="東京",C59,IF(記載例!$E$16="中部",C81,IF(記載例!$E$16="北陸",C103,IF(記載例!$E$16="関西",C125,IF(記載例!$E$16="中国",C147,IF(記載例!$E$16="四国",C169,IF(記載例!$E$16="九州",C191)))))))))</f>
        <v>0.89929130426538539</v>
      </c>
      <c r="D213" s="38">
        <f>IF(記載例!$E$16="北海道",D15,IF(記載例!$E$16="東北",D37,IF(記載例!$E$16="東京",D59,IF(記載例!$E$16="中部",D81,IF(記載例!$E$16="北陸",D103,IF(記載例!$E$16="関西",D125,IF(記載例!$E$16="中国",D147,IF(記載例!$E$16="四国",D169,IF(記載例!$E$16="九州",D191)))))))))</f>
        <v>0.98986959794498963</v>
      </c>
      <c r="E213" s="38">
        <f>IF(記載例!$E$16="北海道",E15,IF(記載例!$E$16="東北",E37,IF(記載例!$E$16="東京",E59,IF(記載例!$E$16="中部",E81,IF(記載例!$E$16="北陸",E103,IF(記載例!$E$16="関西",E125,IF(記載例!$E$16="中国",E147,IF(記載例!$E$16="四国",E169,IF(記載例!$E$16="九州",E191)))))))))</f>
        <v>1</v>
      </c>
      <c r="F213" s="38">
        <f>IF(記載例!$E$16="北海道",F15,IF(記載例!$E$16="東北",F37,IF(記載例!$E$16="東京",F59,IF(記載例!$E$16="中部",F81,IF(記載例!$E$16="北陸",F103,IF(記載例!$E$16="関西",F125,IF(記載例!$E$16="中国",F147,IF(記載例!$E$16="四国",F169,IF(記載例!$E$16="九州",F191)))))))))</f>
        <v>1</v>
      </c>
      <c r="G213" s="38">
        <f>IF(記載例!$E$16="北海道",G15,IF(記載例!$E$16="東北",G37,IF(記載例!$E$16="東京",G59,IF(記載例!$E$16="中部",G81,IF(記載例!$E$16="北陸",G103,IF(記載例!$E$16="関西",G125,IF(記載例!$E$16="中国",G147,IF(記載例!$E$16="四国",G169,IF(記載例!$E$16="九州",G191)))))))))</f>
        <v>1</v>
      </c>
      <c r="H213" s="38">
        <f>IF(記載例!$E$16="北海道",H15,IF(記載例!$E$16="東北",H37,IF(記載例!$E$16="東京",H59,IF(記載例!$E$16="中部",H81,IF(記載例!$E$16="北陸",H103,IF(記載例!$E$16="関西",H125,IF(記載例!$E$16="中国",H147,IF(記載例!$E$16="四国",H169,IF(記載例!$E$16="九州",H191)))))))))</f>
        <v>0.95841569758851208</v>
      </c>
      <c r="I213" s="38">
        <f>IF(記載例!$E$16="北海道",I15,IF(記載例!$E$16="東北",I37,IF(記載例!$E$16="東京",I59,IF(記載例!$E$16="中部",I81,IF(記載例!$E$16="北陸",I103,IF(記載例!$E$16="関西",I125,IF(記載例!$E$16="中国",I147,IF(記載例!$E$16="四国",I169,IF(記載例!$E$16="九州",I191)))))))))</f>
        <v>0.85384843349161277</v>
      </c>
      <c r="J213" s="38">
        <f>IF(記載例!$E$16="北海道",J15,IF(記載例!$E$16="東北",J37,IF(記載例!$E$16="東京",J59,IF(記載例!$E$16="中部",J81,IF(記載例!$E$16="北陸",J103,IF(記載例!$E$16="関西",J125,IF(記載例!$E$16="中国",J147,IF(記載例!$E$16="四国",J169,IF(記載例!$E$16="九州",J191)))))))))</f>
        <v>0.9659305496604601</v>
      </c>
      <c r="K213" s="38">
        <f>IF(記載例!$E$16="北海道",K15,IF(記載例!$E$16="東北",K37,IF(記載例!$E$16="東京",K59,IF(記載例!$E$16="中部",K81,IF(記載例!$E$16="北陸",K103,IF(記載例!$E$16="関西",K125,IF(記載例!$E$16="中国",K147,IF(記載例!$E$16="四国",K169,IF(記載例!$E$16="九州",K191)))))))))</f>
        <v>0.94078498318216286</v>
      </c>
      <c r="L213" s="38">
        <f>IF(記載例!$E$16="北海道",L15,IF(記載例!$E$16="東北",L37,IF(記載例!$E$16="東京",L59,IF(記載例!$E$16="中部",L81,IF(記載例!$E$16="北陸",L103,IF(記載例!$E$16="関西",L125,IF(記載例!$E$16="中国",L147,IF(記載例!$E$16="四国",L169,IF(記載例!$E$16="九州",L191)))))))))</f>
        <v>0.96517062710473933</v>
      </c>
      <c r="M213" s="39">
        <f>IF(記載例!$E$16="北海道",M15,IF(記載例!$E$16="東北",M37,IF(記載例!$E$16="東京",M59,IF(記載例!$E$16="中部",M81,IF(記載例!$E$16="北陸",M103,IF(記載例!$E$16="関西",M125,IF(記載例!$E$16="中国",M147,IF(記載例!$E$16="四国",M169,IF(記載例!$E$16="九州",M191)))))))))</f>
        <v>0.92606364831172749</v>
      </c>
    </row>
    <row r="214" spans="1:13" x14ac:dyDescent="0.25">
      <c r="A214" s="33">
        <v>8</v>
      </c>
      <c r="B214" s="37">
        <f>IF(記載例!$E$16="北海道",B16,IF(記載例!$E$16="東北",B38,IF(記載例!$E$16="東京",B60,IF(記載例!$E$16="中部",B82,IF(記載例!$E$16="北陸",B104,IF(記載例!$E$16="関西",B126,IF(記載例!$E$16="中国",B148,IF(記載例!$E$16="四国",B170,IF(記載例!$E$16="九州",B192)))))))))</f>
        <v>0.91051261043760168</v>
      </c>
      <c r="C214" s="38">
        <f>IF(記載例!$E$16="北海道",C16,IF(記載例!$E$16="東北",C38,IF(記載例!$E$16="東京",C60,IF(記載例!$E$16="中部",C82,IF(記載例!$E$16="北陸",C104,IF(記載例!$E$16="関西",C126,IF(記載例!$E$16="中国",C148,IF(記載例!$E$16="四国",C170,IF(記載例!$E$16="九州",C192)))))))))</f>
        <v>0.86312223502411112</v>
      </c>
      <c r="D214" s="38">
        <f>IF(記載例!$E$16="北海道",D16,IF(記載例!$E$16="東北",D38,IF(記載例!$E$16="東京",D60,IF(記載例!$E$16="中部",D82,IF(記載例!$E$16="北陸",D104,IF(記載例!$E$16="関西",D126,IF(記載例!$E$16="中国",D148,IF(記載例!$E$16="四国",D170,IF(記載例!$E$16="九州",D192)))))))))</f>
        <v>0.95441644474980436</v>
      </c>
      <c r="E214" s="38">
        <f>IF(記載例!$E$16="北海道",E16,IF(記載例!$E$16="東北",E38,IF(記載例!$E$16="東京",E60,IF(記載例!$E$16="中部",E82,IF(記載例!$E$16="北陸",E104,IF(記載例!$E$16="関西",E126,IF(記載例!$E$16="中国",E148,IF(記載例!$E$16="四国",E170,IF(記載例!$E$16="九州",E192)))))))))</f>
        <v>1</v>
      </c>
      <c r="F214" s="38">
        <f>IF(記載例!$E$16="北海道",F16,IF(記載例!$E$16="東北",F38,IF(記載例!$E$16="東京",F60,IF(記載例!$E$16="中部",F82,IF(記載例!$E$16="北陸",F104,IF(記載例!$E$16="関西",F126,IF(記載例!$E$16="中国",F148,IF(記載例!$E$16="四国",F170,IF(記載例!$E$16="九州",F192)))))))))</f>
        <v>1</v>
      </c>
      <c r="G214" s="38">
        <f>IF(記載例!$E$16="北海道",G16,IF(記載例!$E$16="東北",G38,IF(記載例!$E$16="東京",G60,IF(記載例!$E$16="中部",G82,IF(記載例!$E$16="北陸",G104,IF(記載例!$E$16="関西",G126,IF(記載例!$E$16="中国",G148,IF(記載例!$E$16="四国",G170,IF(記載例!$E$16="九州",G192)))))))))</f>
        <v>0.9963240748652118</v>
      </c>
      <c r="H214" s="38">
        <f>IF(記載例!$E$16="北海道",H16,IF(記載例!$E$16="東北",H38,IF(記載例!$E$16="東京",H60,IF(記載例!$E$16="中部",H82,IF(記載例!$E$16="北陸",H104,IF(記載例!$E$16="関西",H126,IF(記載例!$E$16="中国",H148,IF(記載例!$E$16="四国",H170,IF(記載例!$E$16="九州",H192)))))))))</f>
        <v>0.92602004036991059</v>
      </c>
      <c r="I214" s="38">
        <f>IF(記載例!$E$16="北海道",I16,IF(記載例!$E$16="東北",I38,IF(記載例!$E$16="東京",I60,IF(記載例!$E$16="中部",I82,IF(記載例!$E$16="北陸",I104,IF(記載例!$E$16="関西",I126,IF(記載例!$E$16="中国",I148,IF(記載例!$E$16="四国",I170,IF(記載例!$E$16="九州",I192)))))))))</f>
        <v>0.80222868030892536</v>
      </c>
      <c r="J214" s="38">
        <f>IF(記載例!$E$16="北海道",J16,IF(記載例!$E$16="東北",J38,IF(記載例!$E$16="東京",J60,IF(記載例!$E$16="中部",J82,IF(記載例!$E$16="北陸",J104,IF(記載例!$E$16="関西",J126,IF(記載例!$E$16="中国",J148,IF(記載例!$E$16="四国",J170,IF(記載例!$E$16="九州",J192)))))))))</f>
        <v>0.93368918019747771</v>
      </c>
      <c r="K214" s="38">
        <f>IF(記載例!$E$16="北海道",K16,IF(記載例!$E$16="東北",K38,IF(記載例!$E$16="東京",K60,IF(記載例!$E$16="中部",K82,IF(記載例!$E$16="北陸",K104,IF(記載例!$E$16="関西",K126,IF(記載例!$E$16="中国",K148,IF(記載例!$E$16="四国",K170,IF(記載例!$E$16="九州",K192)))))))))</f>
        <v>0.89854728716886156</v>
      </c>
      <c r="L214" s="38">
        <f>IF(記載例!$E$16="北海道",L16,IF(記載例!$E$16="東北",L38,IF(記載例!$E$16="東京",L60,IF(記載例!$E$16="中部",L82,IF(記載例!$E$16="北陸",L104,IF(記載例!$E$16="関西",L126,IF(記載例!$E$16="中国",L148,IF(記載例!$E$16="四国",L170,IF(記載例!$E$16="九州",L192)))))))))</f>
        <v>0.92674034324600707</v>
      </c>
      <c r="M214" s="39">
        <f>IF(記載例!$E$16="北海道",M16,IF(記載例!$E$16="東北",M38,IF(記載例!$E$16="東京",M60,IF(記載例!$E$16="中部",M82,IF(記載例!$E$16="北陸",M104,IF(記載例!$E$16="関西",M126,IF(記載例!$E$16="中国",M148,IF(記載例!$E$16="四国",M170,IF(記載例!$E$16="九州",M192)))))))))</f>
        <v>0.88465990068395306</v>
      </c>
    </row>
    <row r="215" spans="1:13" x14ac:dyDescent="0.25">
      <c r="A215" s="33">
        <v>7</v>
      </c>
      <c r="B215" s="37">
        <f>IF(記載例!$E$16="北海道",B17,IF(記載例!$E$16="東北",B39,IF(記載例!$E$16="東京",B61,IF(記載例!$E$16="中部",B83,IF(記載例!$E$16="北陸",B105,IF(記載例!$E$16="関西",B127,IF(記載例!$E$16="中国",B149,IF(記載例!$E$16="四国",B171,IF(記載例!$E$16="九州",B193)))))))))</f>
        <v>0.87010424231658079</v>
      </c>
      <c r="C215" s="38">
        <f>IF(記載例!$E$16="北海道",C17,IF(記載例!$E$16="東北",C39,IF(記載例!$E$16="東京",C61,IF(記載例!$E$16="中部",C83,IF(記載例!$E$16="北陸",C105,IF(記載例!$E$16="関西",C127,IF(記載例!$E$16="中国",C149,IF(記載例!$E$16="四国",C171,IF(記載例!$E$16="九州",C193)))))))))</f>
        <v>0.81609449888663732</v>
      </c>
      <c r="D215" s="38">
        <f>IF(記載例!$E$16="北海道",D17,IF(記載例!$E$16="東北",D39,IF(記載例!$E$16="東京",D61,IF(記載例!$E$16="中部",D83,IF(記載例!$E$16="北陸",D105,IF(記載例!$E$16="関西",D127,IF(記載例!$E$16="中国",D149,IF(記載例!$E$16="四国",D171,IF(記載例!$E$16="九州",D193)))))))))</f>
        <v>0.90091122870781915</v>
      </c>
      <c r="E215" s="38">
        <f>IF(記載例!$E$16="北海道",E17,IF(記載例!$E$16="東北",E39,IF(記載例!$E$16="東京",E61,IF(記載例!$E$16="中部",E83,IF(記載例!$E$16="北陸",E105,IF(記載例!$E$16="関西",E127,IF(記載例!$E$16="中国",E149,IF(記載例!$E$16="四国",E171,IF(記載例!$E$16="九州",E193)))))))))</f>
        <v>0.98517807736899532</v>
      </c>
      <c r="F215" s="38">
        <f>IF(記載例!$E$16="北海道",F17,IF(記載例!$E$16="東北",F39,IF(記載例!$E$16="東京",F61,IF(記載例!$E$16="中部",F83,IF(記載例!$E$16="北陸",F105,IF(記載例!$E$16="関西",F127,IF(記載例!$E$16="中国",F149,IF(記載例!$E$16="四国",F171,IF(記載例!$E$16="九州",F193)))))))))</f>
        <v>0.97189776152843477</v>
      </c>
      <c r="G215" s="38">
        <f>IF(記載例!$E$16="北海道",G17,IF(記載例!$E$16="東北",G39,IF(記載例!$E$16="東京",G61,IF(記載例!$E$16="中部",G83,IF(記載例!$E$16="北陸",G105,IF(記載例!$E$16="関西",G127,IF(記載例!$E$16="中国",G149,IF(記載例!$E$16="四国",G171,IF(記載例!$E$16="九州",G193)))))))))</f>
        <v>0.95034450337414489</v>
      </c>
      <c r="H215" s="38">
        <f>IF(記載例!$E$16="北海道",H17,IF(記載例!$E$16="東北",H39,IF(記載例!$E$16="東京",H61,IF(記載例!$E$16="中部",H83,IF(記載例!$E$16="北陸",H105,IF(記載例!$E$16="関西",H127,IF(記載例!$E$16="中国",H149,IF(記載例!$E$16="四国",H171,IF(記載例!$E$16="九州",H193)))))))))</f>
        <v>0.87887984080264636</v>
      </c>
      <c r="I215" s="38">
        <f>IF(記載例!$E$16="北海道",I17,IF(記載例!$E$16="東北",I39,IF(記載例!$E$16="東京",I61,IF(記載例!$E$16="中部",I83,IF(記載例!$E$16="北陸",I105,IF(記載例!$E$16="関西",I127,IF(記載例!$E$16="中国",I149,IF(記載例!$E$16="四国",I171,IF(記載例!$E$16="九州",I193)))))))))</f>
        <v>0.7414708785160955</v>
      </c>
      <c r="J215" s="38">
        <f>IF(記載例!$E$16="北海道",J17,IF(記載例!$E$16="東北",J39,IF(記載例!$E$16="東京",J61,IF(記載例!$E$16="中部",J83,IF(記載例!$E$16="北陸",J105,IF(記載例!$E$16="関西",J127,IF(記載例!$E$16="中国",J149,IF(記載例!$E$16="四国",J171,IF(記載例!$E$16="九州",J193)))))))))</f>
        <v>0.88971210051185046</v>
      </c>
      <c r="K215" s="38">
        <f>IF(記載例!$E$16="北海道",K17,IF(記載例!$E$16="東北",K39,IF(記載例!$E$16="東京",K61,IF(記載例!$E$16="中部",K83,IF(記載例!$E$16="北陸",K105,IF(記載例!$E$16="関西",K127,IF(記載例!$E$16="中国",K149,IF(記載例!$E$16="四国",K171,IF(記載例!$E$16="九州",K193)))))))))</f>
        <v>0.84418053211491495</v>
      </c>
      <c r="L215" s="38">
        <f>IF(記載例!$E$16="北海道",L17,IF(記載例!$E$16="東北",L39,IF(記載例!$E$16="東京",L61,IF(記載例!$E$16="中部",L83,IF(記載例!$E$16="北陸",L105,IF(記載例!$E$16="関西",L127,IF(記載例!$E$16="中国",L149,IF(記載例!$E$16="四国",L171,IF(記載例!$E$16="九州",L193)))))))))</f>
        <v>0.87452337068391817</v>
      </c>
      <c r="M215" s="39">
        <f>IF(記載例!$E$16="北海道",M17,IF(記載例!$E$16="東北",M39,IF(記載例!$E$16="東京",M61,IF(記載例!$E$16="中部",M83,IF(記載例!$E$16="北陸",M105,IF(記載例!$E$16="関西",M127,IF(記載例!$E$16="中国",M149,IF(記載例!$E$16="四国",M171,IF(記載例!$E$16="九州",M193)))))))))</f>
        <v>0.83150402824353953</v>
      </c>
    </row>
    <row r="216" spans="1:13" x14ac:dyDescent="0.25">
      <c r="A216" s="33">
        <v>6</v>
      </c>
      <c r="B216" s="37">
        <f>IF(記載例!$E$16="北海道",B18,IF(記載例!$E$16="東北",B40,IF(記載例!$E$16="東京",B62,IF(記載例!$E$16="中部",B84,IF(記載例!$E$16="北陸",B106,IF(記載例!$E$16="関西",B128,IF(記載例!$E$16="中国",B150,IF(記載例!$E$16="四国",B172,IF(記載例!$E$16="九州",B194)))))))))</f>
        <v>0.81850515823202885</v>
      </c>
      <c r="C216" s="38">
        <f>IF(記載例!$E$16="北海道",C18,IF(記載例!$E$16="東北",C40,IF(記載例!$E$16="東京",C62,IF(記載例!$E$16="中部",C84,IF(記載例!$E$16="北陸",C106,IF(記載例!$E$16="関西",C128,IF(記載例!$E$16="中国",C150,IF(記載例!$E$16="四国",C172,IF(記載例!$E$16="九州",C194)))))))))</f>
        <v>0.75820809585296411</v>
      </c>
      <c r="D216" s="38">
        <f>IF(記載例!$E$16="北海道",D18,IF(記載例!$E$16="東北",D40,IF(記載例!$E$16="東京",D62,IF(記載例!$E$16="中部",D84,IF(記載例!$E$16="北陸",D106,IF(記載例!$E$16="関西",D128,IF(記載例!$E$16="中国",D150,IF(記載例!$E$16="四国",D172,IF(記載例!$E$16="九州",D194)))))))))</f>
        <v>0.82935394981903399</v>
      </c>
      <c r="E216" s="38">
        <f>IF(記載例!$E$16="北海道",E18,IF(記載例!$E$16="東北",E40,IF(記載例!$E$16="東京",E62,IF(記載例!$E$16="中部",E84,IF(記載例!$E$16="北陸",E106,IF(記載例!$E$16="関西",E128,IF(記載例!$E$16="中国",E150,IF(記載例!$E$16="四国",E172,IF(記載例!$E$16="九州",E194)))))))))</f>
        <v>0.92397077064013255</v>
      </c>
      <c r="F216" s="38">
        <f>IF(記載例!$E$16="北海道",F18,IF(記載例!$E$16="東北",F40,IF(記載例!$E$16="東京",F62,IF(記載例!$E$16="中部",F84,IF(記載例!$E$16="北陸",F106,IF(記載例!$E$16="関西",F128,IF(記載例!$E$16="中国",F150,IF(記載例!$E$16="四国",F172,IF(記載例!$E$16="九州",F194)))))))))</f>
        <v>0.9079647091012788</v>
      </c>
      <c r="G216" s="38">
        <f>IF(記載例!$E$16="北海道",G18,IF(記載例!$E$16="東北",G40,IF(記載例!$E$16="東京",G62,IF(記載例!$E$16="中部",G84,IF(記載例!$E$16="北陸",G106,IF(記載例!$E$16="関西",G128,IF(記載例!$E$16="中国",G150,IF(記載例!$E$16="四国",G172,IF(記載例!$E$16="九州",G194)))))))))</f>
        <v>0.88469008388310111</v>
      </c>
      <c r="H216" s="38">
        <f>IF(記載例!$E$16="北海道",H18,IF(記載例!$E$16="東北",H40,IF(記載例!$E$16="東京",H62,IF(記載例!$E$16="中部",H84,IF(記載例!$E$16="北陸",H106,IF(記載例!$E$16="関西",H128,IF(記載例!$E$16="中国",H150,IF(記載例!$E$16="四国",H172,IF(記載例!$E$16="九州",H194)))))))))</f>
        <v>0.81699509888671962</v>
      </c>
      <c r="I216" s="38">
        <f>IF(記載例!$E$16="北海道",I18,IF(記載例!$E$16="東北",I40,IF(記載例!$E$16="東京",I62,IF(記載例!$E$16="中部",I84,IF(記載例!$E$16="北陸",I106,IF(記載例!$E$16="関西",I128,IF(記載例!$E$16="中国",I150,IF(記載例!$E$16="四国",I172,IF(記載例!$E$16="九州",I194)))))))))</f>
        <v>0.6715750281131232</v>
      </c>
      <c r="J216" s="38">
        <f>IF(記載例!$E$16="北海道",J18,IF(記載例!$E$16="東北",J40,IF(記載例!$E$16="東京",J62,IF(記載例!$E$16="中部",J84,IF(記載例!$E$16="北陸",J106,IF(記載例!$E$16="関西",J128,IF(記載例!$E$16="中国",J150,IF(記載例!$E$16="四国",J172,IF(記載例!$E$16="九州",J194)))))))))</f>
        <v>0.83399931060357846</v>
      </c>
      <c r="K216" s="38">
        <f>IF(記載例!$E$16="北海道",K18,IF(記載例!$E$16="東北",K40,IF(記載例!$E$16="東京",K62,IF(記載例!$E$16="中部",K84,IF(記載例!$E$16="北陸",K106,IF(記載例!$E$16="関西",K128,IF(記載例!$E$16="中国",K150,IF(記載例!$E$16="四国",K172,IF(記載例!$E$16="九州",K194)))))))))</f>
        <v>0.77768471802032302</v>
      </c>
      <c r="L216" s="38">
        <f>IF(記載例!$E$16="北海道",L18,IF(記載例!$E$16="東北",L40,IF(記載例!$E$16="東京",L62,IF(記載例!$E$16="中部",L84,IF(記載例!$E$16="北陸",L106,IF(記載例!$E$16="関西",L128,IF(記載例!$E$16="中国",L150,IF(記載例!$E$16="四国",L172,IF(記載例!$E$16="九州",L194)))))))))</f>
        <v>0.80851970941847284</v>
      </c>
      <c r="M216" s="39">
        <f>IF(記載例!$E$16="北海道",M18,IF(記載例!$E$16="東北",M40,IF(記載例!$E$16="東京",M62,IF(記載例!$E$16="中部",M84,IF(記載例!$E$16="北陸",M106,IF(記載例!$E$16="関西",M128,IF(記載例!$E$16="中国",M150,IF(記載例!$E$16="四国",M172,IF(記載例!$E$16="九州",M194)))))))))</f>
        <v>0.7665960309904869</v>
      </c>
    </row>
    <row r="217" spans="1:13" x14ac:dyDescent="0.25">
      <c r="A217" s="33">
        <v>5</v>
      </c>
      <c r="B217" s="37">
        <f>IF(記載例!$E$16="北海道",B19,IF(記載例!$E$16="東北",B41,IF(記載例!$E$16="東京",B63,IF(記載例!$E$16="中部",B85,IF(記載例!$E$16="北陸",B107,IF(記載例!$E$16="関西",B129,IF(記載例!$E$16="中国",B151,IF(記載例!$E$16="四国",B173,IF(記載例!$E$16="九州",B195)))))))))</f>
        <v>0.75571535818394575</v>
      </c>
      <c r="C217" s="38">
        <f>IF(記載例!$E$16="北海道",C19,IF(記載例!$E$16="東北",C41,IF(記載例!$E$16="東京",C63,IF(記載例!$E$16="中部",C85,IF(記載例!$E$16="北陸",C107,IF(記載例!$E$16="関西",C129,IF(記載例!$E$16="中国",C151,IF(記載例!$E$16="四国",C173,IF(記載例!$E$16="九州",C195)))))))))</f>
        <v>0.68946302592309161</v>
      </c>
      <c r="D217" s="38">
        <f>IF(記載例!$E$16="北海道",D19,IF(記載例!$E$16="東北",D41,IF(記載例!$E$16="東京",D63,IF(記載例!$E$16="中部",D85,IF(記載例!$E$16="北陸",D107,IF(記載例!$E$16="関西",D129,IF(記載例!$E$16="中国",D151,IF(記載例!$E$16="四国",D173,IF(記載例!$E$16="九州",D195)))))))))</f>
        <v>0.73974460808344888</v>
      </c>
      <c r="E217" s="38">
        <f>IF(記載例!$E$16="北海道",E19,IF(記載例!$E$16="東北",E41,IF(記載例!$E$16="東京",E63,IF(記載例!$E$16="中部",E85,IF(記載例!$E$16="北陸",E107,IF(記載例!$E$16="関西",E129,IF(記載例!$E$16="中国",E151,IF(記載例!$E$16="四国",E173,IF(記載例!$E$16="九州",E195)))))))))</f>
        <v>0.84157258084316822</v>
      </c>
      <c r="F217" s="38">
        <f>IF(記載例!$E$16="北海道",F19,IF(記載例!$E$16="東北",F41,IF(記載例!$E$16="東京",F63,IF(記載例!$E$16="中部",F85,IF(記載例!$E$16="北陸",F107,IF(記載例!$E$16="関西",F129,IF(記載例!$E$16="中国",F151,IF(記載例!$E$16="四国",F173,IF(記載例!$E$16="九州",F195)))))))))</f>
        <v>0.82307940240123278</v>
      </c>
      <c r="G217" s="38">
        <f>IF(記載例!$E$16="北海道",G19,IF(記載例!$E$16="東北",G41,IF(記載例!$E$16="東京",G63,IF(記載例!$E$16="中部",G85,IF(記載例!$E$16="北陸",G107,IF(記載例!$E$16="関西",G129,IF(記載例!$E$16="中国",G151,IF(記載例!$E$16="四国",G173,IF(記載例!$E$16="九州",G195)))))))))</f>
        <v>0.79936081639208012</v>
      </c>
      <c r="H217" s="38">
        <f>IF(記載例!$E$16="北海道",H19,IF(記載例!$E$16="東北",H41,IF(記載例!$E$16="東京",H63,IF(記載例!$E$16="中部",H85,IF(記載例!$E$16="北陸",H107,IF(記載例!$E$16="関西",H129,IF(記載例!$E$16="中国",H151,IF(記載例!$E$16="四国",H173,IF(記載例!$E$16="九州",H195)))))))))</f>
        <v>0.74036581462213036</v>
      </c>
      <c r="I217" s="38">
        <f>IF(記載例!$E$16="北海道",I19,IF(記載例!$E$16="東北",I41,IF(記載例!$E$16="東京",I63,IF(記載例!$E$16="中部",I85,IF(記載例!$E$16="北陸",I107,IF(記載例!$E$16="関西",I129,IF(記載例!$E$16="中国",I151,IF(記載例!$E$16="四国",I173,IF(記載例!$E$16="九州",I195)))))))))</f>
        <v>0.59254112910000856</v>
      </c>
      <c r="J217" s="38">
        <f>IF(記載例!$E$16="北海道",J19,IF(記載例!$E$16="東北",J41,IF(記載例!$E$16="東京",J63,IF(記載例!$E$16="中部",J85,IF(記載例!$E$16="北陸",J107,IF(記載例!$E$16="関西",J129,IF(記載例!$E$16="中国",J151,IF(記載例!$E$16="四国",J173,IF(記載例!$E$16="九州",J195)))))))))</f>
        <v>0.76655081047266171</v>
      </c>
      <c r="K217" s="38">
        <f>IF(記載例!$E$16="北海道",K19,IF(記載例!$E$16="東北",K41,IF(記載例!$E$16="東京",K63,IF(記載例!$E$16="中部",K85,IF(記載例!$E$16="北陸",K107,IF(記載例!$E$16="関西",K129,IF(記載例!$E$16="中国",K151,IF(記載例!$E$16="四国",K173,IF(記載例!$E$16="九州",K195)))))))))</f>
        <v>0.69905984488508599</v>
      </c>
      <c r="L217" s="38">
        <f>IF(記載例!$E$16="北海道",L19,IF(記載例!$E$16="東北",L41,IF(記載例!$E$16="東京",L63,IF(記載例!$E$16="中部",L85,IF(記載例!$E$16="北陸",L107,IF(記載例!$E$16="関西",L129,IF(記載例!$E$16="中国",L151,IF(記載例!$E$16="四国",L173,IF(記載例!$E$16="九州",L195)))))))))</f>
        <v>0.7287293594496711</v>
      </c>
      <c r="M217" s="39">
        <f>IF(記載例!$E$16="北海道",M19,IF(記載例!$E$16="東北",M41,IF(記載例!$E$16="東京",M63,IF(記載例!$E$16="中部",M85,IF(記載例!$E$16="北陸",M107,IF(記載例!$E$16="関西",M129,IF(記載例!$E$16="中国",M151,IF(記載例!$E$16="四国",M173,IF(記載例!$E$16="九州",M195)))))))))</f>
        <v>0.68993590892479539</v>
      </c>
    </row>
    <row r="218" spans="1:13" x14ac:dyDescent="0.25">
      <c r="A218" s="33">
        <v>4</v>
      </c>
      <c r="B218" s="37">
        <f>IF(記載例!$E$16="北海道",B20,IF(記載例!$E$16="東北",B42,IF(記載例!$E$16="東京",B64,IF(記載例!$E$16="中部",B86,IF(記載例!$E$16="北陸",B108,IF(記載例!$E$16="関西",B130,IF(記載例!$E$16="中国",B152,IF(記載例!$E$16="四国",B174,IF(記載例!$E$16="九州",B196)))))))))</f>
        <v>0.68173484217233149</v>
      </c>
      <c r="C218" s="38">
        <f>IF(記載例!$E$16="北海道",C20,IF(記載例!$E$16="東北",C42,IF(記載例!$E$16="東京",C64,IF(記載例!$E$16="中部",C86,IF(記載例!$E$16="北陸",C108,IF(記載例!$E$16="関西",C130,IF(記載例!$E$16="中国",C152,IF(記載例!$E$16="四国",C174,IF(記載例!$E$16="九州",C196)))))))))</f>
        <v>0.60985928909701959</v>
      </c>
      <c r="D218" s="38">
        <f>IF(記載例!$E$16="北海道",D20,IF(記載例!$E$16="東北",D42,IF(記載例!$E$16="東京",D64,IF(記載例!$E$16="中部",D86,IF(記載例!$E$16="北陸",D108,IF(記載例!$E$16="関西",D130,IF(記載例!$E$16="中国",D152,IF(記載例!$E$16="四国",D174,IF(記載例!$E$16="九州",D196)))))))))</f>
        <v>0.63208320350106373</v>
      </c>
      <c r="E218" s="38">
        <f>IF(記載例!$E$16="北海道",E20,IF(記載例!$E$16="東北",E42,IF(記載例!$E$16="東京",E64,IF(記載例!$E$16="中部",E86,IF(記載例!$E$16="北陸",E108,IF(記載例!$E$16="関西",E130,IF(記載例!$E$16="中国",E152,IF(記載例!$E$16="四国",E174,IF(記載例!$E$16="九州",E196)))))))))</f>
        <v>0.73798350797810197</v>
      </c>
      <c r="F218" s="38">
        <f>IF(記載例!$E$16="北海道",F20,IF(記載例!$E$16="東北",F42,IF(記載例!$E$16="東京",F64,IF(記載例!$E$16="中部",F86,IF(記載例!$E$16="北陸",F108,IF(記載例!$E$16="関西",F130,IF(記載例!$E$16="中国",F152,IF(記載例!$E$16="四国",F174,IF(記載例!$E$16="九州",F196)))))))))</f>
        <v>0.71724184142829717</v>
      </c>
      <c r="G218" s="38">
        <f>IF(記載例!$E$16="北海道",G20,IF(記載例!$E$16="東北",G42,IF(記載例!$E$16="東京",G64,IF(記載例!$E$16="中部",G86,IF(記載例!$E$16="北陸",G108,IF(記載例!$E$16="関西",G130,IF(記載例!$E$16="中国",G152,IF(記載例!$E$16="四国",G174,IF(記載例!$E$16="九州",G196)))))))))</f>
        <v>0.69435670090108226</v>
      </c>
      <c r="H218" s="38">
        <f>IF(記載例!$E$16="北海道",H20,IF(記載例!$E$16="東北",H42,IF(記載例!$E$16="東京",H64,IF(記載例!$E$16="中部",H86,IF(記載例!$E$16="北陸",H108,IF(記載例!$E$16="関西",H130,IF(記載例!$E$16="中国",H152,IF(記載例!$E$16="四国",H174,IF(記載例!$E$16="九州",H196)))))))))</f>
        <v>0.64899198800887814</v>
      </c>
      <c r="I218" s="38">
        <f>IF(記載例!$E$16="北海道",I20,IF(記載例!$E$16="東北",I42,IF(記載例!$E$16="東京",I64,IF(記載例!$E$16="中部",I86,IF(記載例!$E$16="北陸",I108,IF(記載例!$E$16="関西",I130,IF(記載例!$E$16="中国",I152,IF(記載例!$E$16="四国",I174,IF(記載例!$E$16="九州",I196)))))))))</f>
        <v>0.50436918147675147</v>
      </c>
      <c r="J218" s="38">
        <f>IF(記載例!$E$16="北海道",J20,IF(記載例!$E$16="東北",J42,IF(記載例!$E$16="東京",J64,IF(記載例!$E$16="中部",J86,IF(記載例!$E$16="北陸",J108,IF(記載例!$E$16="関西",J130,IF(記載例!$E$16="中国",J152,IF(記載例!$E$16="四国",J174,IF(記載例!$E$16="九州",J196)))))))))</f>
        <v>0.6873666001191</v>
      </c>
      <c r="K218" s="38">
        <f>IF(記載例!$E$16="北海道",K20,IF(記載例!$E$16="東北",K42,IF(記載例!$E$16="東京",K64,IF(記載例!$E$16="中部",K86,IF(記載例!$E$16="北陸",K108,IF(記載例!$E$16="関西",K130,IF(記載例!$E$16="中国",K152,IF(記載例!$E$16="四国",K174,IF(記載例!$E$16="九州",K196)))))))))</f>
        <v>0.60830591270920409</v>
      </c>
      <c r="L218" s="38">
        <f>IF(記載例!$E$16="北海道",L20,IF(記載例!$E$16="東北",L42,IF(記載例!$E$16="東京",L64,IF(記載例!$E$16="中部",L86,IF(記載例!$E$16="北陸",L108,IF(記載例!$E$16="関西",L130,IF(記載例!$E$16="中国",L152,IF(記載例!$E$16="四国",L174,IF(記載例!$E$16="九州",L196)))))))))</f>
        <v>0.63515232077751271</v>
      </c>
      <c r="M218" s="39">
        <f>IF(記載例!$E$16="北海道",M20,IF(記載例!$E$16="東北",M42,IF(記載例!$E$16="東京",M64,IF(記載例!$E$16="中部",M86,IF(記載例!$E$16="北陸",M108,IF(記載例!$E$16="関西",M130,IF(記載例!$E$16="中国",M152,IF(記載例!$E$16="四国",M174,IF(記載例!$E$16="九州",M196)))))))))</f>
        <v>0.60152366204646457</v>
      </c>
    </row>
    <row r="219" spans="1:13" x14ac:dyDescent="0.25">
      <c r="A219" s="33">
        <v>3</v>
      </c>
      <c r="B219" s="37">
        <f>IF(記載例!$E$16="北海道",B21,IF(記載例!$E$16="東北",B43,IF(記載例!$E$16="東京",B65,IF(記載例!$E$16="中部",B87,IF(記載例!$E$16="北陸",B109,IF(記載例!$E$16="関西",B131,IF(記載例!$E$16="中国",B153,IF(記載例!$E$16="四国",B175,IF(記載例!$E$16="九州",B197)))))))))</f>
        <v>0.59656361019718607</v>
      </c>
      <c r="C219" s="38">
        <f>IF(記載例!$E$16="北海道",C21,IF(記載例!$E$16="東北",C43,IF(記載例!$E$16="東京",C65,IF(記載例!$E$16="中部",C87,IF(記載例!$E$16="北陸",C109,IF(記載例!$E$16="関西",C131,IF(記載例!$E$16="中国",C153,IF(記載例!$E$16="四国",C175,IF(記載例!$E$16="九州",C197)))))))))</f>
        <v>0.51939688537474815</v>
      </c>
      <c r="D219" s="38">
        <f>IF(記載例!$E$16="北海道",D21,IF(記載例!$E$16="東北",D43,IF(記載例!$E$16="東京",D65,IF(記載例!$E$16="中部",D87,IF(記載例!$E$16="北陸",D109,IF(記載例!$E$16="関西",D131,IF(記載例!$E$16="中国",D153,IF(記載例!$E$16="四国",D175,IF(記載例!$E$16="九州",D197)))))))))</f>
        <v>0.50636973607187863</v>
      </c>
      <c r="E219" s="38">
        <f>IF(記載例!$E$16="北海道",E21,IF(記載例!$E$16="東北",E43,IF(記載例!$E$16="東京",E65,IF(記載例!$E$16="中部",E87,IF(記載例!$E$16="北陸",E109,IF(記載例!$E$16="関西",E131,IF(記載例!$E$16="中国",E153,IF(記載例!$E$16="四国",E175,IF(記載例!$E$16="九州",E197)))))))))</f>
        <v>0.61320355204493404</v>
      </c>
      <c r="F219" s="38">
        <f>IF(記載例!$E$16="北海道",F21,IF(記載例!$E$16="東北",F43,IF(記載例!$E$16="東京",F65,IF(記載例!$E$16="中部",F87,IF(記載例!$E$16="北陸",F109,IF(記載例!$E$16="関西",F131,IF(記載例!$E$16="中国",F153,IF(記載例!$E$16="四国",F175,IF(記載例!$E$16="九州",F197)))))))))</f>
        <v>0.59045202618247183</v>
      </c>
      <c r="G219" s="38">
        <f>IF(記載例!$E$16="北海道",G21,IF(記載例!$E$16="東北",G43,IF(記載例!$E$16="東京",G65,IF(記載例!$E$16="中部",G87,IF(記載例!$E$16="北陸",G109,IF(記載例!$E$16="関西",G131,IF(記載例!$E$16="中国",G153,IF(記載例!$E$16="四国",G175,IF(記載例!$E$16="九州",G197)))))))))</f>
        <v>0.56967773741010741</v>
      </c>
      <c r="H219" s="38">
        <f>IF(記載例!$E$16="北海道",H21,IF(記載例!$E$16="東北",H43,IF(記載例!$E$16="東京",H65,IF(記載例!$E$16="中部",H87,IF(記載例!$E$16="北陸",H109,IF(記載例!$E$16="関西",H131,IF(記載例!$E$16="中国",H153,IF(記載例!$E$16="四国",H175,IF(記載例!$E$16="九州",H197)))))))))</f>
        <v>0.54287361904696352</v>
      </c>
      <c r="I219" s="38">
        <f>IF(記載例!$E$16="北海道",I21,IF(記載例!$E$16="東北",I43,IF(記載例!$E$16="東京",I65,IF(記載例!$E$16="中部",I87,IF(記載例!$E$16="北陸",I109,IF(記載例!$E$16="関西",I131,IF(記載例!$E$16="中国",I153,IF(記載例!$E$16="四国",I175,IF(記載例!$E$16="九州",I197)))))))))</f>
        <v>0.40705918524335188</v>
      </c>
      <c r="J219" s="38">
        <f>IF(記載例!$E$16="北海道",J21,IF(記載例!$E$16="東北",J43,IF(記載例!$E$16="東京",J65,IF(記載例!$E$16="中部",J87,IF(記載例!$E$16="北陸",J109,IF(記載例!$E$16="関西",J131,IF(記載例!$E$16="中国",J153,IF(記載例!$E$16="四国",J175,IF(記載例!$E$16="九州",J197)))))))))</f>
        <v>0.59644667954289354</v>
      </c>
      <c r="K219" s="38">
        <f>IF(記載例!$E$16="北海道",K21,IF(記載例!$E$16="東北",K43,IF(記載例!$E$16="東京",K65,IF(記載例!$E$16="中部",K87,IF(記載例!$E$16="北陸",K109,IF(記載例!$E$16="関西",K131,IF(記載例!$E$16="中国",K153,IF(記載例!$E$16="四国",K175,IF(記載例!$E$16="九州",K197)))))))))</f>
        <v>0.50542292149267687</v>
      </c>
      <c r="L219" s="38">
        <f>IF(記載例!$E$16="北海道",L21,IF(記載例!$E$16="東北",L43,IF(記載例!$E$16="東京",L65,IF(記載例!$E$16="中部",L87,IF(記載例!$E$16="北陸",L109,IF(記載例!$E$16="関西",L131,IF(記載例!$E$16="中国",L153,IF(記載例!$E$16="四国",L175,IF(記載例!$E$16="九州",L197)))))))))</f>
        <v>0.52778859340199791</v>
      </c>
      <c r="M219" s="39">
        <f>IF(記載例!$E$16="北海道",M21,IF(記載例!$E$16="東北",M43,IF(記載例!$E$16="東京",M65,IF(記載例!$E$16="中部",M87,IF(記載例!$E$16="北陸",M109,IF(記載例!$E$16="関西",M131,IF(記載例!$E$16="中国",M153,IF(記載例!$E$16="四国",M175,IF(記載例!$E$16="九州",M197)))))))))</f>
        <v>0.50135929035549465</v>
      </c>
    </row>
    <row r="220" spans="1:13" x14ac:dyDescent="0.25">
      <c r="A220" s="33">
        <v>2</v>
      </c>
      <c r="B220" s="37">
        <f>IF(記載例!$E$16="北海道",B22,IF(記載例!$E$16="東北",B44,IF(記載例!$E$16="東京",B66,IF(記載例!$E$16="中部",B88,IF(記載例!$E$16="北陸",B110,IF(記載例!$E$16="関西",B132,IF(記載例!$E$16="中国",B154,IF(記載例!$E$16="四国",B176,IF(記載例!$E$16="九州",B198)))))))))</f>
        <v>0.50020166225850948</v>
      </c>
      <c r="C220" s="38">
        <f>IF(記載例!$E$16="北海道",C22,IF(記載例!$E$16="東北",C44,IF(記載例!$E$16="東京",C66,IF(記載例!$E$16="中部",C88,IF(記載例!$E$16="北陸",C110,IF(記載例!$E$16="関西",C132,IF(記載例!$E$16="中国",C154,IF(記載例!$E$16="四国",C176,IF(記載例!$E$16="九州",C198)))))))))</f>
        <v>0.41807581475627753</v>
      </c>
      <c r="D220" s="38">
        <f>IF(記載例!$E$16="北海道",D22,IF(記載例!$E$16="東北",D44,IF(記載例!$E$16="東京",D66,IF(記載例!$E$16="中部",D88,IF(記載例!$E$16="北陸",D110,IF(記載例!$E$16="関西",D132,IF(記載例!$E$16="中国",D154,IF(記載例!$E$16="四国",D176,IF(記載例!$E$16="九州",D198)))))))))</f>
        <v>0.36260420579589359</v>
      </c>
      <c r="E220" s="38">
        <f>IF(記載例!$E$16="北海道",E22,IF(記載例!$E$16="東北",E44,IF(記載例!$E$16="東京",E66,IF(記載例!$E$16="中部",E88,IF(記載例!$E$16="北陸",E110,IF(記載例!$E$16="関西",E132,IF(記載例!$E$16="中国",E154,IF(記載例!$E$16="四国",E176,IF(記載例!$E$16="九州",E198)))))))))</f>
        <v>0.46723271304366432</v>
      </c>
      <c r="F220" s="38">
        <f>IF(記載例!$E$16="北海道",F22,IF(記載例!$E$16="東北",F44,IF(記載例!$E$16="東京",F66,IF(記載例!$E$16="中部",F88,IF(記載例!$E$16="北陸",F110,IF(記載例!$E$16="関西",F132,IF(記載例!$E$16="中国",F154,IF(記載例!$E$16="四国",F176,IF(記載例!$E$16="九州",F198)))))))))</f>
        <v>0.44270995666375668</v>
      </c>
      <c r="G220" s="38">
        <f>IF(記載例!$E$16="北海道",G22,IF(記載例!$E$16="東北",G44,IF(記載例!$E$16="東京",G66,IF(記載例!$E$16="中部",G88,IF(記載例!$E$16="北陸",G110,IF(記載例!$E$16="関西",G132,IF(記載例!$E$16="中国",G154,IF(記載例!$E$16="四国",G176,IF(記載例!$E$16="九州",G198)))))))))</f>
        <v>0.42532392591915547</v>
      </c>
      <c r="H220" s="38">
        <f>IF(記載例!$E$16="北海道",H22,IF(記載例!$E$16="東北",H44,IF(記載例!$E$16="東京",H66,IF(記載例!$E$16="中部",H88,IF(記載例!$E$16="北陸",H110,IF(記載例!$E$16="関西",H132,IF(記載例!$E$16="中国",H154,IF(記載例!$E$16="四国",H176,IF(記載例!$E$16="九州",H198)))))))))</f>
        <v>0.42201070773638616</v>
      </c>
      <c r="I220" s="38">
        <f>IF(記載例!$E$16="北海道",I22,IF(記載例!$E$16="東北",I44,IF(記載例!$E$16="東京",I66,IF(記載例!$E$16="中部",I88,IF(記載例!$E$16="北陸",I110,IF(記載例!$E$16="関西",I132,IF(記載例!$E$16="中国",I154,IF(記載例!$E$16="四国",I176,IF(記載例!$E$16="九州",I198)))))))))</f>
        <v>0.30061114039980996</v>
      </c>
      <c r="J220" s="38">
        <f>IF(記載例!$E$16="北海道",J22,IF(記載例!$E$16="東北",J44,IF(記載例!$E$16="東京",J66,IF(記載例!$E$16="中部",J88,IF(記載例!$E$16="北陸",J110,IF(記載例!$E$16="関西",J132,IF(記載例!$E$16="中国",J154,IF(記載例!$E$16="四国",J176,IF(記載例!$E$16="九州",J198)))))))))</f>
        <v>0.49379104874404234</v>
      </c>
      <c r="K220" s="38">
        <f>IF(記載例!$E$16="北海道",K22,IF(記載例!$E$16="東北",K44,IF(記載例!$E$16="東京",K66,IF(記載例!$E$16="中部",K88,IF(記載例!$E$16="北陸",K110,IF(記載例!$E$16="関西",K132,IF(記載例!$E$16="中国",K154,IF(記載例!$E$16="四国",K176,IF(記載例!$E$16="九州",K198)))))))))</f>
        <v>0.39041087123550439</v>
      </c>
      <c r="L220" s="38">
        <f>IF(記載例!$E$16="北海道",L22,IF(記載例!$E$16="東北",L44,IF(記載例!$E$16="東京",L66,IF(記載例!$E$16="中部",L88,IF(記載例!$E$16="北陸",L110,IF(記載例!$E$16="関西",L132,IF(記載例!$E$16="中国",L154,IF(記載例!$E$16="四国",L176,IF(記載例!$E$16="九州",L198)))))))))</f>
        <v>0.40663817732312657</v>
      </c>
      <c r="M220" s="39">
        <f>IF(記載例!$E$16="北海道",M22,IF(記載例!$E$16="東北",M44,IF(記載例!$E$16="東京",M66,IF(記載例!$E$16="中部",M88,IF(記載例!$E$16="北陸",M110,IF(記載例!$E$16="関西",M132,IF(記載例!$E$16="中国",M154,IF(記載例!$E$16="四国",M176,IF(記載例!$E$16="九州",M198)))))))))</f>
        <v>0.38944279385188585</v>
      </c>
    </row>
    <row r="221" spans="1:13" x14ac:dyDescent="0.25">
      <c r="A221" s="33">
        <v>1</v>
      </c>
      <c r="B221" s="40">
        <f>IF(記載例!$E$16="北海道",B23,IF(記載例!$E$16="東北",B45,IF(記載例!$E$16="東京",B67,IF(記載例!$E$16="中部",B89,IF(記載例!$E$16="北陸",B111,IF(記載例!$E$16="関西",B133,IF(記載例!$E$16="中国",B155,IF(記載例!$E$16="四国",B177,IF(記載例!$E$16="九州",B199)))))))))</f>
        <v>0.39264899835630179</v>
      </c>
      <c r="C221" s="41">
        <f>IF(記載例!$E$16="北海道",C23,IF(記載例!$E$16="東北",C45,IF(記載例!$E$16="東京",C67,IF(記載例!$E$16="中部",C89,IF(記載例!$E$16="北陸",C111,IF(記載例!$E$16="関西",C133,IF(記載例!$E$16="中国",C155,IF(記載例!$E$16="四国",C177,IF(記載例!$E$16="九州",C199)))))))))</f>
        <v>0.30589607724160739</v>
      </c>
      <c r="D221" s="41">
        <f>IF(記載例!$E$16="北海道",D23,IF(記載例!$E$16="東北",D45,IF(記載例!$E$16="東京",D67,IF(記載例!$E$16="中部",D89,IF(記載例!$E$16="北陸",D111,IF(記載例!$E$16="関西",D133,IF(記載例!$E$16="中国",D155,IF(記載例!$E$16="四国",D177,IF(記載例!$E$16="九州",D199)))))))))</f>
        <v>0.20078661267310854</v>
      </c>
      <c r="E221" s="41">
        <f>IF(記載例!$E$16="北海道",E23,IF(記載例!$E$16="東北",E45,IF(記載例!$E$16="東京",E67,IF(記載例!$E$16="中部",E89,IF(記載例!$E$16="北陸",E111,IF(記載例!$E$16="関西",E133,IF(記載例!$E$16="中国",E155,IF(記載例!$E$16="四国",E177,IF(記載例!$E$16="九州",E199)))))))))</f>
        <v>0.30007099097429279</v>
      </c>
      <c r="F221" s="41">
        <f>IF(記載例!$E$16="北海道",F23,IF(記載例!$E$16="東北",F45,IF(記載例!$E$16="東京",F67,IF(記載例!$E$16="中部",F89,IF(記載例!$E$16="北陸",F111,IF(記載例!$E$16="関西",F133,IF(記載例!$E$16="中国",F155,IF(記載例!$E$16="四国",F177,IF(記載例!$E$16="九州",F199)))))))))</f>
        <v>0.2740156328721518</v>
      </c>
      <c r="G221" s="41">
        <f>IF(記載例!$E$16="北海道",G23,IF(記載例!$E$16="東北",G45,IF(記載例!$E$16="東京",G67,IF(記載例!$E$16="中部",G89,IF(記載例!$E$16="北陸",G111,IF(記載例!$E$16="関西",G133,IF(記載例!$E$16="中国",G155,IF(記載例!$E$16="四国",G177,IF(記載例!$E$16="九州",G199)))))))))</f>
        <v>0.26129526642822665</v>
      </c>
      <c r="H221" s="41">
        <f>IF(記載例!$E$16="北海道",H23,IF(記載例!$E$16="東北",H45,IF(記載例!$E$16="東京",H67,IF(記載例!$E$16="中部",H89,IF(記載例!$E$16="北陸",H111,IF(記載例!$E$16="関西",H133,IF(記載例!$E$16="中国",H155,IF(記載例!$E$16="四国",H177,IF(記載例!$E$16="九州",H199)))))))))</f>
        <v>0.28640325407714617</v>
      </c>
      <c r="I221" s="41">
        <f>IF(記載例!$E$16="北海道",I23,IF(記載例!$E$16="東北",I45,IF(記載例!$E$16="東京",I67,IF(記載例!$E$16="中部",I89,IF(記載例!$E$16="北陸",I111,IF(記載例!$E$16="関西",I133,IF(記載例!$E$16="中国",I155,IF(記載例!$E$16="四国",I177,IF(記載例!$E$16="九州",I199)))))))))</f>
        <v>0.18502504694612565</v>
      </c>
      <c r="J221" s="41">
        <f>IF(記載例!$E$16="北海道",J23,IF(記載例!$E$16="東北",J45,IF(記載例!$E$16="東京",J67,IF(記載例!$E$16="中部",J89,IF(記載例!$E$16="北陸",J111,IF(記載例!$E$16="関西",J133,IF(記載例!$E$16="中国",J155,IF(記載例!$E$16="四国",J177,IF(記載例!$E$16="九州",J199)))))))))</f>
        <v>0.37939970772254628</v>
      </c>
      <c r="K221" s="41">
        <f>IF(記載例!$E$16="北海道",K23,IF(記載例!$E$16="東北",K45,IF(記載例!$E$16="東京",K67,IF(記載例!$E$16="中部",K89,IF(記載例!$E$16="北陸",K111,IF(記載例!$E$16="関西",K133,IF(記載例!$E$16="中国",K155,IF(記載例!$E$16="四国",K177,IF(記載例!$E$16="九州",K199)))))))))</f>
        <v>0.26326976193768681</v>
      </c>
      <c r="L221" s="41">
        <f>IF(記載例!$E$16="北海道",L23,IF(記載例!$E$16="東北",L45,IF(記載例!$E$16="東京",L67,IF(記載例!$E$16="中部",L89,IF(記載例!$E$16="北陸",L111,IF(記載例!$E$16="関西",L133,IF(記載例!$E$16="中国",L155,IF(記載例!$E$16="四国",L177,IF(記載例!$E$16="九州",L199)))))))))</f>
        <v>0.27170107254089881</v>
      </c>
      <c r="M221" s="42">
        <f>IF(記載例!$E$16="北海道",M23,IF(記載例!$E$16="東北",M45,IF(記載例!$E$16="東京",M67,IF(記載例!$E$16="中部",M89,IF(記載例!$E$16="北陸",M111,IF(記載例!$E$16="関西",M133,IF(記載例!$E$16="中国",M155,IF(記載例!$E$16="四国",M177,IF(記載例!$E$16="九州",M199)))))))))</f>
        <v>0.26577417253563784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記載例</vt:lpstr>
      <vt:lpstr>入力シート </vt:lpstr>
      <vt:lpstr>webにUP時は非表示にする⇒</vt:lpstr>
      <vt:lpstr>入力</vt:lpstr>
      <vt:lpstr>計算用(期待容量)</vt:lpstr>
      <vt:lpstr>計算用(応札容量)</vt:lpstr>
      <vt:lpstr>計算用(記載例期待容量)</vt:lpstr>
      <vt:lpstr>計算用(記載例応札容量)</vt:lpstr>
      <vt:lpstr>調整係数一覧</vt:lpstr>
      <vt:lpstr>調整係数一覧(記載例用)</vt:lpstr>
      <vt:lpstr>記載例!Print_Area</vt:lpstr>
      <vt:lpstr>入力!Print_Area</vt:lpstr>
      <vt:lpstr>'入力シート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2023-08-31T05:55:26Z</dcterms:modified>
</cp:coreProperties>
</file>