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codeName="ThisWorkbook" defaultThemeVersion="124226"/>
  <xr:revisionPtr revIDLastSave="0" documentId="13_ncr:1_{E812F32A-2F08-437E-81E5-5540C64FDA88}" xr6:coauthVersionLast="36" xr6:coauthVersionMax="36" xr10:uidLastSave="{00000000-0000-0000-0000-000000000000}"/>
  <workbookProtection workbookAlgorithmName="SHA-512" workbookHashValue="PeQ2S9dlGwLb5ZxLYxk8rHZWwsK2iBuFd+kkQf9s8d/Q2qzHaEoQQ3SBV0zN0u0xDTsqmx1Tj3/0jUSVgWIaig==" workbookSaltValue="9+lB450L+w8kl8tui4uxvg==" workbookSpinCount="100000" lockStructure="1"/>
  <bookViews>
    <workbookView xWindow="0" yWindow="0" windowWidth="21630" windowHeight="10575" tabRatio="890" activeTab="1" xr2:uid="{00000000-000D-0000-FFFF-FFFF00000000}"/>
  </bookViews>
  <sheets>
    <sheet name="記載例" sheetId="8" r:id="rId1"/>
    <sheet name="入力シート " sheetId="14" r:id="rId2"/>
    <sheet name="webにUP時は非表示にする⇒" sheetId="13" state="hidden" r:id="rId3"/>
    <sheet name="入力" sheetId="4" state="hidden" r:id="rId4"/>
    <sheet name="計算用(期待容量)" sheetId="2" state="hidden" r:id="rId5"/>
    <sheet name="計算用(応札容量)" sheetId="6" state="hidden" r:id="rId6"/>
    <sheet name="計算用(記載例期待容量)" sheetId="10" state="hidden" r:id="rId7"/>
    <sheet name="計算用(記載例応札容量)" sheetId="11" state="hidden" r:id="rId8"/>
    <sheet name="調整係数一覧" sheetId="7" state="hidden" r:id="rId9"/>
    <sheet name="調整係数一覧(記載例用)" sheetId="12" state="hidden" r:id="rId10"/>
  </sheets>
  <definedNames>
    <definedName name="_xlnm.Print_Area" localSheetId="0">記載例!$A$1:$X$55</definedName>
    <definedName name="_xlnm.Print_Area" localSheetId="3">入力!$A$1:$Q$55</definedName>
    <definedName name="_xlnm.Print_Area" localSheetId="1">'入力シート '!$A$1:$Q$55</definedName>
  </definedNames>
  <calcPr calcId="191029"/>
</workbook>
</file>

<file path=xl/calcChain.xml><?xml version="1.0" encoding="utf-8"?>
<calcChain xmlns="http://schemas.openxmlformats.org/spreadsheetml/2006/main">
  <c r="E17" i="4" l="1"/>
  <c r="E16" i="4"/>
  <c r="E13" i="4"/>
  <c r="P30" i="4" l="1"/>
  <c r="O30" i="4"/>
  <c r="N30" i="4"/>
  <c r="M30" i="4"/>
  <c r="L30" i="4"/>
  <c r="K30" i="4"/>
  <c r="J30" i="4"/>
  <c r="I30" i="4"/>
  <c r="H30" i="4"/>
  <c r="G30" i="4"/>
  <c r="F30" i="4"/>
  <c r="E30" i="4"/>
  <c r="P28" i="4"/>
  <c r="O28" i="4"/>
  <c r="N28" i="4"/>
  <c r="M28" i="4"/>
  <c r="L28" i="4"/>
  <c r="K28" i="4"/>
  <c r="J28" i="4"/>
  <c r="I28" i="4"/>
  <c r="H28" i="4"/>
  <c r="G28" i="4"/>
  <c r="F28" i="4"/>
  <c r="E28" i="4"/>
  <c r="P21" i="4"/>
  <c r="O21" i="4"/>
  <c r="N21" i="4"/>
  <c r="M21" i="4"/>
  <c r="L21" i="4"/>
  <c r="K21" i="4"/>
  <c r="J21" i="4"/>
  <c r="I21" i="4"/>
  <c r="H21" i="4"/>
  <c r="G21" i="4"/>
  <c r="F21" i="4"/>
  <c r="E21" i="4"/>
  <c r="P19" i="4"/>
  <c r="O19" i="4"/>
  <c r="N19" i="4"/>
  <c r="M19" i="4"/>
  <c r="L19" i="4"/>
  <c r="K19" i="4"/>
  <c r="J19" i="4"/>
  <c r="I19" i="4"/>
  <c r="H19" i="4"/>
  <c r="G19" i="4"/>
  <c r="F19" i="4"/>
  <c r="E19" i="4"/>
  <c r="E23" i="14"/>
  <c r="E32" i="4" l="1"/>
  <c r="K23" i="14"/>
  <c r="M23" i="14"/>
  <c r="L23" i="14"/>
  <c r="F23" i="14"/>
  <c r="E32" i="14" l="1"/>
  <c r="M32" i="14"/>
  <c r="L32" i="14"/>
  <c r="J32" i="14"/>
  <c r="N23" i="14"/>
  <c r="K32" i="14"/>
  <c r="G23" i="14"/>
  <c r="O23" i="14"/>
  <c r="F32" i="14"/>
  <c r="N32" i="14"/>
  <c r="H23" i="14"/>
  <c r="P23" i="14"/>
  <c r="G32" i="14"/>
  <c r="O32" i="14"/>
  <c r="I23" i="14"/>
  <c r="H32" i="14"/>
  <c r="P32" i="14"/>
  <c r="J23" i="14"/>
  <c r="I32" i="14"/>
  <c r="G32" i="4" l="1"/>
  <c r="K32" i="4"/>
  <c r="J32" i="4"/>
  <c r="N32" i="4" l="1"/>
  <c r="F32" i="4"/>
  <c r="H32" i="4"/>
  <c r="P32" i="4"/>
  <c r="O32" i="4"/>
  <c r="M32" i="4"/>
  <c r="E23" i="4"/>
  <c r="L32" i="4"/>
  <c r="I32" i="4"/>
  <c r="J45" i="11"/>
  <c r="I45" i="11"/>
  <c r="H45" i="11"/>
  <c r="G45" i="11"/>
  <c r="F45" i="11"/>
  <c r="E45" i="11"/>
  <c r="D45" i="11"/>
  <c r="C45" i="11"/>
  <c r="B45" i="11"/>
  <c r="J44" i="11"/>
  <c r="I44" i="11"/>
  <c r="H44" i="11"/>
  <c r="G44" i="11"/>
  <c r="F44" i="11"/>
  <c r="E44" i="11"/>
  <c r="D44" i="11"/>
  <c r="C44" i="11"/>
  <c r="B44" i="11"/>
  <c r="J43" i="11"/>
  <c r="I43" i="11"/>
  <c r="H43" i="11"/>
  <c r="G43" i="11"/>
  <c r="F43" i="11"/>
  <c r="E43" i="11"/>
  <c r="D43" i="11"/>
  <c r="C43" i="11"/>
  <c r="B43" i="11"/>
  <c r="J42" i="11"/>
  <c r="I42" i="11"/>
  <c r="H42" i="11"/>
  <c r="G42" i="11"/>
  <c r="F42" i="11"/>
  <c r="E42" i="11"/>
  <c r="D42" i="11"/>
  <c r="C42" i="11"/>
  <c r="B42" i="11"/>
  <c r="J41" i="11"/>
  <c r="I41" i="11"/>
  <c r="H41" i="11"/>
  <c r="G41" i="11"/>
  <c r="F41" i="11"/>
  <c r="E41" i="11"/>
  <c r="D41" i="11"/>
  <c r="C41" i="11"/>
  <c r="B41" i="11"/>
  <c r="J40" i="11"/>
  <c r="I40" i="11"/>
  <c r="H40" i="11"/>
  <c r="G40" i="11"/>
  <c r="F40" i="11"/>
  <c r="E40" i="11"/>
  <c r="D40" i="11"/>
  <c r="C40" i="11"/>
  <c r="B40" i="11"/>
  <c r="J39" i="11"/>
  <c r="I39" i="11"/>
  <c r="H39" i="11"/>
  <c r="G39" i="11"/>
  <c r="F39" i="11"/>
  <c r="E39" i="11"/>
  <c r="D39" i="11"/>
  <c r="C39" i="11"/>
  <c r="B39" i="11"/>
  <c r="J38" i="11"/>
  <c r="I38" i="11"/>
  <c r="H38" i="11"/>
  <c r="G38" i="11"/>
  <c r="F38" i="11"/>
  <c r="E38" i="11"/>
  <c r="D38" i="11"/>
  <c r="C38" i="11"/>
  <c r="B38" i="11"/>
  <c r="J37" i="11"/>
  <c r="I37" i="11"/>
  <c r="H37" i="11"/>
  <c r="G37" i="11"/>
  <c r="F37" i="11"/>
  <c r="E37" i="11"/>
  <c r="D37" i="11"/>
  <c r="C37" i="11"/>
  <c r="B37" i="11"/>
  <c r="J36" i="11"/>
  <c r="I36" i="11"/>
  <c r="H36" i="11"/>
  <c r="G36" i="11"/>
  <c r="F36" i="11"/>
  <c r="E36" i="11"/>
  <c r="D36" i="11"/>
  <c r="C36" i="11"/>
  <c r="B36" i="11"/>
  <c r="J35" i="11"/>
  <c r="I35" i="11"/>
  <c r="H35" i="11"/>
  <c r="G35" i="11"/>
  <c r="F35" i="11"/>
  <c r="E35" i="11"/>
  <c r="D35" i="11"/>
  <c r="C35" i="11"/>
  <c r="B35" i="11"/>
  <c r="J34" i="11"/>
  <c r="I34" i="11"/>
  <c r="H34" i="11"/>
  <c r="G34" i="11"/>
  <c r="F34" i="11"/>
  <c r="E34" i="11"/>
  <c r="D34" i="11"/>
  <c r="C34" i="11"/>
  <c r="B34" i="11"/>
  <c r="J45" i="10"/>
  <c r="I45" i="10"/>
  <c r="H45" i="10"/>
  <c r="G45" i="10"/>
  <c r="F45" i="10"/>
  <c r="E45" i="10"/>
  <c r="D45" i="10"/>
  <c r="C45" i="10"/>
  <c r="B45" i="10"/>
  <c r="J44" i="10"/>
  <c r="I44" i="10"/>
  <c r="H44" i="10"/>
  <c r="G44" i="10"/>
  <c r="F44" i="10"/>
  <c r="E44" i="10"/>
  <c r="D44" i="10"/>
  <c r="C44" i="10"/>
  <c r="B44" i="10"/>
  <c r="J43" i="10"/>
  <c r="I43" i="10"/>
  <c r="H43" i="10"/>
  <c r="G43" i="10"/>
  <c r="F43" i="10"/>
  <c r="E43" i="10"/>
  <c r="D43" i="10"/>
  <c r="C43" i="10"/>
  <c r="B43" i="10"/>
  <c r="J42" i="10"/>
  <c r="I42" i="10"/>
  <c r="H42" i="10"/>
  <c r="G42" i="10"/>
  <c r="F42" i="10"/>
  <c r="E42" i="10"/>
  <c r="D42" i="10"/>
  <c r="C42" i="10"/>
  <c r="B42" i="10"/>
  <c r="J41" i="10"/>
  <c r="I41" i="10"/>
  <c r="H41" i="10"/>
  <c r="G41" i="10"/>
  <c r="F41" i="10"/>
  <c r="E41" i="10"/>
  <c r="D41" i="10"/>
  <c r="C41" i="10"/>
  <c r="B41" i="10"/>
  <c r="J40" i="10"/>
  <c r="I40" i="10"/>
  <c r="H40" i="10"/>
  <c r="G40" i="10"/>
  <c r="F40" i="10"/>
  <c r="E40" i="10"/>
  <c r="D40" i="10"/>
  <c r="C40" i="10"/>
  <c r="B40" i="10"/>
  <c r="J39" i="10"/>
  <c r="I39" i="10"/>
  <c r="H39" i="10"/>
  <c r="G39" i="10"/>
  <c r="F39" i="10"/>
  <c r="E39" i="10"/>
  <c r="D39" i="10"/>
  <c r="C39" i="10"/>
  <c r="B39" i="10"/>
  <c r="J38" i="10"/>
  <c r="I38" i="10"/>
  <c r="H38" i="10"/>
  <c r="G38" i="10"/>
  <c r="F38" i="10"/>
  <c r="E38" i="10"/>
  <c r="D38" i="10"/>
  <c r="C38" i="10"/>
  <c r="B38" i="10"/>
  <c r="J37" i="10"/>
  <c r="I37" i="10"/>
  <c r="H37" i="10"/>
  <c r="G37" i="10"/>
  <c r="F37" i="10"/>
  <c r="E37" i="10"/>
  <c r="D37" i="10"/>
  <c r="C37" i="10"/>
  <c r="B37" i="10"/>
  <c r="J36" i="10"/>
  <c r="I36" i="10"/>
  <c r="H36" i="10"/>
  <c r="G36" i="10"/>
  <c r="F36" i="10"/>
  <c r="E36" i="10"/>
  <c r="D36" i="10"/>
  <c r="C36" i="10"/>
  <c r="B36" i="10"/>
  <c r="J35" i="10"/>
  <c r="I35" i="10"/>
  <c r="H35" i="10"/>
  <c r="G35" i="10"/>
  <c r="F35" i="10"/>
  <c r="E35" i="10"/>
  <c r="D35" i="10"/>
  <c r="C35" i="10"/>
  <c r="B35" i="10"/>
  <c r="J34" i="10"/>
  <c r="I34" i="10"/>
  <c r="H34" i="10"/>
  <c r="G34" i="10"/>
  <c r="F34" i="10"/>
  <c r="E34" i="10"/>
  <c r="D34" i="10"/>
  <c r="C34" i="10"/>
  <c r="B34" i="10"/>
  <c r="J45" i="6"/>
  <c r="I45" i="6"/>
  <c r="H45" i="6"/>
  <c r="G45" i="6"/>
  <c r="F45" i="6"/>
  <c r="E45" i="6"/>
  <c r="D45" i="6"/>
  <c r="C45" i="6"/>
  <c r="B45" i="6"/>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199" i="12" l="1"/>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M221" i="12" l="1"/>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H218" i="12"/>
  <c r="G218" i="12"/>
  <c r="F218" i="12"/>
  <c r="E218" i="12"/>
  <c r="D218" i="12"/>
  <c r="C218" i="12"/>
  <c r="B218" i="12"/>
  <c r="M217" i="12"/>
  <c r="L217" i="12"/>
  <c r="K217" i="12"/>
  <c r="J217" i="12"/>
  <c r="I217" i="12"/>
  <c r="H217" i="12"/>
  <c r="G217" i="12"/>
  <c r="F217" i="12"/>
  <c r="E217" i="12"/>
  <c r="D217" i="12"/>
  <c r="C217" i="12"/>
  <c r="B217" i="12"/>
  <c r="M216" i="12"/>
  <c r="L216" i="12"/>
  <c r="K216" i="12"/>
  <c r="J216" i="12"/>
  <c r="I216" i="12"/>
  <c r="H216" i="12"/>
  <c r="G216" i="12"/>
  <c r="F216" i="12"/>
  <c r="E216" i="12"/>
  <c r="D216" i="12"/>
  <c r="C216" i="12"/>
  <c r="B216" i="12"/>
  <c r="M215" i="12"/>
  <c r="L215" i="12"/>
  <c r="K215" i="12"/>
  <c r="J215" i="12"/>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51" i="10"/>
  <c r="I51" i="10"/>
  <c r="H51" i="10"/>
  <c r="G51" i="10"/>
  <c r="F51" i="10"/>
  <c r="E51" i="10"/>
  <c r="C51" i="10"/>
  <c r="B51" i="10"/>
  <c r="J50" i="10"/>
  <c r="I50" i="10"/>
  <c r="H50" i="10"/>
  <c r="G50" i="10"/>
  <c r="F50" i="10"/>
  <c r="E50" i="10"/>
  <c r="C50" i="10"/>
  <c r="B50" i="10"/>
  <c r="J49" i="10"/>
  <c r="I49" i="10"/>
  <c r="H49" i="10"/>
  <c r="G49" i="10"/>
  <c r="F49" i="10"/>
  <c r="E49" i="10"/>
  <c r="C49" i="10"/>
  <c r="B49" i="10"/>
  <c r="J48" i="10"/>
  <c r="I48" i="10"/>
  <c r="H48" i="10"/>
  <c r="G48" i="10"/>
  <c r="F48" i="10"/>
  <c r="E48" i="10"/>
  <c r="C48" i="10"/>
  <c r="B48" i="10"/>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J51" i="11"/>
  <c r="I51" i="11"/>
  <c r="H51" i="11"/>
  <c r="G51" i="11"/>
  <c r="F51" i="11"/>
  <c r="E51" i="11"/>
  <c r="C51" i="11"/>
  <c r="B51" i="11"/>
  <c r="J50" i="11"/>
  <c r="I50" i="11"/>
  <c r="H50" i="11"/>
  <c r="G50" i="11"/>
  <c r="F50" i="11"/>
  <c r="E50" i="11"/>
  <c r="C50" i="11"/>
  <c r="B50" i="11"/>
  <c r="J49" i="11"/>
  <c r="I49" i="11"/>
  <c r="H49" i="11"/>
  <c r="G49" i="11"/>
  <c r="F49" i="11"/>
  <c r="E49" i="11"/>
  <c r="C49" i="11"/>
  <c r="B49" i="11"/>
  <c r="J48" i="11"/>
  <c r="I48" i="11"/>
  <c r="H48" i="11"/>
  <c r="G48" i="11"/>
  <c r="F48" i="11"/>
  <c r="E48" i="11"/>
  <c r="C48" i="11"/>
  <c r="B48" i="11"/>
  <c r="D91"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J23" i="11"/>
  <c r="I23" i="11"/>
  <c r="H23" i="11"/>
  <c r="G23" i="11"/>
  <c r="F23" i="11"/>
  <c r="E23" i="11"/>
  <c r="D23" i="11"/>
  <c r="C23" i="11"/>
  <c r="B23" i="11"/>
  <c r="J22" i="11"/>
  <c r="I22" i="11"/>
  <c r="H22" i="11"/>
  <c r="G22" i="11"/>
  <c r="F22" i="11"/>
  <c r="E22" i="11"/>
  <c r="D22" i="11"/>
  <c r="C22" i="11"/>
  <c r="B22" i="11"/>
  <c r="J21" i="11"/>
  <c r="I21" i="11"/>
  <c r="H21" i="11"/>
  <c r="G21" i="11"/>
  <c r="F21" i="11"/>
  <c r="E21" i="11"/>
  <c r="D21" i="11"/>
  <c r="C21" i="11"/>
  <c r="B21" i="11"/>
  <c r="J20" i="11"/>
  <c r="I20" i="11"/>
  <c r="H20" i="11"/>
  <c r="G20" i="11"/>
  <c r="F20" i="11"/>
  <c r="E20" i="11"/>
  <c r="D20" i="11"/>
  <c r="C20" i="11"/>
  <c r="B20"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C6" i="11"/>
  <c r="B6" i="11"/>
  <c r="J5" i="11"/>
  <c r="I5" i="11"/>
  <c r="H5" i="11"/>
  <c r="G5" i="11"/>
  <c r="F5" i="11"/>
  <c r="E5" i="11"/>
  <c r="D5" i="11"/>
  <c r="C5" i="11"/>
  <c r="B5" i="11"/>
  <c r="J4" i="11"/>
  <c r="I4" i="11"/>
  <c r="H4" i="11"/>
  <c r="G4" i="11"/>
  <c r="F4" i="11"/>
  <c r="E4" i="11"/>
  <c r="D4" i="11"/>
  <c r="C4" i="11"/>
  <c r="B4" i="11"/>
  <c r="D91"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J23" i="10"/>
  <c r="I23" i="10"/>
  <c r="H23" i="10"/>
  <c r="G23" i="10"/>
  <c r="F23" i="10"/>
  <c r="E23" i="10"/>
  <c r="D23" i="10"/>
  <c r="C23" i="10"/>
  <c r="B23" i="10"/>
  <c r="J22" i="10"/>
  <c r="I22" i="10"/>
  <c r="H22" i="10"/>
  <c r="G22" i="10"/>
  <c r="F22" i="10"/>
  <c r="E22" i="10"/>
  <c r="D22" i="10"/>
  <c r="C22" i="10"/>
  <c r="B22" i="10"/>
  <c r="J21" i="10"/>
  <c r="I21" i="10"/>
  <c r="H21" i="10"/>
  <c r="G21" i="10"/>
  <c r="F21" i="10"/>
  <c r="E21" i="10"/>
  <c r="D21" i="10"/>
  <c r="C21" i="10"/>
  <c r="B21" i="10"/>
  <c r="J20" i="10"/>
  <c r="I20" i="10"/>
  <c r="H20" i="10"/>
  <c r="G20" i="10"/>
  <c r="F20" i="10"/>
  <c r="E20" i="10"/>
  <c r="D20" i="10"/>
  <c r="C20" i="10"/>
  <c r="B20"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J5" i="10"/>
  <c r="I5" i="10"/>
  <c r="H5" i="10"/>
  <c r="G5" i="10"/>
  <c r="F5" i="10"/>
  <c r="E5" i="10"/>
  <c r="D5" i="10"/>
  <c r="C5" i="10"/>
  <c r="B5" i="10"/>
  <c r="J4" i="10"/>
  <c r="I4" i="10"/>
  <c r="H4" i="10"/>
  <c r="G4" i="10"/>
  <c r="F4" i="10"/>
  <c r="E4" i="10"/>
  <c r="D4" i="10"/>
  <c r="C4" i="10"/>
  <c r="B4" i="10"/>
  <c r="N34" i="8" l="1"/>
  <c r="H34" i="8"/>
  <c r="P25" i="8"/>
  <c r="J25" i="8"/>
  <c r="I25" i="8"/>
  <c r="F34" i="8"/>
  <c r="O34" i="8"/>
  <c r="G34" i="8"/>
  <c r="H25" i="8"/>
  <c r="M34" i="8"/>
  <c r="K25" i="8"/>
  <c r="L34" i="8"/>
  <c r="E34" i="8"/>
  <c r="E25" i="8"/>
  <c r="D48" i="10" s="1"/>
  <c r="B66" i="10"/>
  <c r="B72" i="10"/>
  <c r="B68" i="10"/>
  <c r="L25" i="8"/>
  <c r="P34" i="8"/>
  <c r="C73" i="10"/>
  <c r="C67" i="11"/>
  <c r="B68" i="11"/>
  <c r="C66" i="11"/>
  <c r="B67" i="11"/>
  <c r="M25" i="8"/>
  <c r="I34" i="8"/>
  <c r="B67" i="10"/>
  <c r="C68" i="11"/>
  <c r="B69" i="11"/>
  <c r="F25" i="8"/>
  <c r="N25" i="8"/>
  <c r="J34" i="8"/>
  <c r="C68" i="10"/>
  <c r="C69" i="11"/>
  <c r="B70" i="11"/>
  <c r="G25" i="8"/>
  <c r="O25" i="8"/>
  <c r="K34" i="8"/>
  <c r="B69" i="10"/>
  <c r="B62" i="11"/>
  <c r="B62" i="10"/>
  <c r="C69" i="10"/>
  <c r="C63" i="11"/>
  <c r="B64" i="11"/>
  <c r="C71" i="11"/>
  <c r="B72" i="11"/>
  <c r="C62" i="11"/>
  <c r="B63" i="11"/>
  <c r="B71" i="11"/>
  <c r="C63" i="10"/>
  <c r="C71" i="10"/>
  <c r="B63" i="10"/>
  <c r="C70" i="10"/>
  <c r="C64" i="11"/>
  <c r="B65" i="11"/>
  <c r="C72" i="11"/>
  <c r="B73" i="11"/>
  <c r="C65" i="10"/>
  <c r="C64" i="10"/>
  <c r="B65" i="10"/>
  <c r="C72" i="10"/>
  <c r="B73" i="10"/>
  <c r="C65" i="11"/>
  <c r="B66" i="11"/>
  <c r="C73" i="11"/>
  <c r="C62" i="10"/>
  <c r="B64" i="10"/>
  <c r="C67" i="10"/>
  <c r="C66" i="10"/>
  <c r="B71" i="10"/>
  <c r="B70" i="10"/>
  <c r="C70" i="11"/>
  <c r="F65" i="11"/>
  <c r="F64" i="10"/>
  <c r="F68" i="11" l="1"/>
  <c r="F73" i="11"/>
  <c r="E70" i="11"/>
  <c r="F72" i="11"/>
  <c r="E73" i="11"/>
  <c r="E69" i="11"/>
  <c r="F66" i="11"/>
  <c r="F69" i="11"/>
  <c r="F64" i="11"/>
  <c r="E63" i="11"/>
  <c r="E73" i="10"/>
  <c r="E62" i="11"/>
  <c r="E64" i="11"/>
  <c r="E66" i="11"/>
  <c r="E65" i="11"/>
  <c r="E71" i="11"/>
  <c r="F70" i="10"/>
  <c r="F69" i="10"/>
  <c r="F72" i="10"/>
  <c r="E67" i="10"/>
  <c r="F66" i="10"/>
  <c r="E63" i="10"/>
  <c r="E65" i="10"/>
  <c r="E68" i="11"/>
  <c r="F71" i="11"/>
  <c r="F67" i="11"/>
  <c r="F63" i="11"/>
  <c r="E72" i="11"/>
  <c r="F70" i="11"/>
  <c r="E67" i="11"/>
  <c r="F62" i="11"/>
  <c r="E68" i="10"/>
  <c r="E66" i="10"/>
  <c r="E69" i="10"/>
  <c r="F71" i="10"/>
  <c r="F63" i="10"/>
  <c r="F67" i="10"/>
  <c r="E72" i="10"/>
  <c r="E71" i="10"/>
  <c r="F65" i="10"/>
  <c r="F68" i="10"/>
  <c r="F73" i="10"/>
  <c r="E70" i="10"/>
  <c r="F62" i="10"/>
  <c r="E62" i="10"/>
  <c r="E64" i="10"/>
  <c r="G70" i="11" l="1"/>
  <c r="G66" i="11"/>
  <c r="G62" i="11"/>
  <c r="G69" i="11"/>
  <c r="G71" i="11"/>
  <c r="G64" i="11"/>
  <c r="G72" i="11"/>
  <c r="G63" i="11"/>
  <c r="G67" i="11"/>
  <c r="G65" i="11"/>
  <c r="G73" i="11"/>
  <c r="G68" i="11"/>
  <c r="G70" i="10"/>
  <c r="G66" i="10"/>
  <c r="G62" i="10"/>
  <c r="G72" i="10"/>
  <c r="G67" i="10"/>
  <c r="G64" i="10"/>
  <c r="G71" i="10"/>
  <c r="G69" i="10"/>
  <c r="G73" i="10"/>
  <c r="G68" i="10"/>
  <c r="G63" i="10"/>
  <c r="G65" i="10"/>
  <c r="H65" i="11" l="1"/>
  <c r="H73" i="11"/>
  <c r="H69" i="11"/>
  <c r="H66" i="11"/>
  <c r="H68" i="11"/>
  <c r="H70" i="11"/>
  <c r="H63" i="11"/>
  <c r="H64" i="11"/>
  <c r="H72" i="11"/>
  <c r="H67" i="11"/>
  <c r="H62" i="11"/>
  <c r="H71" i="11"/>
  <c r="H73" i="10"/>
  <c r="H69" i="10"/>
  <c r="H65" i="10"/>
  <c r="H63" i="10"/>
  <c r="H68" i="10"/>
  <c r="H70" i="10"/>
  <c r="H64" i="10"/>
  <c r="H72" i="10"/>
  <c r="H71" i="10"/>
  <c r="H67" i="10"/>
  <c r="H62" i="10"/>
  <c r="H66" i="10"/>
  <c r="I71" i="11" l="1"/>
  <c r="I64" i="11"/>
  <c r="I73" i="11"/>
  <c r="I66" i="11"/>
  <c r="I65" i="11"/>
  <c r="I72" i="11"/>
  <c r="I63" i="11"/>
  <c r="I69" i="11"/>
  <c r="I67" i="11"/>
  <c r="I68" i="11"/>
  <c r="I62" i="11"/>
  <c r="I70" i="11"/>
  <c r="I65" i="10"/>
  <c r="I73" i="10"/>
  <c r="I64" i="10"/>
  <c r="I68" i="10"/>
  <c r="I62" i="10"/>
  <c r="I70" i="10"/>
  <c r="I71" i="10"/>
  <c r="I69" i="10"/>
  <c r="I63" i="10"/>
  <c r="I66" i="10"/>
  <c r="I67" i="10"/>
  <c r="I72" i="10"/>
  <c r="J67" i="11" l="1"/>
  <c r="J71" i="11"/>
  <c r="J63" i="11"/>
  <c r="J66" i="11"/>
  <c r="J69" i="11"/>
  <c r="J62" i="11"/>
  <c r="J68" i="11"/>
  <c r="J64" i="11"/>
  <c r="J70" i="11"/>
  <c r="J72" i="11"/>
  <c r="J65" i="11"/>
  <c r="J73" i="11"/>
  <c r="J71" i="10"/>
  <c r="J67" i="10"/>
  <c r="J63" i="10"/>
  <c r="J69" i="10"/>
  <c r="J70" i="10"/>
  <c r="J64" i="10"/>
  <c r="J62" i="10"/>
  <c r="J68" i="10"/>
  <c r="J66" i="10"/>
  <c r="J72" i="10"/>
  <c r="J73" i="10"/>
  <c r="J65" i="10"/>
  <c r="P32" i="8" l="1"/>
  <c r="O32" i="8"/>
  <c r="N32" i="8"/>
  <c r="M32" i="8"/>
  <c r="L32" i="8"/>
  <c r="K32" i="8"/>
  <c r="J32" i="8"/>
  <c r="I32" i="8"/>
  <c r="H32" i="8"/>
  <c r="G32" i="8"/>
  <c r="F32" i="8"/>
  <c r="E32" i="8"/>
  <c r="P23" i="8"/>
  <c r="O23" i="8"/>
  <c r="N23" i="8"/>
  <c r="M23" i="8"/>
  <c r="L23" i="8"/>
  <c r="K23" i="8"/>
  <c r="J23" i="8"/>
  <c r="I23" i="8"/>
  <c r="H23" i="8"/>
  <c r="G23" i="8"/>
  <c r="F23" i="8"/>
  <c r="E23" i="8"/>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G25" i="14" l="1"/>
  <c r="G34" i="14"/>
  <c r="G34" i="4"/>
  <c r="O34" i="14"/>
  <c r="O25" i="14"/>
  <c r="O34" i="4"/>
  <c r="H25" i="14"/>
  <c r="H34" i="14"/>
  <c r="H34" i="4"/>
  <c r="P34" i="14"/>
  <c r="P25" i="14"/>
  <c r="P34" i="4"/>
  <c r="N34" i="14"/>
  <c r="N25" i="14"/>
  <c r="N34" i="4"/>
  <c r="F34" i="14"/>
  <c r="F25" i="14"/>
  <c r="F34" i="4"/>
  <c r="J25" i="14"/>
  <c r="J34" i="14"/>
  <c r="J34" i="4"/>
  <c r="I25" i="14"/>
  <c r="I34" i="14"/>
  <c r="I34" i="4"/>
  <c r="K25" i="14"/>
  <c r="K34" i="14"/>
  <c r="K34" i="4"/>
  <c r="L25" i="14"/>
  <c r="L34" i="14"/>
  <c r="L34" i="4"/>
  <c r="E25" i="14"/>
  <c r="E34" i="14"/>
  <c r="E25" i="4"/>
  <c r="E34" i="4"/>
  <c r="J48" i="6" s="1"/>
  <c r="M34" i="14"/>
  <c r="M25" i="14"/>
  <c r="M34" i="4"/>
  <c r="D58" i="11"/>
  <c r="K58" i="11" s="1"/>
  <c r="D50" i="11"/>
  <c r="K50" i="11" s="1"/>
  <c r="D53" i="11"/>
  <c r="K53" i="11" s="1"/>
  <c r="D54" i="11"/>
  <c r="K54" i="11" s="1"/>
  <c r="D51" i="11"/>
  <c r="K51" i="11" s="1"/>
  <c r="D59" i="11"/>
  <c r="K59" i="11" s="1"/>
  <c r="D55" i="11"/>
  <c r="K55" i="11" s="1"/>
  <c r="D52" i="11"/>
  <c r="K52" i="11" s="1"/>
  <c r="D49" i="11"/>
  <c r="K49" i="11" s="1"/>
  <c r="C57" i="6"/>
  <c r="D57" i="11"/>
  <c r="D48" i="11"/>
  <c r="D56" i="11"/>
  <c r="D56" i="10"/>
  <c r="K56" i="10" s="1"/>
  <c r="M25" i="4"/>
  <c r="D49" i="10"/>
  <c r="F25" i="4"/>
  <c r="D53" i="10"/>
  <c r="K53" i="10" s="1"/>
  <c r="J25" i="4"/>
  <c r="D57" i="10"/>
  <c r="K57" i="10" s="1"/>
  <c r="N25" i="4"/>
  <c r="D52" i="10"/>
  <c r="K52" i="10" s="1"/>
  <c r="I25" i="4"/>
  <c r="D50" i="10"/>
  <c r="G25" i="4"/>
  <c r="D54" i="10"/>
  <c r="K54" i="10" s="1"/>
  <c r="K25" i="4"/>
  <c r="D58" i="10"/>
  <c r="K58" i="10" s="1"/>
  <c r="O25" i="4"/>
  <c r="K48" i="10"/>
  <c r="D51" i="10"/>
  <c r="K51" i="10" s="1"/>
  <c r="H25" i="4"/>
  <c r="D55" i="10"/>
  <c r="L25" i="4"/>
  <c r="D59" i="10"/>
  <c r="K59" i="10" s="1"/>
  <c r="P25" i="4"/>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F23" i="4"/>
  <c r="G23" i="4"/>
  <c r="H23" i="4"/>
  <c r="I23" i="4"/>
  <c r="J23" i="4"/>
  <c r="K23" i="4"/>
  <c r="L23" i="4"/>
  <c r="M23" i="4"/>
  <c r="N23" i="4"/>
  <c r="O23" i="4"/>
  <c r="P23" i="4"/>
  <c r="E54" i="2" l="1"/>
  <c r="J54" i="2"/>
  <c r="E53" i="2"/>
  <c r="J53" i="2"/>
  <c r="E52" i="6"/>
  <c r="J52" i="6"/>
  <c r="E55" i="2"/>
  <c r="J55" i="2"/>
  <c r="E57" i="6"/>
  <c r="J57" i="6"/>
  <c r="E50" i="2"/>
  <c r="J50" i="2"/>
  <c r="E49" i="2"/>
  <c r="J49" i="2"/>
  <c r="E55" i="6"/>
  <c r="J55" i="6"/>
  <c r="E58" i="6"/>
  <c r="J58" i="6"/>
  <c r="E58" i="2"/>
  <c r="J58" i="2"/>
  <c r="E51" i="2"/>
  <c r="J51" i="2"/>
  <c r="E56" i="6"/>
  <c r="J56" i="6"/>
  <c r="E53" i="6"/>
  <c r="J53" i="6"/>
  <c r="E52" i="2"/>
  <c r="J52" i="2"/>
  <c r="E56" i="2"/>
  <c r="J56" i="2"/>
  <c r="E59" i="6"/>
  <c r="J59" i="6"/>
  <c r="E57" i="2"/>
  <c r="J57" i="2"/>
  <c r="E54" i="6"/>
  <c r="J54" i="6"/>
  <c r="E50" i="6"/>
  <c r="J50" i="6"/>
  <c r="E49" i="6"/>
  <c r="J49" i="6"/>
  <c r="E59" i="2"/>
  <c r="J59" i="2"/>
  <c r="E48" i="2"/>
  <c r="J48" i="2"/>
  <c r="E51" i="6"/>
  <c r="J51" i="6"/>
  <c r="G48" i="6"/>
  <c r="E48" i="6"/>
  <c r="C48" i="6"/>
  <c r="H54" i="2"/>
  <c r="G54" i="2"/>
  <c r="H55" i="2"/>
  <c r="G55" i="2"/>
  <c r="H52" i="6"/>
  <c r="G52" i="6"/>
  <c r="H50" i="2"/>
  <c r="G50" i="2"/>
  <c r="H49" i="2"/>
  <c r="G49" i="2"/>
  <c r="H57" i="6"/>
  <c r="G57" i="6"/>
  <c r="H51" i="2"/>
  <c r="G51" i="2"/>
  <c r="H55" i="6"/>
  <c r="G55" i="6"/>
  <c r="H58" i="6"/>
  <c r="G58" i="6"/>
  <c r="H56" i="2"/>
  <c r="G56" i="2"/>
  <c r="H56" i="6"/>
  <c r="G56" i="6"/>
  <c r="H53" i="6"/>
  <c r="G53" i="6"/>
  <c r="H52" i="2"/>
  <c r="G52" i="2"/>
  <c r="H59" i="6"/>
  <c r="G59" i="6"/>
  <c r="H58" i="2"/>
  <c r="G58" i="2"/>
  <c r="H57" i="2"/>
  <c r="G57" i="2"/>
  <c r="H54" i="6"/>
  <c r="G54" i="6"/>
  <c r="H50" i="6"/>
  <c r="G50" i="6"/>
  <c r="H59" i="2"/>
  <c r="G59" i="2"/>
  <c r="H49" i="6"/>
  <c r="G49" i="6"/>
  <c r="H53" i="2"/>
  <c r="G53" i="2"/>
  <c r="H48" i="2"/>
  <c r="G48" i="2"/>
  <c r="H51" i="6"/>
  <c r="G51" i="6"/>
  <c r="F48" i="6"/>
  <c r="H48" i="6"/>
  <c r="I54" i="2"/>
  <c r="F54" i="2"/>
  <c r="I55" i="2"/>
  <c r="F55" i="2"/>
  <c r="I52" i="6"/>
  <c r="F52" i="6"/>
  <c r="I55" i="6"/>
  <c r="F55" i="6"/>
  <c r="I50" i="2"/>
  <c r="F50" i="2"/>
  <c r="I49" i="2"/>
  <c r="F49" i="2"/>
  <c r="I57" i="6"/>
  <c r="F57" i="6"/>
  <c r="I52" i="2"/>
  <c r="F52" i="2"/>
  <c r="I56" i="2"/>
  <c r="F56" i="2"/>
  <c r="I56" i="6"/>
  <c r="F56" i="6"/>
  <c r="I53" i="6"/>
  <c r="F53" i="6"/>
  <c r="I51" i="2"/>
  <c r="F51" i="2"/>
  <c r="I58" i="6"/>
  <c r="F58" i="6"/>
  <c r="I59" i="6"/>
  <c r="F59" i="6"/>
  <c r="I58" i="2"/>
  <c r="F58" i="2"/>
  <c r="I57" i="2"/>
  <c r="F57" i="2"/>
  <c r="I54" i="6"/>
  <c r="F54" i="6"/>
  <c r="I50" i="6"/>
  <c r="F50" i="6"/>
  <c r="I59" i="2"/>
  <c r="F59" i="2"/>
  <c r="I49" i="6"/>
  <c r="F49" i="6"/>
  <c r="I53" i="2"/>
  <c r="F53" i="2"/>
  <c r="I48" i="2"/>
  <c r="F48" i="2"/>
  <c r="I51" i="6"/>
  <c r="F51" i="6"/>
  <c r="C56" i="6"/>
  <c r="C51" i="6"/>
  <c r="C58" i="6"/>
  <c r="C56" i="2"/>
  <c r="C55" i="2"/>
  <c r="C52" i="2"/>
  <c r="C49" i="2"/>
  <c r="C59" i="2"/>
  <c r="C58" i="2"/>
  <c r="C50" i="6"/>
  <c r="C49" i="6"/>
  <c r="C55" i="6"/>
  <c r="C54" i="6"/>
  <c r="C48" i="2"/>
  <c r="C54" i="2"/>
  <c r="C53" i="2"/>
  <c r="C57" i="2"/>
  <c r="C51" i="2"/>
  <c r="C50" i="2"/>
  <c r="C53" i="6"/>
  <c r="C59" i="6"/>
  <c r="C52" i="6"/>
  <c r="B48" i="6"/>
  <c r="I48" i="6"/>
  <c r="D58" i="2"/>
  <c r="B58" i="2"/>
  <c r="D57" i="2"/>
  <c r="B57" i="2"/>
  <c r="D55" i="6"/>
  <c r="B55" i="6"/>
  <c r="D52" i="6"/>
  <c r="B52" i="6"/>
  <c r="D49" i="6"/>
  <c r="B49" i="6"/>
  <c r="D59" i="6"/>
  <c r="B59" i="6"/>
  <c r="D58" i="6"/>
  <c r="B58" i="6"/>
  <c r="D59" i="2"/>
  <c r="B59" i="2"/>
  <c r="D54" i="2"/>
  <c r="B54" i="2"/>
  <c r="D53" i="2"/>
  <c r="B53" i="2"/>
  <c r="D55" i="2"/>
  <c r="B55" i="2"/>
  <c r="D50" i="2"/>
  <c r="B50" i="2"/>
  <c r="D49" i="2"/>
  <c r="B49" i="2"/>
  <c r="D48" i="2"/>
  <c r="B48" i="2"/>
  <c r="D54" i="6"/>
  <c r="B54" i="6"/>
  <c r="D53" i="6"/>
  <c r="B53" i="6"/>
  <c r="D57" i="6"/>
  <c r="B57" i="6"/>
  <c r="D51" i="6"/>
  <c r="B51" i="6"/>
  <c r="D50" i="6"/>
  <c r="B50" i="6"/>
  <c r="D51" i="2"/>
  <c r="B51" i="2"/>
  <c r="D52" i="2"/>
  <c r="B52" i="2"/>
  <c r="D56" i="2"/>
  <c r="B56" i="2"/>
  <c r="D56" i="6"/>
  <c r="B56" i="6"/>
  <c r="D68" i="11"/>
  <c r="B82" i="11" s="1"/>
  <c r="D72" i="11"/>
  <c r="B86" i="11" s="1"/>
  <c r="D73" i="11"/>
  <c r="B87" i="11" s="1"/>
  <c r="K55" i="10"/>
  <c r="D69" i="10"/>
  <c r="B83" i="10" s="1"/>
  <c r="K49" i="10"/>
  <c r="D62" i="10"/>
  <c r="B76" i="10" s="1"/>
  <c r="D63" i="11"/>
  <c r="B77" i="11" s="1"/>
  <c r="D69" i="11"/>
  <c r="B83" i="11" s="1"/>
  <c r="D65" i="11"/>
  <c r="B79" i="11" s="1"/>
  <c r="D64" i="11"/>
  <c r="B78" i="11" s="1"/>
  <c r="K48" i="11"/>
  <c r="D62" i="11"/>
  <c r="B76" i="11" s="1"/>
  <c r="K56" i="11"/>
  <c r="D70" i="11"/>
  <c r="B84" i="11" s="1"/>
  <c r="D67" i="11"/>
  <c r="B81" i="11" s="1"/>
  <c r="K57" i="11"/>
  <c r="D71" i="11"/>
  <c r="B85" i="11" s="1"/>
  <c r="D66" i="11"/>
  <c r="B80" i="11" s="1"/>
  <c r="D72" i="10"/>
  <c r="B86" i="10" s="1"/>
  <c r="D67" i="10"/>
  <c r="B81" i="10" s="1"/>
  <c r="D64" i="10"/>
  <c r="B78" i="10" s="1"/>
  <c r="D70" i="10"/>
  <c r="B84" i="10" s="1"/>
  <c r="D71" i="10"/>
  <c r="B85" i="10" s="1"/>
  <c r="K50" i="10"/>
  <c r="D68" i="10"/>
  <c r="B82" i="10" s="1"/>
  <c r="D66" i="10"/>
  <c r="B80" i="10" s="1"/>
  <c r="D63" i="10"/>
  <c r="B77" i="10" s="1"/>
  <c r="D73" i="10"/>
  <c r="B87" i="10" s="1"/>
  <c r="D65" i="10"/>
  <c r="B79" i="10" s="1"/>
  <c r="E65" i="2" l="1"/>
  <c r="E67" i="6"/>
  <c r="K53" i="6"/>
  <c r="K52" i="6"/>
  <c r="K59" i="6"/>
  <c r="K57" i="2"/>
  <c r="K51" i="2"/>
  <c r="K58" i="2"/>
  <c r="K59" i="2"/>
  <c r="B70" i="6"/>
  <c r="K56" i="2"/>
  <c r="K57" i="6"/>
  <c r="D62" i="2"/>
  <c r="K49" i="6"/>
  <c r="K49" i="2"/>
  <c r="D73" i="2"/>
  <c r="B64" i="6"/>
  <c r="B68" i="6"/>
  <c r="K55" i="2"/>
  <c r="B72" i="6"/>
  <c r="K55" i="6"/>
  <c r="B66" i="2"/>
  <c r="B73" i="6"/>
  <c r="B67" i="6"/>
  <c r="K54" i="6"/>
  <c r="K56" i="6"/>
  <c r="K58" i="6"/>
  <c r="B66" i="6"/>
  <c r="B69" i="6"/>
  <c r="B65" i="6"/>
  <c r="B62" i="2"/>
  <c r="B62" i="6"/>
  <c r="B63" i="6"/>
  <c r="K50" i="6"/>
  <c r="B71" i="6"/>
  <c r="B63" i="2"/>
  <c r="B70" i="2"/>
  <c r="B68" i="2"/>
  <c r="B67" i="2"/>
  <c r="B69" i="2"/>
  <c r="B71" i="2"/>
  <c r="B72" i="2"/>
  <c r="B73" i="2"/>
  <c r="B64" i="2"/>
  <c r="B65" i="2"/>
  <c r="B90" i="11"/>
  <c r="B93" i="11" s="1"/>
  <c r="B90" i="10"/>
  <c r="B93" i="10" s="1"/>
  <c r="E68" i="2"/>
  <c r="E73" i="2"/>
  <c r="E70" i="2"/>
  <c r="E72" i="2"/>
  <c r="D69" i="2"/>
  <c r="E69" i="2"/>
  <c r="E71" i="2"/>
  <c r="E64" i="2"/>
  <c r="E66" i="2"/>
  <c r="E63" i="2"/>
  <c r="D70" i="2"/>
  <c r="E62" i="2"/>
  <c r="D64" i="2"/>
  <c r="D65" i="2"/>
  <c r="E67" i="2"/>
  <c r="D71" i="2"/>
  <c r="B88" i="11"/>
  <c r="B88" i="10"/>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B95" i="11" l="1"/>
  <c r="E35" i="8"/>
  <c r="B95" i="10"/>
  <c r="E26" i="8"/>
  <c r="G63" i="2"/>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26" i="14" s="1"/>
  <c r="B88" i="2"/>
  <c r="J67" i="6"/>
  <c r="J64" i="6"/>
  <c r="J62" i="6"/>
  <c r="J69" i="6"/>
  <c r="J72" i="6"/>
  <c r="J66" i="6"/>
  <c r="J70" i="6"/>
  <c r="J63" i="6"/>
  <c r="J68" i="6"/>
  <c r="J65" i="6"/>
  <c r="J71" i="6"/>
  <c r="J73" i="6"/>
  <c r="B95" i="2" l="1"/>
  <c r="E26" i="4"/>
  <c r="D48" i="6"/>
  <c r="D64" i="6" s="1"/>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35" i="14" s="1"/>
  <c r="E35" i="4" l="1"/>
  <c r="B95" i="6"/>
</calcChain>
</file>

<file path=xl/sharedStrings.xml><?xml version="1.0" encoding="utf-8"?>
<sst xmlns="http://schemas.openxmlformats.org/spreadsheetml/2006/main" count="893" uniqueCount="128">
  <si>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</si>
  <si>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</si>
  <si>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</si>
  <si>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</si>
  <si>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</si>
  <si>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</si>
  <si>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</si>
  <si>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</si>
  <si>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</si>
  <si>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</si>
  <si>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</si>
  <si>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</si>
  <si>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</si>
  <si>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</si>
  <si>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</si>
  <si>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</si>
  <si>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</si>
  <si>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</si>
  <si>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</si>
  <si>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</si>
  <si>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</si>
  <si>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</si>
  <si>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</si>
  <si>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</si>
  <si>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</si>
  <si>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</si>
  <si>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</si>
  <si>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</si>
  <si>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</si>
  <si>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</si>
  <si>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</si>
  <si>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</si>
  <si>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</si>
  <si>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</si>
  <si>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</si>
  <si>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</si>
  <si>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</si>
  <si>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</si>
  <si>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</si>
  <si>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</si>
  <si>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</si>
  <si>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</si>
  <si>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</si>
  <si>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</si>
  <si>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</si>
  <si>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</si>
  <si>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</si>
  <si>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</si>
  <si>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</si>
  <si>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</si>
  <si>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</si>
  <si>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</si>
  <si>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</si>
  <si>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</si>
  <si>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</si>
  <si>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</si>
  <si>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</si>
  <si>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</si>
  <si>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</si>
  <si>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</si>
  <si>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</si>
  <si>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</si>
  <si>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</si>
  <si>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</si>
  <si>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</si>
  <si>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</si>
  <si>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</si>
  <si>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</si>
  <si>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</si>
  <si>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</si>
  <si>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</si>
  <si>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</si>
  <si>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</si>
  <si>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</si>
  <si>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</si>
  <si>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</si>
  <si>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</si>
  <si>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</si>
  <si>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</si>
  <si>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</si>
  <si>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</si>
  <si>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</si>
  <si>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</si>
  <si>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</si>
  <si>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</si>
  <si>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</si>
  <si>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</si>
  <si>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</si>
  <si>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</si>
  <si>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</si>
  <si>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</si>
  <si>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</si>
  <si>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</si>
  <si>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</si>
  <si>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</si>
  <si>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</si>
  <si>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</si>
  <si>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</si>
  <si>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</si>
  <si>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</si>
  <si>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</si>
  <si>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</si>
  <si>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</si>
  <si>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</si>
  <si>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</si>
  <si>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</si>
  <si>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</si>
  <si>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</si>
  <si>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</si>
  <si>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</si>
  <si>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</si>
  <si>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</si>
  <si>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</si>
  <si>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</si>
  <si>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</si>
  <si>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</si>
  <si>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kW</t>
  </si>
  <si>
    <t>h</t>
    <phoneticPr fontId="2"/>
  </si>
  <si>
    <t>kW</t>
    <phoneticPr fontId="2"/>
  </si>
  <si>
    <t>期待容量等算定諸元一覧（対象実需給年度：2026年度）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</si>
  <si>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rFont val="Meiryo UI"/>
        <family val="3"/>
        <charset val="128"/>
      </rPr>
      <t>(2022/9/20～10/4)</t>
    </r>
    <r>
      <rPr>
        <sz val="11"/>
        <rFont val="Meiryo UI"/>
        <family val="3"/>
        <charset val="128"/>
      </rPr>
      <t>に容量市場システムに登録して下さい。</t>
    </r>
    <phoneticPr fontId="2"/>
  </si>
  <si>
    <r>
      <t>・期待容量については、自動計算されます。　※</t>
    </r>
    <r>
      <rPr>
        <u/>
        <sz val="11"/>
        <rFont val="Meiryo UI"/>
        <family val="3"/>
        <charset val="128"/>
      </rPr>
      <t>この値が容量オークションに応札する際の応札容量の上限値になります。</t>
    </r>
    <phoneticPr fontId="2"/>
  </si>
  <si>
    <r>
      <t>・各月の管理容量については、ダム運用のリスクを踏まえ、同月の各月の送電可能電力を上限に任意に記載して下さい。※</t>
    </r>
    <r>
      <rPr>
        <u/>
        <sz val="11"/>
        <rFont val="Meiryo UI"/>
        <family val="3"/>
        <charset val="128"/>
      </rPr>
      <t>この値がアセスメント対象容量になります。</t>
    </r>
    <phoneticPr fontId="2"/>
  </si>
  <si>
    <r>
      <t>※ただし、その際には</t>
    </r>
    <r>
      <rPr>
        <u/>
        <sz val="11"/>
        <rFont val="Meiryo UI"/>
        <family val="3"/>
        <charset val="128"/>
      </rPr>
      <t>各月の上池容量(応札容量算出用)が、同月の各月の上池容量(期待容量算出用)以下</t>
    </r>
    <r>
      <rPr>
        <sz val="11"/>
        <rFont val="Meiryo UI"/>
        <family val="3"/>
        <charset val="128"/>
      </rPr>
      <t>となるようにする必要があります</t>
    </r>
    <rPh sb="7" eb="8">
      <t>サイ</t>
    </rPh>
    <rPh sb="57" eb="59">
      <t>ヒツヨウ</t>
    </rPh>
    <phoneticPr fontId="2"/>
  </si>
  <si>
    <r>
      <t>・応札容量については、自動計算されます。　※</t>
    </r>
    <r>
      <rPr>
        <u/>
        <sz val="11"/>
        <rFont val="Meiryo UI"/>
        <family val="3"/>
        <charset val="128"/>
      </rPr>
      <t>応札時、この値を容量市場システムで応札容量に入力してください。</t>
    </r>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</si>
  <si>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</si>
  <si>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・各月の送電可能電力については、設備容量から各月の所内消費電力、大気温及びダム水位低下等の影響による能力減分を差し引いた値を記載して下さい。</t>
    <phoneticPr fontId="2"/>
  </si>
  <si>
    <r>
      <t>2．以下の項目については、期待容量等算定諸元一覧の登録期間中（</t>
    </r>
    <r>
      <rPr>
        <b/>
        <sz val="11"/>
        <color theme="1"/>
        <rFont val="Meiryo UI"/>
        <family val="3"/>
        <charset val="128"/>
      </rPr>
      <t>2022/11/16～11/22）</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</si>
</sst>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b/>
      <sz val="1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179" fontId="7" fillId="0" borderId="0" xfId="0" applyNumberFormat="1" applyFont="1" applyFill="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19" xfId="0" applyFont="1" applyBorder="1" applyAlignment="1">
      <alignment horizontal="center" vertical="center"/>
    </xf>
    <xf numFmtId="0" fontId="1" fillId="0" borderId="10" xfId="0" applyFont="1" applyFill="1" applyBorder="1" applyAlignment="1">
      <alignment horizontal="center" vertical="center"/>
    </xf>
    <xf numFmtId="0" fontId="1" fillId="0" borderId="19"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176" fontId="4" fillId="8" borderId="1"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hidden="1"/>
    </xf>
    <xf numFmtId="181" fontId="4" fillId="0"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right" vertical="center"/>
      <protection locked="0"/>
    </xf>
    <xf numFmtId="0" fontId="1" fillId="8" borderId="2"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cellXfs>
  <cellStyles count="1">
    <cellStyle name="標準" xfId="0" builtinId="0"/>
  </cellStyles>
  <dxfs count="2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rgb="FFFF000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FFCC"/>
      <color rgb="FFFFCCFF"/>
      <color rgb="FFFFFF66"/>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4138"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340657</xdr:colOff>
      <xdr:row>34</xdr:row>
      <xdr:rowOff>286870</xdr:rowOff>
    </xdr:from>
    <xdr:to>
      <xdr:col>23</xdr:col>
      <xdr:colOff>0</xdr:colOff>
      <xdr:row>40</xdr:row>
      <xdr:rowOff>33618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273551" y="9646023"/>
          <a:ext cx="3209367" cy="992842"/>
        </a:xfrm>
        <a:prstGeom prst="wedgeRoundRectCallout">
          <a:avLst>
            <a:gd name="adj1" fmla="val -62534"/>
            <a:gd name="adj2" fmla="val -14452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67233</xdr:colOff>
      <xdr:row>18</xdr:row>
      <xdr:rowOff>100847</xdr:rowOff>
    </xdr:from>
    <xdr:to>
      <xdr:col>22</xdr:col>
      <xdr:colOff>584946</xdr:colOff>
      <xdr:row>21</xdr:row>
      <xdr:rowOff>168084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385609" y="4583200"/>
          <a:ext cx="3063690" cy="981637"/>
        </a:xfrm>
        <a:prstGeom prst="wedgeRoundRectCallout">
          <a:avLst>
            <a:gd name="adj1" fmla="val -73241"/>
            <a:gd name="adj2" fmla="val 19497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671009</xdr:colOff>
      <xdr:row>35</xdr:row>
      <xdr:rowOff>80682</xdr:rowOff>
    </xdr:from>
    <xdr:to>
      <xdr:col>16</xdr:col>
      <xdr:colOff>163608</xdr:colOff>
      <xdr:row>40</xdr:row>
      <xdr:rowOff>91888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6408421" y="9744635"/>
          <a:ext cx="3688081" cy="952500"/>
        </a:xfrm>
        <a:prstGeom prst="wedgeRoundRectCallout">
          <a:avLst>
            <a:gd name="adj1" fmla="val -33501"/>
            <a:gd name="adj2" fmla="val -7187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23</xdr:col>
      <xdr:colOff>44824</xdr:colOff>
      <xdr:row>17</xdr:row>
      <xdr:rowOff>257736</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654116" y="3529853"/>
          <a:ext cx="3440208" cy="963707"/>
        </a:xfrm>
        <a:prstGeom prst="wedgeRoundRectCallout">
          <a:avLst>
            <a:gd name="adj1" fmla="val -70470"/>
            <a:gd name="adj2" fmla="val 6964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期待容量を</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331692</xdr:colOff>
      <xdr:row>22</xdr:row>
      <xdr:rowOff>149679</xdr:rowOff>
    </xdr:from>
    <xdr:to>
      <xdr:col>25</xdr:col>
      <xdr:colOff>71718</xdr:colOff>
      <xdr:row>29</xdr:row>
      <xdr:rowOff>8966</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2251549" y="5769429"/>
          <a:ext cx="4175955" cy="1954787"/>
        </a:xfrm>
        <a:prstGeom prst="wedgeRoundRectCallout">
          <a:avLst>
            <a:gd name="adj1" fmla="val -81489"/>
            <a:gd name="adj2" fmla="val 2772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各月の送電可能電力の最大値以下の整数値を入力してください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応札容量</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313761</xdr:colOff>
      <xdr:row>29</xdr:row>
      <xdr:rowOff>89647</xdr:rowOff>
    </xdr:from>
    <xdr:to>
      <xdr:col>25</xdr:col>
      <xdr:colOff>53787</xdr:colOff>
      <xdr:row>33</xdr:row>
      <xdr:rowOff>277906</xdr:rowOff>
    </xdr:to>
    <xdr:sp macro="" textlink="">
      <xdr:nvSpPr>
        <xdr:cNvPr id="11" name="角丸四角形吹き出し 6">
          <a:extLst>
            <a:ext uri="{FF2B5EF4-FFF2-40B4-BE49-F238E27FC236}">
              <a16:creationId xmlns:a16="http://schemas.microsoft.com/office/drawing/2014/main" id="{00000000-0008-0000-0000-00000B000000}"/>
            </a:ext>
          </a:extLst>
        </xdr:cNvPr>
        <xdr:cNvSpPr/>
      </xdr:nvSpPr>
      <xdr:spPr>
        <a:xfrm>
          <a:off x="11017620" y="7924800"/>
          <a:ext cx="3756214" cy="1407459"/>
        </a:xfrm>
        <a:prstGeom prst="wedgeRoundRectCallout">
          <a:avLst>
            <a:gd name="adj1" fmla="val -82904"/>
            <a:gd name="adj2" fmla="val -4461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5443</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34138"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24</xdr:row>
      <xdr:rowOff>265339</xdr:rowOff>
    </xdr:from>
    <xdr:to>
      <xdr:col>23</xdr:col>
      <xdr:colOff>492125</xdr:colOff>
      <xdr:row>28</xdr:row>
      <xdr:rowOff>81643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661446" y="6483803"/>
          <a:ext cx="2825750" cy="1013733"/>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24</xdr:row>
      <xdr:rowOff>149679</xdr:rowOff>
    </xdr:from>
    <xdr:to>
      <xdr:col>19</xdr:col>
      <xdr:colOff>142875</xdr:colOff>
      <xdr:row>26</xdr:row>
      <xdr:rowOff>173491</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16" idx="1"/>
        </xdr:cNvCxnSpPr>
      </xdr:nvCxnSpPr>
      <xdr:spPr>
        <a:xfrm flipH="1" flipV="1">
          <a:off x="10885714" y="6368143"/>
          <a:ext cx="1775732" cy="62252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26</xdr:row>
      <xdr:rowOff>173491</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6" idx="1"/>
        </xdr:cNvCxnSpPr>
      </xdr:nvCxnSpPr>
      <xdr:spPr>
        <a:xfrm flipH="1" flipV="1">
          <a:off x="10899321" y="4517571"/>
          <a:ext cx="1762125" cy="2473099"/>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26</xdr:row>
      <xdr:rowOff>173491</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6" idx="1"/>
        </xdr:cNvCxnSpPr>
      </xdr:nvCxnSpPr>
      <xdr:spPr>
        <a:xfrm flipH="1" flipV="1">
          <a:off x="10790464" y="3646714"/>
          <a:ext cx="1870982" cy="3343956"/>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26</xdr:row>
      <xdr:rowOff>173491</xdr:rowOff>
    </xdr:from>
    <xdr:to>
      <xdr:col>19</xdr:col>
      <xdr:colOff>142875</xdr:colOff>
      <xdr:row>27</xdr:row>
      <xdr:rowOff>204108</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16" idx="1"/>
        </xdr:cNvCxnSpPr>
      </xdr:nvCxnSpPr>
      <xdr:spPr>
        <a:xfrm flipH="1">
          <a:off x="10967357" y="6990670"/>
          <a:ext cx="1694089" cy="3299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26</xdr:row>
      <xdr:rowOff>173491</xdr:rowOff>
    </xdr:from>
    <xdr:to>
      <xdr:col>19</xdr:col>
      <xdr:colOff>142875</xdr:colOff>
      <xdr:row>33</xdr:row>
      <xdr:rowOff>122465</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16" idx="1"/>
        </xdr:cNvCxnSpPr>
      </xdr:nvCxnSpPr>
      <xdr:spPr>
        <a:xfrm flipH="1">
          <a:off x="10926536" y="6990670"/>
          <a:ext cx="1734910" cy="20444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36" name="角丸四角形吹き出し 12">
          <a:extLst>
            <a:ext uri="{FF2B5EF4-FFF2-40B4-BE49-F238E27FC236}">
              <a16:creationId xmlns:a16="http://schemas.microsoft.com/office/drawing/2014/main" id="{00000000-0008-0000-0300-000024000000}"/>
            </a:ext>
          </a:extLst>
        </xdr:cNvPr>
        <xdr:cNvSpPr/>
      </xdr:nvSpPr>
      <xdr:spPr>
        <a:xfrm>
          <a:off x="12695465" y="4109357"/>
          <a:ext cx="4281823" cy="458107"/>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37" name="角丸四角形吹き出し 12">
          <a:extLst>
            <a:ext uri="{FF2B5EF4-FFF2-40B4-BE49-F238E27FC236}">
              <a16:creationId xmlns:a16="http://schemas.microsoft.com/office/drawing/2014/main" id="{00000000-0008-0000-0300-000025000000}"/>
            </a:ext>
          </a:extLst>
        </xdr:cNvPr>
        <xdr:cNvSpPr/>
      </xdr:nvSpPr>
      <xdr:spPr>
        <a:xfrm>
          <a:off x="12709071" y="4109357"/>
          <a:ext cx="4281823" cy="458107"/>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8" name="角丸四角形吹き出し 12">
          <a:extLst>
            <a:ext uri="{FF2B5EF4-FFF2-40B4-BE49-F238E27FC236}">
              <a16:creationId xmlns:a16="http://schemas.microsoft.com/office/drawing/2014/main" id="{00000000-0008-0000-0300-000026000000}"/>
            </a:ext>
          </a:extLst>
        </xdr:cNvPr>
        <xdr:cNvSpPr/>
      </xdr:nvSpPr>
      <xdr:spPr>
        <a:xfrm>
          <a:off x="12545785" y="7674428"/>
          <a:ext cx="4281823" cy="458107"/>
        </a:xfrm>
        <a:prstGeom prst="wedgeRoundRectCallout">
          <a:avLst>
            <a:gd name="adj1" fmla="val -88422"/>
            <a:gd name="adj2" fmla="val -13098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9" name="角丸四角形吹き出し 12">
          <a:extLst>
            <a:ext uri="{FF2B5EF4-FFF2-40B4-BE49-F238E27FC236}">
              <a16:creationId xmlns:a16="http://schemas.microsoft.com/office/drawing/2014/main" id="{00000000-0008-0000-0300-000027000000}"/>
            </a:ext>
          </a:extLst>
        </xdr:cNvPr>
        <xdr:cNvSpPr/>
      </xdr:nvSpPr>
      <xdr:spPr>
        <a:xfrm>
          <a:off x="12545785" y="7674428"/>
          <a:ext cx="4281823" cy="458107"/>
        </a:xfrm>
        <a:prstGeom prst="wedgeRoundRectCallout">
          <a:avLst>
            <a:gd name="adj1" fmla="val -86833"/>
            <a:gd name="adj2" fmla="val -325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26</xdr:row>
      <xdr:rowOff>173491</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16" idx="1"/>
        </xdr:cNvCxnSpPr>
      </xdr:nvCxnSpPr>
      <xdr:spPr>
        <a:xfrm flipH="1" flipV="1">
          <a:off x="9759044" y="2822122"/>
          <a:ext cx="1639660" cy="4274683"/>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55"/>
  <sheetViews>
    <sheetView showGridLines="0" zoomScale="70" zoomScaleNormal="70" workbookViewId="0">
      <selection activeCell="J27" sqref="J27"/>
    </sheetView>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77</v>
      </c>
      <c r="B1" s="47"/>
      <c r="C1" s="47"/>
      <c r="D1" s="47"/>
      <c r="E1" s="47"/>
      <c r="F1" s="48" t="s">
        <v>78</v>
      </c>
      <c r="G1" s="48"/>
      <c r="H1" s="48"/>
      <c r="I1" s="49" t="s">
        <v>79</v>
      </c>
    </row>
    <row r="2" spans="1:17" ht="16.5" x14ac:dyDescent="0.25">
      <c r="A2" s="90" t="s">
        <v>0</v>
      </c>
      <c r="B2" s="91"/>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92" t="s">
        <v>119</v>
      </c>
      <c r="B4" s="92"/>
      <c r="C4" s="92"/>
      <c r="D4" s="92"/>
      <c r="E4" s="92"/>
      <c r="F4" s="92"/>
      <c r="G4" s="92"/>
      <c r="H4" s="92"/>
      <c r="I4" s="92"/>
      <c r="J4" s="92"/>
      <c r="K4" s="92"/>
      <c r="L4" s="92"/>
      <c r="M4" s="92"/>
      <c r="N4" s="92"/>
      <c r="O4" s="92"/>
      <c r="P4" s="92"/>
      <c r="Q4" s="92"/>
    </row>
    <row r="5" spans="1:17" ht="16.5" x14ac:dyDescent="0.25">
      <c r="A5" s="4"/>
      <c r="B5" s="4"/>
      <c r="C5" s="4"/>
      <c r="D5" s="4"/>
      <c r="E5" s="4"/>
      <c r="F5" s="4"/>
      <c r="G5" s="4"/>
      <c r="H5" s="4"/>
      <c r="I5" s="4"/>
      <c r="J5" s="4"/>
      <c r="K5" s="4"/>
      <c r="L5" s="4"/>
      <c r="M5" s="4"/>
      <c r="N5" s="16"/>
      <c r="O5" s="4"/>
      <c r="P5" s="4"/>
      <c r="Q5" s="4"/>
    </row>
    <row r="6" spans="1:17" ht="16.5" x14ac:dyDescent="0.25">
      <c r="A6" s="93" t="s">
        <v>61</v>
      </c>
      <c r="B6" s="93"/>
      <c r="C6" s="93"/>
      <c r="D6" s="93"/>
      <c r="E6" s="93"/>
      <c r="F6" s="93"/>
      <c r="G6" s="93"/>
      <c r="H6" s="93"/>
      <c r="I6" s="93"/>
      <c r="J6" s="93"/>
      <c r="K6" s="93"/>
      <c r="L6" s="93"/>
      <c r="M6" s="93"/>
      <c r="N6" s="93"/>
      <c r="O6" s="93"/>
      <c r="P6" s="93"/>
      <c r="Q6" s="93"/>
    </row>
    <row r="7" spans="1:17" ht="16.5" x14ac:dyDescent="0.25">
      <c r="A7" s="54"/>
      <c r="B7" s="54"/>
      <c r="C7" s="54"/>
      <c r="D7" s="54"/>
      <c r="E7" s="54"/>
      <c r="F7" s="54"/>
      <c r="G7" s="54"/>
      <c r="H7" s="54"/>
      <c r="I7" s="54"/>
      <c r="J7" s="54"/>
      <c r="K7" s="54"/>
      <c r="L7" s="54"/>
      <c r="M7" s="54"/>
      <c r="N7" s="54"/>
      <c r="O7" s="54"/>
      <c r="P7" s="54"/>
      <c r="Q7" s="54"/>
    </row>
    <row r="8" spans="1:17" ht="16.5" x14ac:dyDescent="0.25">
      <c r="A8" s="55" t="s">
        <v>96</v>
      </c>
      <c r="B8" s="54"/>
      <c r="C8" s="54"/>
      <c r="D8" s="54"/>
      <c r="E8" s="54"/>
      <c r="F8" s="54"/>
      <c r="G8" s="54"/>
      <c r="H8" s="54"/>
      <c r="I8" s="54"/>
      <c r="J8" s="54"/>
      <c r="K8" s="54"/>
      <c r="L8" s="54"/>
      <c r="M8" s="54"/>
      <c r="N8" s="54"/>
      <c r="O8" s="54"/>
      <c r="P8" s="54"/>
      <c r="Q8" s="54"/>
    </row>
    <row r="9" spans="1:17" ht="16.5" x14ac:dyDescent="0.25">
      <c r="A9" s="54"/>
      <c r="B9" s="55" t="s">
        <v>97</v>
      </c>
      <c r="C9" s="54"/>
      <c r="D9" s="54"/>
      <c r="E9" s="54"/>
      <c r="F9" s="54"/>
      <c r="G9" s="54"/>
      <c r="H9" s="54"/>
      <c r="I9" s="54"/>
      <c r="J9" s="54"/>
      <c r="K9" s="54"/>
      <c r="L9" s="54"/>
      <c r="M9" s="54"/>
      <c r="N9" s="54"/>
      <c r="O9" s="54"/>
      <c r="P9" s="54"/>
      <c r="Q9" s="54"/>
    </row>
    <row r="10" spans="1:17" ht="16.5" x14ac:dyDescent="0.25">
      <c r="C10" s="4"/>
      <c r="D10" s="4"/>
      <c r="E10" s="17"/>
      <c r="F10" s="17"/>
      <c r="G10" s="17"/>
      <c r="H10" s="17"/>
      <c r="I10" s="17"/>
      <c r="J10" s="17"/>
      <c r="K10" s="17"/>
      <c r="L10" s="17"/>
      <c r="M10" s="17"/>
      <c r="N10" s="17"/>
      <c r="O10" s="17"/>
      <c r="P10" s="17"/>
      <c r="Q10" s="4"/>
    </row>
    <row r="11" spans="1:17" ht="16.5" x14ac:dyDescent="0.25">
      <c r="A11" s="24"/>
      <c r="B11" s="24"/>
      <c r="C11" s="24"/>
      <c r="D11" s="24"/>
      <c r="E11" s="43"/>
      <c r="F11" s="43"/>
      <c r="G11" s="43"/>
      <c r="H11" s="43"/>
      <c r="I11" s="43"/>
      <c r="J11" s="43"/>
      <c r="K11" s="43"/>
      <c r="L11" s="24"/>
      <c r="M11" s="94" t="s">
        <v>80</v>
      </c>
      <c r="N11" s="94"/>
      <c r="O11" s="94"/>
      <c r="P11" s="94"/>
      <c r="Q11" s="94"/>
    </row>
    <row r="12" spans="1:17" ht="24" customHeight="1" x14ac:dyDescent="0.25">
      <c r="A12" s="95" t="s">
        <v>1</v>
      </c>
      <c r="B12" s="95"/>
      <c r="C12" s="95"/>
      <c r="D12" s="95"/>
      <c r="E12" s="96" t="s">
        <v>23</v>
      </c>
      <c r="F12" s="97"/>
      <c r="G12" s="97"/>
      <c r="H12" s="97"/>
      <c r="I12" s="97"/>
      <c r="J12" s="97"/>
      <c r="K12" s="97"/>
      <c r="L12" s="97"/>
      <c r="M12" s="97"/>
      <c r="N12" s="97"/>
      <c r="O12" s="97"/>
      <c r="P12" s="98"/>
      <c r="Q12" s="46" t="s">
        <v>2</v>
      </c>
    </row>
    <row r="13" spans="1:17" ht="24" customHeight="1" x14ac:dyDescent="0.25">
      <c r="A13" s="95" t="s">
        <v>3</v>
      </c>
      <c r="B13" s="95"/>
      <c r="C13" s="95"/>
      <c r="D13" s="95"/>
      <c r="E13" s="100">
        <v>9601</v>
      </c>
      <c r="F13" s="101"/>
      <c r="G13" s="101"/>
      <c r="H13" s="101"/>
      <c r="I13" s="101"/>
      <c r="J13" s="101"/>
      <c r="K13" s="101"/>
      <c r="L13" s="101"/>
      <c r="M13" s="101"/>
      <c r="N13" s="101"/>
      <c r="O13" s="101"/>
      <c r="P13" s="102"/>
      <c r="Q13" s="3"/>
    </row>
    <row r="14" spans="1:17" ht="30" customHeight="1" x14ac:dyDescent="0.25">
      <c r="A14" s="99" t="s">
        <v>4</v>
      </c>
      <c r="B14" s="99"/>
      <c r="C14" s="99"/>
      <c r="D14" s="99"/>
      <c r="E14" s="103" t="s">
        <v>41</v>
      </c>
      <c r="F14" s="104"/>
      <c r="G14" s="104"/>
      <c r="H14" s="104"/>
      <c r="I14" s="104"/>
      <c r="J14" s="104"/>
      <c r="K14" s="104"/>
      <c r="L14" s="104"/>
      <c r="M14" s="104"/>
      <c r="N14" s="104"/>
      <c r="O14" s="104"/>
      <c r="P14" s="105"/>
      <c r="Q14" s="3"/>
    </row>
    <row r="15" spans="1:17" ht="24" customHeight="1" x14ac:dyDescent="0.25">
      <c r="A15" s="95" t="s">
        <v>5</v>
      </c>
      <c r="B15" s="95"/>
      <c r="C15" s="95"/>
      <c r="D15" s="95"/>
      <c r="E15" s="106" t="s">
        <v>74</v>
      </c>
      <c r="F15" s="107"/>
      <c r="G15" s="107"/>
      <c r="H15" s="107"/>
      <c r="I15" s="107"/>
      <c r="J15" s="107"/>
      <c r="K15" s="107"/>
      <c r="L15" s="107"/>
      <c r="M15" s="107"/>
      <c r="N15" s="107"/>
      <c r="O15" s="107"/>
      <c r="P15" s="108"/>
      <c r="Q15" s="3"/>
    </row>
    <row r="16" spans="1:17" ht="24" customHeight="1" x14ac:dyDescent="0.25">
      <c r="A16" s="95" t="s">
        <v>6</v>
      </c>
      <c r="B16" s="95"/>
      <c r="C16" s="95"/>
      <c r="D16" s="95"/>
      <c r="E16" s="109" t="s">
        <v>85</v>
      </c>
      <c r="F16" s="110"/>
      <c r="G16" s="110"/>
      <c r="H16" s="110"/>
      <c r="I16" s="110"/>
      <c r="J16" s="110"/>
      <c r="K16" s="110"/>
      <c r="L16" s="110"/>
      <c r="M16" s="110"/>
      <c r="N16" s="110"/>
      <c r="O16" s="110"/>
      <c r="P16" s="111"/>
      <c r="Q16" s="3"/>
    </row>
    <row r="17" spans="1:19" ht="24" customHeight="1" x14ac:dyDescent="0.25">
      <c r="A17" s="95" t="s">
        <v>7</v>
      </c>
      <c r="B17" s="95"/>
      <c r="C17" s="95"/>
      <c r="D17" s="95"/>
      <c r="E17" s="112">
        <v>10000</v>
      </c>
      <c r="F17" s="113"/>
      <c r="G17" s="113"/>
      <c r="H17" s="113"/>
      <c r="I17" s="113"/>
      <c r="J17" s="113"/>
      <c r="K17" s="113"/>
      <c r="L17" s="113"/>
      <c r="M17" s="113"/>
      <c r="N17" s="113"/>
      <c r="O17" s="113"/>
      <c r="P17" s="114"/>
      <c r="Q17" s="13" t="s">
        <v>22</v>
      </c>
    </row>
    <row r="18" spans="1:19" ht="24" customHeight="1" x14ac:dyDescent="0.25">
      <c r="A18" s="95" t="s">
        <v>42</v>
      </c>
      <c r="B18" s="95"/>
      <c r="C18" s="95"/>
      <c r="D18" s="95"/>
      <c r="E18" s="46" t="s">
        <v>10</v>
      </c>
      <c r="F18" s="46" t="s">
        <v>11</v>
      </c>
      <c r="G18" s="46" t="s">
        <v>12</v>
      </c>
      <c r="H18" s="46" t="s">
        <v>13</v>
      </c>
      <c r="I18" s="46" t="s">
        <v>14</v>
      </c>
      <c r="J18" s="46" t="s">
        <v>15</v>
      </c>
      <c r="K18" s="46" t="s">
        <v>16</v>
      </c>
      <c r="L18" s="46" t="s">
        <v>17</v>
      </c>
      <c r="M18" s="46" t="s">
        <v>18</v>
      </c>
      <c r="N18" s="46" t="s">
        <v>19</v>
      </c>
      <c r="O18" s="46" t="s">
        <v>20</v>
      </c>
      <c r="P18" s="46" t="s">
        <v>21</v>
      </c>
      <c r="Q18" s="3"/>
    </row>
    <row r="19" spans="1:19" ht="24" customHeight="1" x14ac:dyDescent="0.25">
      <c r="A19" s="95"/>
      <c r="B19" s="95"/>
      <c r="C19" s="95"/>
      <c r="D19" s="95"/>
      <c r="E19" s="22">
        <v>2000</v>
      </c>
      <c r="F19" s="22">
        <v>2000</v>
      </c>
      <c r="G19" s="22">
        <v>2000</v>
      </c>
      <c r="H19" s="22">
        <v>2000</v>
      </c>
      <c r="I19" s="22">
        <v>2000</v>
      </c>
      <c r="J19" s="22">
        <v>2000</v>
      </c>
      <c r="K19" s="22">
        <v>2000</v>
      </c>
      <c r="L19" s="22">
        <v>2000</v>
      </c>
      <c r="M19" s="22">
        <v>2000</v>
      </c>
      <c r="N19" s="22">
        <v>2000</v>
      </c>
      <c r="O19" s="22">
        <v>2000</v>
      </c>
      <c r="P19" s="22">
        <v>2000</v>
      </c>
      <c r="Q19" s="13" t="s">
        <v>22</v>
      </c>
    </row>
    <row r="20" spans="1:19" ht="24" customHeight="1" x14ac:dyDescent="0.25">
      <c r="A20" s="99" t="s">
        <v>43</v>
      </c>
      <c r="B20" s="95"/>
      <c r="C20" s="95"/>
      <c r="D20" s="95"/>
      <c r="E20" s="46" t="s">
        <v>10</v>
      </c>
      <c r="F20" s="46" t="s">
        <v>11</v>
      </c>
      <c r="G20" s="46" t="s">
        <v>12</v>
      </c>
      <c r="H20" s="46" t="s">
        <v>13</v>
      </c>
      <c r="I20" s="46" t="s">
        <v>14</v>
      </c>
      <c r="J20" s="46" t="s">
        <v>15</v>
      </c>
      <c r="K20" s="46" t="s">
        <v>16</v>
      </c>
      <c r="L20" s="46" t="s">
        <v>17</v>
      </c>
      <c r="M20" s="46" t="s">
        <v>18</v>
      </c>
      <c r="N20" s="46" t="s">
        <v>19</v>
      </c>
      <c r="O20" s="46" t="s">
        <v>20</v>
      </c>
      <c r="P20" s="46" t="s">
        <v>21</v>
      </c>
      <c r="Q20" s="3"/>
    </row>
    <row r="21" spans="1:19" ht="24" customHeight="1" x14ac:dyDescent="0.25">
      <c r="A21" s="95"/>
      <c r="B21" s="95"/>
      <c r="C21" s="95"/>
      <c r="D21" s="95"/>
      <c r="E21" s="23">
        <v>8</v>
      </c>
      <c r="F21" s="23">
        <v>8</v>
      </c>
      <c r="G21" s="23">
        <v>8</v>
      </c>
      <c r="H21" s="23">
        <v>8</v>
      </c>
      <c r="I21" s="23">
        <v>8</v>
      </c>
      <c r="J21" s="23">
        <v>8</v>
      </c>
      <c r="K21" s="23">
        <v>8</v>
      </c>
      <c r="L21" s="23">
        <v>8</v>
      </c>
      <c r="M21" s="23">
        <v>8</v>
      </c>
      <c r="N21" s="23">
        <v>8</v>
      </c>
      <c r="O21" s="23">
        <v>8</v>
      </c>
      <c r="P21" s="23">
        <v>8</v>
      </c>
      <c r="Q21" s="13" t="s">
        <v>63</v>
      </c>
      <c r="R21" s="21"/>
      <c r="S21" s="45"/>
    </row>
    <row r="22" spans="1:19" ht="24" customHeight="1" x14ac:dyDescent="0.25">
      <c r="A22" s="99" t="s">
        <v>44</v>
      </c>
      <c r="B22" s="95"/>
      <c r="C22" s="95"/>
      <c r="D22" s="95"/>
      <c r="E22" s="46" t="s">
        <v>10</v>
      </c>
      <c r="F22" s="46" t="s">
        <v>11</v>
      </c>
      <c r="G22" s="46" t="s">
        <v>12</v>
      </c>
      <c r="H22" s="46" t="s">
        <v>13</v>
      </c>
      <c r="I22" s="46" t="s">
        <v>14</v>
      </c>
      <c r="J22" s="46" t="s">
        <v>15</v>
      </c>
      <c r="K22" s="46" t="s">
        <v>16</v>
      </c>
      <c r="L22" s="46" t="s">
        <v>17</v>
      </c>
      <c r="M22" s="46" t="s">
        <v>18</v>
      </c>
      <c r="N22" s="46" t="s">
        <v>19</v>
      </c>
      <c r="O22" s="46" t="s">
        <v>20</v>
      </c>
      <c r="P22" s="46" t="s">
        <v>21</v>
      </c>
      <c r="Q22" s="3"/>
    </row>
    <row r="23" spans="1:19" ht="24" customHeight="1" x14ac:dyDescent="0.25">
      <c r="A23" s="95"/>
      <c r="B23" s="95"/>
      <c r="C23" s="95"/>
      <c r="D23" s="95"/>
      <c r="E23" s="15">
        <f>E21*E19</f>
        <v>16000</v>
      </c>
      <c r="F23" s="15">
        <f t="shared" ref="F23:P23" si="0">F21*F19</f>
        <v>16000</v>
      </c>
      <c r="G23" s="15">
        <f t="shared" si="0"/>
        <v>16000</v>
      </c>
      <c r="H23" s="15">
        <f t="shared" si="0"/>
        <v>16000</v>
      </c>
      <c r="I23" s="15">
        <f t="shared" si="0"/>
        <v>16000</v>
      </c>
      <c r="J23" s="15">
        <f t="shared" si="0"/>
        <v>16000</v>
      </c>
      <c r="K23" s="15">
        <f t="shared" si="0"/>
        <v>16000</v>
      </c>
      <c r="L23" s="15">
        <f t="shared" si="0"/>
        <v>16000</v>
      </c>
      <c r="M23" s="15">
        <f t="shared" si="0"/>
        <v>16000</v>
      </c>
      <c r="N23" s="15">
        <f t="shared" si="0"/>
        <v>16000</v>
      </c>
      <c r="O23" s="15">
        <f t="shared" si="0"/>
        <v>16000</v>
      </c>
      <c r="P23" s="15">
        <f t="shared" si="0"/>
        <v>16000</v>
      </c>
      <c r="Q23" s="13" t="s">
        <v>62</v>
      </c>
      <c r="S23" s="44"/>
    </row>
    <row r="24" spans="1:19" ht="24" customHeight="1" x14ac:dyDescent="0.25">
      <c r="A24" s="99" t="s">
        <v>45</v>
      </c>
      <c r="B24" s="95"/>
      <c r="C24" s="95"/>
      <c r="D24" s="95"/>
      <c r="E24" s="46" t="s">
        <v>10</v>
      </c>
      <c r="F24" s="46" t="s">
        <v>11</v>
      </c>
      <c r="G24" s="46" t="s">
        <v>12</v>
      </c>
      <c r="H24" s="46" t="s">
        <v>13</v>
      </c>
      <c r="I24" s="46" t="s">
        <v>14</v>
      </c>
      <c r="J24" s="46" t="s">
        <v>15</v>
      </c>
      <c r="K24" s="46" t="s">
        <v>16</v>
      </c>
      <c r="L24" s="46" t="s">
        <v>17</v>
      </c>
      <c r="M24" s="46" t="s">
        <v>18</v>
      </c>
      <c r="N24" s="46" t="s">
        <v>19</v>
      </c>
      <c r="O24" s="46" t="s">
        <v>20</v>
      </c>
      <c r="P24" s="46" t="s">
        <v>21</v>
      </c>
      <c r="Q24" s="3"/>
    </row>
    <row r="25" spans="1:19" ht="24" customHeight="1" x14ac:dyDescent="0.25">
      <c r="A25" s="95"/>
      <c r="B25" s="95"/>
      <c r="C25" s="95"/>
      <c r="D25" s="95"/>
      <c r="E25" s="25">
        <f>IF(E$21&gt;=MAX('調整係数一覧(記載例用)'!$A$202:$A$221),VLOOKUP(MAX('調整係数一覧(記載例用)'!$A$202:$A$221),'調整係数一覧(記載例用)'!$A$202:$M$221,COLUMN(E$25)-3,0),VLOOKUP(E$21,'調整係数一覧(記載例用)'!$A$202:$M$221,COLUMN(E$25)-3,0))</f>
        <v>0.810072647262704</v>
      </c>
      <c r="F25" s="25">
        <f>IF(F$21&gt;=MAX('調整係数一覧(記載例用)'!$A$202:$A$221),VLOOKUP(MAX('調整係数一覧(記載例用)'!$A$202:$A$221),'調整係数一覧(記載例用)'!$A$202:$M$221,COLUMN(F$25)-3,0),VLOOKUP(F$21,'調整係数一覧(記載例用)'!$A$202:$M$221,COLUMN(F$25)-3,0))</f>
        <v>0.83235106385455393</v>
      </c>
      <c r="G25" s="25">
        <f>IF(G$21&gt;=MAX('調整係数一覧(記載例用)'!$A$202:$A$221),VLOOKUP(MAX('調整係数一覧(記載例用)'!$A$202:$A$221),'調整係数一覧(記載例用)'!$A$202:$M$221,COLUMN(G$25)-3,0),VLOOKUP(G$21,'調整係数一覧(記載例用)'!$A$202:$M$221,COLUMN(G$25)-3,0))</f>
        <v>0.91838456691789272</v>
      </c>
      <c r="H25" s="25">
        <f>IF(H$21&gt;=MAX('調整係数一覧(記載例用)'!$A$202:$A$221),VLOOKUP(MAX('調整係数一覧(記載例用)'!$A$202:$A$221),'調整係数一覧(記載例用)'!$A$202:$M$221,COLUMN(H$25)-3,0),VLOOKUP(H$21,'調整係数一覧(記載例用)'!$A$202:$M$221,COLUMN(H$25)-3,0))</f>
        <v>1</v>
      </c>
      <c r="I25" s="25">
        <f>IF(I$21&gt;=MAX('調整係数一覧(記載例用)'!$A$202:$A$221),VLOOKUP(MAX('調整係数一覧(記載例用)'!$A$202:$A$221),'調整係数一覧(記載例用)'!$A$202:$M$221,COLUMN(I$25)-3,0),VLOOKUP(I$21,'調整係数一覧(記載例用)'!$A$202:$M$221,COLUMN(I$25)-3,0))</f>
        <v>1</v>
      </c>
      <c r="J25" s="25">
        <f>IF(J$21&gt;=MAX('調整係数一覧(記載例用)'!$A$202:$A$221),VLOOKUP(MAX('調整係数一覧(記載例用)'!$A$202:$A$221),'調整係数一覧(記載例用)'!$A$202:$M$221,COLUMN(J$25)-3,0),VLOOKUP(J$21,'調整係数一覧(記載例用)'!$A$202:$M$221,COLUMN(J$25)-3,0))</f>
        <v>0.99974213748838558</v>
      </c>
      <c r="K25" s="25">
        <f>IF(K$21&gt;=MAX('調整係数一覧(記載例用)'!$A$202:$A$221),VLOOKUP(MAX('調整係数一覧(記載例用)'!$A$202:$A$221),'調整係数一覧(記載例用)'!$A$202:$M$221,COLUMN(K$25)-3,0),VLOOKUP(K$21,'調整係数一覧(記載例用)'!$A$202:$M$221,COLUMN(K$25)-3,0))</f>
        <v>0.95456923727363985</v>
      </c>
      <c r="L25" s="25">
        <f>IF(L$21&gt;=MAX('調整係数一覧(記載例用)'!$A$202:$A$221),VLOOKUP(MAX('調整係数一覧(記載例用)'!$A$202:$A$221),'調整係数一覧(記載例用)'!$A$202:$M$221,COLUMN(L$25)-3,0),VLOOKUP(L$21,'調整係数一覧(記載例用)'!$A$202:$M$221,COLUMN(L$25)-3,0))</f>
        <v>0.81506416103980961</v>
      </c>
      <c r="M25" s="25">
        <f>IF(M$21&gt;=MAX('調整係数一覧(記載例用)'!$A$202:$A$221),VLOOKUP(MAX('調整係数一覧(記載例用)'!$A$202:$A$221),'調整係数一覧(記載例用)'!$A$202:$M$221,COLUMN(M$25)-3,0),VLOOKUP(M$21,'調整係数一覧(記載例用)'!$A$202:$M$221,COLUMN(M$25)-3,0))</f>
        <v>0.98677248528295158</v>
      </c>
      <c r="N25" s="25">
        <f>IF(N$21&gt;=MAX('調整係数一覧(記載例用)'!$A$202:$A$221),VLOOKUP(MAX('調整係数一覧(記載例用)'!$A$202:$A$221),'調整係数一覧(記載例用)'!$A$202:$M$221,COLUMN(N$25)-3,0),VLOOKUP(N$21,'調整係数一覧(記載例用)'!$A$202:$M$221,COLUMN(N$25)-3,0))</f>
        <v>0.90218612822674671</v>
      </c>
      <c r="O25" s="25">
        <f>IF(O$21&gt;=MAX('調整係数一覧(記載例用)'!$A$202:$A$221),VLOOKUP(MAX('調整係数一覧(記載例用)'!$A$202:$A$221),'調整係数一覧(記載例用)'!$A$202:$M$221,COLUMN(O$25)-3,0),VLOOKUP(O$21,'調整係数一覧(記載例用)'!$A$202:$M$221,COLUMN(O$25)-3,0))</f>
        <v>0.96235861361200659</v>
      </c>
      <c r="P25" s="25">
        <f>IF(P$21&gt;=MAX('調整係数一覧(記載例用)'!$A$202:$A$221),VLOOKUP(MAX('調整係数一覧(記載例用)'!$A$202:$A$221),'調整係数一覧(記載例用)'!$A$202:$M$221,COLUMN(P$25)-3,0),VLOOKUP(P$21,'調整係数一覧(記載例用)'!$A$202:$M$221,COLUMN(P$25)-3,0))</f>
        <v>0.85686755873624842</v>
      </c>
      <c r="Q25" s="13" t="s">
        <v>64</v>
      </c>
    </row>
    <row r="26" spans="1:19" ht="24" customHeight="1" x14ac:dyDescent="0.25">
      <c r="A26" s="95" t="s">
        <v>8</v>
      </c>
      <c r="B26" s="95"/>
      <c r="C26" s="95"/>
      <c r="D26" s="95"/>
      <c r="E26" s="115">
        <f>ROUND('計算用(記載例期待容量)'!B93,0)</f>
        <v>1840</v>
      </c>
      <c r="F26" s="116"/>
      <c r="G26" s="116"/>
      <c r="H26" s="116"/>
      <c r="I26" s="116"/>
      <c r="J26" s="116"/>
      <c r="K26" s="116"/>
      <c r="L26" s="116"/>
      <c r="M26" s="116"/>
      <c r="N26" s="116"/>
      <c r="O26" s="116"/>
      <c r="P26" s="117"/>
      <c r="Q26" s="13" t="s">
        <v>22</v>
      </c>
    </row>
    <row r="27" spans="1:19" ht="24" customHeight="1" x14ac:dyDescent="0.25">
      <c r="A27" s="95" t="s">
        <v>46</v>
      </c>
      <c r="B27" s="95"/>
      <c r="C27" s="95"/>
      <c r="D27" s="95"/>
      <c r="E27" s="46" t="s">
        <v>10</v>
      </c>
      <c r="F27" s="46" t="s">
        <v>11</v>
      </c>
      <c r="G27" s="46" t="s">
        <v>12</v>
      </c>
      <c r="H27" s="46" t="s">
        <v>13</v>
      </c>
      <c r="I27" s="46" t="s">
        <v>14</v>
      </c>
      <c r="J27" s="46" t="s">
        <v>15</v>
      </c>
      <c r="K27" s="46" t="s">
        <v>16</v>
      </c>
      <c r="L27" s="46" t="s">
        <v>17</v>
      </c>
      <c r="M27" s="46" t="s">
        <v>18</v>
      </c>
      <c r="N27" s="46" t="s">
        <v>19</v>
      </c>
      <c r="O27" s="46" t="s">
        <v>20</v>
      </c>
      <c r="P27" s="46" t="s">
        <v>21</v>
      </c>
      <c r="Q27" s="3"/>
    </row>
    <row r="28" spans="1:19" ht="24" customHeight="1" x14ac:dyDescent="0.25">
      <c r="A28" s="95"/>
      <c r="B28" s="95"/>
      <c r="C28" s="95"/>
      <c r="D28" s="95"/>
      <c r="E28" s="50">
        <v>2000</v>
      </c>
      <c r="F28" s="50">
        <v>2000</v>
      </c>
      <c r="G28" s="50">
        <v>2000</v>
      </c>
      <c r="H28" s="50">
        <v>2000</v>
      </c>
      <c r="I28" s="50">
        <v>2000</v>
      </c>
      <c r="J28" s="50">
        <v>2000</v>
      </c>
      <c r="K28" s="50">
        <v>2000</v>
      </c>
      <c r="L28" s="50">
        <v>2000</v>
      </c>
      <c r="M28" s="50">
        <v>2000</v>
      </c>
      <c r="N28" s="50">
        <v>2000</v>
      </c>
      <c r="O28" s="50">
        <v>2000</v>
      </c>
      <c r="P28" s="50">
        <v>2000</v>
      </c>
      <c r="Q28" s="13" t="s">
        <v>22</v>
      </c>
    </row>
    <row r="29" spans="1:19" ht="24" customHeight="1" x14ac:dyDescent="0.25">
      <c r="A29" s="99" t="s">
        <v>47</v>
      </c>
      <c r="B29" s="95"/>
      <c r="C29" s="95"/>
      <c r="D29" s="95"/>
      <c r="E29" s="46" t="s">
        <v>10</v>
      </c>
      <c r="F29" s="46" t="s">
        <v>11</v>
      </c>
      <c r="G29" s="46" t="s">
        <v>12</v>
      </c>
      <c r="H29" s="46" t="s">
        <v>13</v>
      </c>
      <c r="I29" s="46" t="s">
        <v>14</v>
      </c>
      <c r="J29" s="46" t="s">
        <v>15</v>
      </c>
      <c r="K29" s="46" t="s">
        <v>16</v>
      </c>
      <c r="L29" s="46" t="s">
        <v>17</v>
      </c>
      <c r="M29" s="46" t="s">
        <v>18</v>
      </c>
      <c r="N29" s="46" t="s">
        <v>19</v>
      </c>
      <c r="O29" s="46" t="s">
        <v>20</v>
      </c>
      <c r="P29" s="46" t="s">
        <v>21</v>
      </c>
      <c r="Q29" s="3"/>
    </row>
    <row r="30" spans="1:19" ht="24" customHeight="1" x14ac:dyDescent="0.25">
      <c r="A30" s="95"/>
      <c r="B30" s="95"/>
      <c r="C30" s="95"/>
      <c r="D30" s="95"/>
      <c r="E30" s="51">
        <v>8</v>
      </c>
      <c r="F30" s="51">
        <v>8</v>
      </c>
      <c r="G30" s="51">
        <v>8</v>
      </c>
      <c r="H30" s="51">
        <v>8</v>
      </c>
      <c r="I30" s="51">
        <v>8</v>
      </c>
      <c r="J30" s="51">
        <v>8</v>
      </c>
      <c r="K30" s="51">
        <v>8</v>
      </c>
      <c r="L30" s="51">
        <v>8</v>
      </c>
      <c r="M30" s="51">
        <v>8</v>
      </c>
      <c r="N30" s="51">
        <v>8</v>
      </c>
      <c r="O30" s="51">
        <v>8</v>
      </c>
      <c r="P30" s="51">
        <v>8</v>
      </c>
      <c r="Q30" s="13" t="s">
        <v>63</v>
      </c>
      <c r="R30" s="21"/>
    </row>
    <row r="31" spans="1:19" ht="24" customHeight="1" x14ac:dyDescent="0.25">
      <c r="A31" s="99" t="s">
        <v>48</v>
      </c>
      <c r="B31" s="95"/>
      <c r="C31" s="95"/>
      <c r="D31" s="95"/>
      <c r="E31" s="46" t="s">
        <v>10</v>
      </c>
      <c r="F31" s="46" t="s">
        <v>11</v>
      </c>
      <c r="G31" s="46" t="s">
        <v>12</v>
      </c>
      <c r="H31" s="46" t="s">
        <v>13</v>
      </c>
      <c r="I31" s="46" t="s">
        <v>14</v>
      </c>
      <c r="J31" s="46" t="s">
        <v>15</v>
      </c>
      <c r="K31" s="46" t="s">
        <v>16</v>
      </c>
      <c r="L31" s="46" t="s">
        <v>17</v>
      </c>
      <c r="M31" s="46" t="s">
        <v>18</v>
      </c>
      <c r="N31" s="46" t="s">
        <v>19</v>
      </c>
      <c r="O31" s="46" t="s">
        <v>20</v>
      </c>
      <c r="P31" s="46" t="s">
        <v>21</v>
      </c>
      <c r="Q31" s="3"/>
    </row>
    <row r="32" spans="1:19" ht="24" customHeight="1" x14ac:dyDescent="0.25">
      <c r="A32" s="95"/>
      <c r="B32" s="95"/>
      <c r="C32" s="95"/>
      <c r="D32" s="95"/>
      <c r="E32" s="15">
        <f>E30*E28</f>
        <v>16000</v>
      </c>
      <c r="F32" s="15">
        <f t="shared" ref="F32:P32" si="1">F30*F28</f>
        <v>16000</v>
      </c>
      <c r="G32" s="15">
        <f t="shared" si="1"/>
        <v>16000</v>
      </c>
      <c r="H32" s="15">
        <f t="shared" si="1"/>
        <v>16000</v>
      </c>
      <c r="I32" s="15">
        <f t="shared" si="1"/>
        <v>16000</v>
      </c>
      <c r="J32" s="15">
        <f t="shared" si="1"/>
        <v>16000</v>
      </c>
      <c r="K32" s="15">
        <f t="shared" si="1"/>
        <v>16000</v>
      </c>
      <c r="L32" s="15">
        <f t="shared" si="1"/>
        <v>16000</v>
      </c>
      <c r="M32" s="15">
        <f t="shared" si="1"/>
        <v>16000</v>
      </c>
      <c r="N32" s="15">
        <f t="shared" si="1"/>
        <v>16000</v>
      </c>
      <c r="O32" s="15">
        <f t="shared" si="1"/>
        <v>16000</v>
      </c>
      <c r="P32" s="15">
        <f t="shared" si="1"/>
        <v>16000</v>
      </c>
      <c r="Q32" s="13" t="s">
        <v>62</v>
      </c>
      <c r="R32" s="21"/>
    </row>
    <row r="33" spans="1:17" ht="24" customHeight="1" x14ac:dyDescent="0.25">
      <c r="A33" s="99" t="s">
        <v>49</v>
      </c>
      <c r="B33" s="95"/>
      <c r="C33" s="95"/>
      <c r="D33" s="95"/>
      <c r="E33" s="46" t="s">
        <v>10</v>
      </c>
      <c r="F33" s="46" t="s">
        <v>11</v>
      </c>
      <c r="G33" s="46" t="s">
        <v>12</v>
      </c>
      <c r="H33" s="46" t="s">
        <v>13</v>
      </c>
      <c r="I33" s="46" t="s">
        <v>14</v>
      </c>
      <c r="J33" s="46" t="s">
        <v>15</v>
      </c>
      <c r="K33" s="46" t="s">
        <v>16</v>
      </c>
      <c r="L33" s="46" t="s">
        <v>17</v>
      </c>
      <c r="M33" s="46" t="s">
        <v>18</v>
      </c>
      <c r="N33" s="46" t="s">
        <v>19</v>
      </c>
      <c r="O33" s="46" t="s">
        <v>20</v>
      </c>
      <c r="P33" s="46" t="s">
        <v>21</v>
      </c>
      <c r="Q33" s="3"/>
    </row>
    <row r="34" spans="1:17" ht="24" customHeight="1" x14ac:dyDescent="0.25">
      <c r="A34" s="95"/>
      <c r="B34" s="95"/>
      <c r="C34" s="95"/>
      <c r="D34" s="95"/>
      <c r="E34" s="25">
        <f>IF(E$30&gt;=MAX('調整係数一覧(記載例用)'!$A$202:$A$221),VLOOKUP(MAX('調整係数一覧(記載例用)'!$A$202:$A$221),'調整係数一覧(記載例用)'!$A$202:$M$221,COLUMN(E$34)-3,0),VLOOKUP(E$30,'調整係数一覧(記載例用)'!$A$202:$M$221,COLUMN(E$34)-3,0))</f>
        <v>0.810072647262704</v>
      </c>
      <c r="F34" s="25">
        <f>IF(F$30&gt;=MAX('調整係数一覧(記載例用)'!$A$202:$A$221),VLOOKUP(MAX('調整係数一覧(記載例用)'!$A$202:$A$221),'調整係数一覧(記載例用)'!$A$202:$M$221,COLUMN(F$34)-3,0),VLOOKUP(F$30,'調整係数一覧(記載例用)'!$A$202:$M$221,COLUMN(F$34)-3,0))</f>
        <v>0.83235106385455393</v>
      </c>
      <c r="G34" s="25">
        <f>IF(G$30&gt;=MAX('調整係数一覧(記載例用)'!$A$202:$A$221),VLOOKUP(MAX('調整係数一覧(記載例用)'!$A$202:$A$221),'調整係数一覧(記載例用)'!$A$202:$M$221,COLUMN(G$34)-3,0),VLOOKUP(G$30,'調整係数一覧(記載例用)'!$A$202:$M$221,COLUMN(G$34)-3,0))</f>
        <v>0.91838456691789272</v>
      </c>
      <c r="H34" s="25">
        <f>IF(H$30&gt;=MAX('調整係数一覧(記載例用)'!$A$202:$A$221),VLOOKUP(MAX('調整係数一覧(記載例用)'!$A$202:$A$221),'調整係数一覧(記載例用)'!$A$202:$M$221,COLUMN(H$34)-3,0),VLOOKUP(H$30,'調整係数一覧(記載例用)'!$A$202:$M$221,COLUMN(H$34)-3,0))</f>
        <v>1</v>
      </c>
      <c r="I34" s="25">
        <f>IF(I$30&gt;=MAX('調整係数一覧(記載例用)'!$A$202:$A$221),VLOOKUP(MAX('調整係数一覧(記載例用)'!$A$202:$A$221),'調整係数一覧(記載例用)'!$A$202:$M$221,COLUMN(I$34)-3,0),VLOOKUP(I$30,'調整係数一覧(記載例用)'!$A$202:$M$221,COLUMN(I$34)-3,0))</f>
        <v>1</v>
      </c>
      <c r="J34" s="25">
        <f>IF(J$30&gt;=MAX('調整係数一覧(記載例用)'!$A$202:$A$221),VLOOKUP(MAX('調整係数一覧(記載例用)'!$A$202:$A$221),'調整係数一覧(記載例用)'!$A$202:$M$221,COLUMN(J$34)-3,0),VLOOKUP(J$30,'調整係数一覧(記載例用)'!$A$202:$M$221,COLUMN(J$34)-3,0))</f>
        <v>0.99974213748838558</v>
      </c>
      <c r="K34" s="25">
        <f>IF(K$30&gt;=MAX('調整係数一覧(記載例用)'!$A$202:$A$221),VLOOKUP(MAX('調整係数一覧(記載例用)'!$A$202:$A$221),'調整係数一覧(記載例用)'!$A$202:$M$221,COLUMN(K$34)-3,0),VLOOKUP(K$30,'調整係数一覧(記載例用)'!$A$202:$M$221,COLUMN(K$34)-3,0))</f>
        <v>0.95456923727363985</v>
      </c>
      <c r="L34" s="25">
        <f>IF(L$30&gt;=MAX('調整係数一覧(記載例用)'!$A$202:$A$221),VLOOKUP(MAX('調整係数一覧(記載例用)'!$A$202:$A$221),'調整係数一覧(記載例用)'!$A$202:$M$221,COLUMN(L$34)-3,0),VLOOKUP(L$30,'調整係数一覧(記載例用)'!$A$202:$M$221,COLUMN(L$34)-3,0))</f>
        <v>0.81506416103980961</v>
      </c>
      <c r="M34" s="25">
        <f>IF(M$30&gt;=MAX('調整係数一覧(記載例用)'!$A$202:$A$221),VLOOKUP(MAX('調整係数一覧(記載例用)'!$A$202:$A$221),'調整係数一覧(記載例用)'!$A$202:$M$221,COLUMN(M$34)-3,0),VLOOKUP(M$30,'調整係数一覧(記載例用)'!$A$202:$M$221,COLUMN(M$34)-3,0))</f>
        <v>0.98677248528295158</v>
      </c>
      <c r="N34" s="25">
        <f>IF(N$30&gt;=MAX('調整係数一覧(記載例用)'!$A$202:$A$221),VLOOKUP(MAX('調整係数一覧(記載例用)'!$A$202:$A$221),'調整係数一覧(記載例用)'!$A$202:$M$221,COLUMN(N$34)-3,0),VLOOKUP(N$30,'調整係数一覧(記載例用)'!$A$202:$M$221,COLUMN(N$34)-3,0))</f>
        <v>0.90218612822674671</v>
      </c>
      <c r="O34" s="25">
        <f>IF(O$30&gt;=MAX('調整係数一覧(記載例用)'!$A$202:$A$221),VLOOKUP(MAX('調整係数一覧(記載例用)'!$A$202:$A$221),'調整係数一覧(記載例用)'!$A$202:$M$221,COLUMN(O$34)-3,0),VLOOKUP(O$30,'調整係数一覧(記載例用)'!$A$202:$M$221,COLUMN(O$34)-3,0))</f>
        <v>0.96235861361200659</v>
      </c>
      <c r="P34" s="25">
        <f>IF(P$30&gt;=MAX('調整係数一覧(記載例用)'!$A$202:$A$221),VLOOKUP(MAX('調整係数一覧(記載例用)'!$A$202:$A$221),'調整係数一覧(記載例用)'!$A$202:$M$221,COLUMN(P$34)-3,0),VLOOKUP(P$30,'調整係数一覧(記載例用)'!$A$202:$M$221,COLUMN(P$34)-3,0))</f>
        <v>0.85686755873624842</v>
      </c>
      <c r="Q34" s="13" t="s">
        <v>65</v>
      </c>
    </row>
    <row r="35" spans="1:17" ht="24" customHeight="1" x14ac:dyDescent="0.25">
      <c r="A35" s="95" t="s">
        <v>9</v>
      </c>
      <c r="B35" s="95"/>
      <c r="C35" s="95"/>
      <c r="D35" s="95"/>
      <c r="E35" s="115">
        <f>ROUND('計算用(記載例応札容量)'!B93,0)</f>
        <v>1840</v>
      </c>
      <c r="F35" s="116"/>
      <c r="G35" s="116"/>
      <c r="H35" s="116"/>
      <c r="I35" s="116"/>
      <c r="J35" s="116"/>
      <c r="K35" s="116"/>
      <c r="L35" s="116"/>
      <c r="M35" s="116"/>
      <c r="N35" s="116"/>
      <c r="O35" s="116"/>
      <c r="P35" s="117"/>
      <c r="Q35" s="13" t="s">
        <v>22</v>
      </c>
    </row>
    <row r="36" spans="1:17" x14ac:dyDescent="0.25">
      <c r="A36" s="1" t="s">
        <v>24</v>
      </c>
    </row>
    <row r="37" spans="1:17" x14ac:dyDescent="0.25">
      <c r="A37" s="26" t="s">
        <v>120</v>
      </c>
      <c r="B37" s="26"/>
      <c r="C37" s="26"/>
      <c r="D37" s="26"/>
      <c r="E37" s="26"/>
      <c r="F37" s="26"/>
    </row>
    <row r="38" spans="1:17" x14ac:dyDescent="0.25">
      <c r="A38" s="26"/>
      <c r="B38" s="26" t="s">
        <v>125</v>
      </c>
      <c r="C38" s="26"/>
      <c r="D38" s="26"/>
      <c r="E38" s="26"/>
      <c r="F38" s="26"/>
    </row>
    <row r="39" spans="1:17" x14ac:dyDescent="0.25">
      <c r="A39" s="26"/>
      <c r="B39" s="26" t="s">
        <v>75</v>
      </c>
      <c r="C39" s="26"/>
      <c r="D39" s="26"/>
      <c r="E39" s="26"/>
      <c r="F39" s="26"/>
    </row>
    <row r="40" spans="1:17" x14ac:dyDescent="0.25">
      <c r="A40" s="26"/>
      <c r="B40" s="26" t="s">
        <v>84</v>
      </c>
      <c r="C40" s="26"/>
      <c r="D40" s="26"/>
      <c r="E40" s="26"/>
      <c r="F40" s="26"/>
    </row>
    <row r="41" spans="1:17" x14ac:dyDescent="0.25">
      <c r="A41" s="26"/>
      <c r="B41" s="26" t="s">
        <v>67</v>
      </c>
      <c r="C41" s="26"/>
      <c r="D41" s="26"/>
      <c r="E41" s="26"/>
      <c r="F41" s="26"/>
    </row>
    <row r="42" spans="1:17" x14ac:dyDescent="0.25">
      <c r="A42" s="26"/>
      <c r="B42" s="26" t="s">
        <v>68</v>
      </c>
      <c r="C42" s="26"/>
      <c r="D42" s="26"/>
      <c r="E42" s="26"/>
      <c r="F42" s="26"/>
    </row>
    <row r="43" spans="1:17" x14ac:dyDescent="0.25">
      <c r="A43" s="26"/>
      <c r="B43" s="26" t="s">
        <v>126</v>
      </c>
      <c r="C43" s="26"/>
      <c r="D43" s="26"/>
      <c r="E43" s="26"/>
      <c r="F43" s="26"/>
    </row>
    <row r="44" spans="1:17" x14ac:dyDescent="0.25">
      <c r="A44" s="26"/>
      <c r="B44" s="26" t="s">
        <v>82</v>
      </c>
      <c r="C44" s="26"/>
      <c r="D44" s="26"/>
      <c r="E44" s="26"/>
      <c r="F44" s="26"/>
    </row>
    <row r="45" spans="1:17" x14ac:dyDescent="0.25">
      <c r="A45" s="26"/>
      <c r="B45" s="26" t="s">
        <v>69</v>
      </c>
      <c r="C45" s="26"/>
      <c r="D45" s="26"/>
      <c r="E45" s="26"/>
      <c r="F45" s="26"/>
    </row>
    <row r="46" spans="1:17" x14ac:dyDescent="0.25">
      <c r="A46" s="26"/>
      <c r="B46" s="26" t="s">
        <v>70</v>
      </c>
      <c r="C46" s="26"/>
      <c r="D46" s="26"/>
      <c r="E46" s="26"/>
      <c r="F46" s="26"/>
    </row>
    <row r="47" spans="1:17" x14ac:dyDescent="0.25">
      <c r="A47" s="26"/>
      <c r="B47" s="26" t="s">
        <v>121</v>
      </c>
      <c r="C47" s="26"/>
      <c r="D47" s="26"/>
      <c r="E47" s="26"/>
      <c r="F47" s="26"/>
    </row>
    <row r="48" spans="1:17" x14ac:dyDescent="0.25">
      <c r="A48" s="26"/>
      <c r="B48" s="26"/>
      <c r="C48" s="26"/>
      <c r="D48" s="26"/>
      <c r="E48" s="26"/>
      <c r="F48" s="26"/>
    </row>
    <row r="49" spans="1:6" x14ac:dyDescent="0.25">
      <c r="A49" s="26" t="s">
        <v>127</v>
      </c>
      <c r="B49" s="26"/>
      <c r="C49" s="26"/>
      <c r="D49" s="26"/>
      <c r="E49" s="26"/>
      <c r="F49" s="26"/>
    </row>
    <row r="50" spans="1:6" x14ac:dyDescent="0.25">
      <c r="A50" s="26"/>
      <c r="B50" s="26" t="s">
        <v>122</v>
      </c>
      <c r="C50" s="26"/>
      <c r="D50" s="26"/>
      <c r="E50" s="26"/>
      <c r="F50" s="26"/>
    </row>
    <row r="51" spans="1:6" x14ac:dyDescent="0.25">
      <c r="A51" s="26"/>
      <c r="B51" s="26" t="s">
        <v>83</v>
      </c>
      <c r="C51" s="26"/>
      <c r="D51" s="26"/>
      <c r="E51" s="26"/>
      <c r="F51" s="26"/>
    </row>
    <row r="52" spans="1:6" x14ac:dyDescent="0.25">
      <c r="A52" s="26"/>
      <c r="B52" s="26" t="s">
        <v>123</v>
      </c>
      <c r="C52" s="26"/>
      <c r="D52" s="26"/>
      <c r="E52" s="26"/>
      <c r="F52" s="26"/>
    </row>
    <row r="53" spans="1:6" x14ac:dyDescent="0.25">
      <c r="B53" s="1" t="s">
        <v>72</v>
      </c>
    </row>
    <row r="54" spans="1:6" x14ac:dyDescent="0.25">
      <c r="B54" s="1" t="s">
        <v>73</v>
      </c>
    </row>
    <row r="55" spans="1:6" x14ac:dyDescent="0.25">
      <c r="B55" s="1" t="s">
        <v>81</v>
      </c>
    </row>
  </sheetData>
  <sheetProtection algorithmName="SHA-512" hashValue="iAW2lk64vua3aFWG5Eu4E2RX86oDgJyKU7X9XxBA10EyxijH+NZWkN9E2oqLC2CSd+jiM17EIlVClWjciALiwQ==" saltValue="s2mF1GGWgWJI7MiR2o4TQA==" spinCount="100000" sheet="1" objects="1" scenarios="1"/>
  <mergeCells count="28">
    <mergeCell ref="A31:D32"/>
    <mergeCell ref="A33:D34"/>
    <mergeCell ref="A35:D35"/>
    <mergeCell ref="E35:P35"/>
    <mergeCell ref="A22:D23"/>
    <mergeCell ref="A24:D25"/>
    <mergeCell ref="A26:D26"/>
    <mergeCell ref="E26:P26"/>
    <mergeCell ref="A27:D28"/>
    <mergeCell ref="A29:D30"/>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19:P19">
    <cfRule type="cellIs" dxfId="5" priority="7" operator="greaterThan">
      <formula>$E$17</formula>
    </cfRule>
  </conditionalFormatting>
  <conditionalFormatting sqref="E30:P30">
    <cfRule type="expression" dxfId="4" priority="5">
      <formula>E23&lt;E32</formula>
    </cfRule>
  </conditionalFormatting>
  <conditionalFormatting sqref="E32:P32">
    <cfRule type="cellIs" dxfId="3" priority="4" operator="greaterThan">
      <formula>E23</formula>
    </cfRule>
  </conditionalFormatting>
  <conditionalFormatting sqref="E28:P28">
    <cfRule type="cellIs" dxfId="2" priority="3" operator="greaterThan">
      <formula>E19</formula>
    </cfRule>
  </conditionalFormatting>
  <conditionalFormatting sqref="E26:P26">
    <cfRule type="cellIs" dxfId="1" priority="2" operator="lessThan">
      <formula>1000</formula>
    </cfRule>
  </conditionalFormatting>
  <conditionalFormatting sqref="E35:P35">
    <cfRule type="cellIs" dxfId="0" priority="1" operator="lessThan">
      <formula>1000</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B149-699C-4D65-8CB7-F108FD0E8ADA}">
  <sheetPr>
    <pageSetUpPr fitToPage="1"/>
  </sheetPr>
  <dimension ref="A1:S56"/>
  <sheetViews>
    <sheetView showGridLines="0" tabSelected="1" zoomScale="70" zoomScaleNormal="70" workbookViewId="0">
      <selection activeCell="N9" sqref="N9"/>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77</v>
      </c>
      <c r="B1" s="47"/>
      <c r="C1" s="47"/>
      <c r="D1" s="47"/>
      <c r="E1" s="47"/>
      <c r="F1" s="48" t="s">
        <v>78</v>
      </c>
      <c r="G1" s="48"/>
      <c r="H1" s="48"/>
      <c r="I1" s="49" t="s">
        <v>79</v>
      </c>
    </row>
    <row r="2" spans="1:17" ht="16.5" x14ac:dyDescent="0.25">
      <c r="A2" s="90" t="s">
        <v>0</v>
      </c>
      <c r="B2" s="91"/>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92" t="s">
        <v>119</v>
      </c>
      <c r="B4" s="92"/>
      <c r="C4" s="92"/>
      <c r="D4" s="92"/>
      <c r="E4" s="92"/>
      <c r="F4" s="92"/>
      <c r="G4" s="92"/>
      <c r="H4" s="92"/>
      <c r="I4" s="92"/>
      <c r="J4" s="92"/>
      <c r="K4" s="92"/>
      <c r="L4" s="92"/>
      <c r="M4" s="92"/>
      <c r="N4" s="92"/>
      <c r="O4" s="92"/>
      <c r="P4" s="92"/>
      <c r="Q4" s="92"/>
    </row>
    <row r="5" spans="1:17" ht="16.5" x14ac:dyDescent="0.25">
      <c r="A5" s="80"/>
      <c r="B5" s="80"/>
      <c r="C5" s="80"/>
      <c r="D5" s="80"/>
      <c r="E5" s="80"/>
      <c r="F5" s="80"/>
      <c r="G5" s="80"/>
      <c r="H5" s="80"/>
      <c r="I5" s="80"/>
      <c r="J5" s="80"/>
      <c r="K5" s="80"/>
      <c r="L5" s="80"/>
      <c r="M5" s="80"/>
      <c r="N5" s="80"/>
      <c r="O5" s="80"/>
      <c r="P5" s="80"/>
      <c r="Q5" s="80"/>
    </row>
    <row r="6" spans="1:17" ht="16.5" x14ac:dyDescent="0.25">
      <c r="A6" s="93" t="s">
        <v>61</v>
      </c>
      <c r="B6" s="93"/>
      <c r="C6" s="93"/>
      <c r="D6" s="93"/>
      <c r="E6" s="93"/>
      <c r="F6" s="93"/>
      <c r="G6" s="93"/>
      <c r="H6" s="93"/>
      <c r="I6" s="93"/>
      <c r="J6" s="93"/>
      <c r="K6" s="93"/>
      <c r="L6" s="93"/>
      <c r="M6" s="93"/>
      <c r="N6" s="93"/>
      <c r="O6" s="93"/>
      <c r="P6" s="93"/>
      <c r="Q6" s="93"/>
    </row>
    <row r="7" spans="1:17" ht="16.5" x14ac:dyDescent="0.25">
      <c r="A7" s="80"/>
      <c r="B7" s="80"/>
      <c r="C7" s="80"/>
      <c r="D7" s="80"/>
      <c r="E7" s="80"/>
      <c r="F7" s="80"/>
      <c r="G7" s="80"/>
      <c r="H7" s="80"/>
      <c r="I7" s="80"/>
      <c r="J7" s="80"/>
      <c r="K7" s="80"/>
      <c r="L7" s="80"/>
      <c r="M7" s="80"/>
      <c r="N7" s="80"/>
      <c r="O7" s="80"/>
      <c r="P7" s="80"/>
      <c r="Q7" s="80"/>
    </row>
    <row r="8" spans="1:17" ht="16.5" x14ac:dyDescent="0.25">
      <c r="A8" s="55" t="s">
        <v>96</v>
      </c>
      <c r="B8" s="78"/>
      <c r="C8" s="78"/>
      <c r="D8" s="78"/>
      <c r="E8" s="78"/>
      <c r="F8" s="78"/>
      <c r="G8" s="78"/>
      <c r="H8" s="78"/>
      <c r="I8" s="78"/>
      <c r="J8" s="78"/>
      <c r="K8" s="78"/>
      <c r="L8" s="78"/>
      <c r="M8" s="78"/>
      <c r="N8" s="78"/>
      <c r="O8" s="78"/>
      <c r="P8" s="78"/>
      <c r="Q8" s="78"/>
    </row>
    <row r="9" spans="1:17" ht="16.5" x14ac:dyDescent="0.25">
      <c r="A9" s="78"/>
      <c r="B9" s="76" t="s">
        <v>97</v>
      </c>
      <c r="C9" s="78"/>
      <c r="D9" s="78"/>
      <c r="E9" s="78"/>
      <c r="F9" s="78"/>
      <c r="G9" s="78"/>
      <c r="H9" s="78"/>
      <c r="I9" s="78"/>
      <c r="J9" s="78"/>
      <c r="K9" s="78"/>
      <c r="L9" s="78"/>
      <c r="M9" s="78"/>
      <c r="N9" s="78"/>
      <c r="O9" s="78"/>
      <c r="P9" s="78"/>
      <c r="Q9" s="78"/>
    </row>
    <row r="10" spans="1:17" ht="16.5" x14ac:dyDescent="0.25">
      <c r="A10" s="80"/>
      <c r="B10" s="76"/>
      <c r="C10" s="80"/>
      <c r="D10" s="80"/>
      <c r="E10" s="80"/>
      <c r="F10" s="80"/>
      <c r="G10" s="80"/>
      <c r="H10" s="80"/>
      <c r="I10" s="80"/>
      <c r="J10" s="80"/>
      <c r="K10" s="80"/>
      <c r="L10" s="80"/>
      <c r="M10" s="80"/>
      <c r="N10" s="80"/>
      <c r="O10" s="80"/>
      <c r="P10" s="80"/>
      <c r="Q10" s="80"/>
    </row>
    <row r="11" spans="1:17" ht="16.5" x14ac:dyDescent="0.25">
      <c r="A11" s="24"/>
      <c r="B11" s="24"/>
      <c r="C11" s="24"/>
      <c r="D11" s="24"/>
      <c r="E11" s="43"/>
      <c r="F11" s="43"/>
      <c r="G11" s="43"/>
      <c r="H11" s="43"/>
      <c r="I11" s="43"/>
      <c r="J11" s="43"/>
      <c r="K11" s="43"/>
      <c r="L11" s="24"/>
      <c r="M11" s="94" t="s">
        <v>87</v>
      </c>
      <c r="N11" s="94"/>
      <c r="O11" s="94"/>
      <c r="P11" s="94"/>
      <c r="Q11" s="94"/>
    </row>
    <row r="12" spans="1:17" ht="24" customHeight="1" x14ac:dyDescent="0.25">
      <c r="A12" s="95" t="s">
        <v>1</v>
      </c>
      <c r="B12" s="95"/>
      <c r="C12" s="95"/>
      <c r="D12" s="95"/>
      <c r="E12" s="96" t="s">
        <v>23</v>
      </c>
      <c r="F12" s="97"/>
      <c r="G12" s="97"/>
      <c r="H12" s="97"/>
      <c r="I12" s="97"/>
      <c r="J12" s="97"/>
      <c r="K12" s="97"/>
      <c r="L12" s="97"/>
      <c r="M12" s="97"/>
      <c r="N12" s="97"/>
      <c r="O12" s="97"/>
      <c r="P12" s="98"/>
      <c r="Q12" s="79" t="s">
        <v>2</v>
      </c>
    </row>
    <row r="13" spans="1:17" ht="24" customHeight="1" x14ac:dyDescent="0.25">
      <c r="A13" s="95" t="s">
        <v>3</v>
      </c>
      <c r="B13" s="95"/>
      <c r="C13" s="95"/>
      <c r="D13" s="95"/>
      <c r="E13" s="100"/>
      <c r="F13" s="101"/>
      <c r="G13" s="101"/>
      <c r="H13" s="101"/>
      <c r="I13" s="101"/>
      <c r="J13" s="101"/>
      <c r="K13" s="101"/>
      <c r="L13" s="101"/>
      <c r="M13" s="101"/>
      <c r="N13" s="101"/>
      <c r="O13" s="101"/>
      <c r="P13" s="102"/>
      <c r="Q13" s="77"/>
    </row>
    <row r="14" spans="1:17" ht="30" customHeight="1" x14ac:dyDescent="0.25">
      <c r="A14" s="99" t="s">
        <v>4</v>
      </c>
      <c r="B14" s="99"/>
      <c r="C14" s="99"/>
      <c r="D14" s="99"/>
      <c r="E14" s="103" t="s">
        <v>41</v>
      </c>
      <c r="F14" s="104"/>
      <c r="G14" s="104"/>
      <c r="H14" s="104"/>
      <c r="I14" s="104"/>
      <c r="J14" s="104"/>
      <c r="K14" s="104"/>
      <c r="L14" s="104"/>
      <c r="M14" s="104"/>
      <c r="N14" s="104"/>
      <c r="O14" s="104"/>
      <c r="P14" s="105"/>
      <c r="Q14" s="3"/>
    </row>
    <row r="15" spans="1:17" ht="24" customHeight="1" x14ac:dyDescent="0.25">
      <c r="A15" s="95" t="s">
        <v>5</v>
      </c>
      <c r="B15" s="95"/>
      <c r="C15" s="95"/>
      <c r="D15" s="95"/>
      <c r="E15" s="106" t="s">
        <v>74</v>
      </c>
      <c r="F15" s="107"/>
      <c r="G15" s="107"/>
      <c r="H15" s="107"/>
      <c r="I15" s="107"/>
      <c r="J15" s="107"/>
      <c r="K15" s="107"/>
      <c r="L15" s="107"/>
      <c r="M15" s="107"/>
      <c r="N15" s="107"/>
      <c r="O15" s="107"/>
      <c r="P15" s="108"/>
      <c r="Q15" s="3"/>
    </row>
    <row r="16" spans="1:17" ht="24" customHeight="1" x14ac:dyDescent="0.25">
      <c r="A16" s="95" t="s">
        <v>6</v>
      </c>
      <c r="B16" s="95"/>
      <c r="C16" s="95"/>
      <c r="D16" s="95"/>
      <c r="E16" s="109"/>
      <c r="F16" s="110"/>
      <c r="G16" s="110"/>
      <c r="H16" s="110"/>
      <c r="I16" s="110"/>
      <c r="J16" s="110"/>
      <c r="K16" s="110"/>
      <c r="L16" s="110"/>
      <c r="M16" s="110"/>
      <c r="N16" s="110"/>
      <c r="O16" s="110"/>
      <c r="P16" s="111"/>
      <c r="Q16" s="3"/>
    </row>
    <row r="17" spans="1:19" ht="24" customHeight="1" x14ac:dyDescent="0.25">
      <c r="A17" s="95" t="s">
        <v>7</v>
      </c>
      <c r="B17" s="95"/>
      <c r="C17" s="95"/>
      <c r="D17" s="95"/>
      <c r="E17" s="112"/>
      <c r="F17" s="113"/>
      <c r="G17" s="113"/>
      <c r="H17" s="113"/>
      <c r="I17" s="113"/>
      <c r="J17" s="113"/>
      <c r="K17" s="113"/>
      <c r="L17" s="113"/>
      <c r="M17" s="113"/>
      <c r="N17" s="113"/>
      <c r="O17" s="113"/>
      <c r="P17" s="114"/>
      <c r="Q17" s="13" t="s">
        <v>22</v>
      </c>
    </row>
    <row r="18" spans="1:19" ht="24" customHeight="1" x14ac:dyDescent="0.25">
      <c r="A18" s="95" t="s">
        <v>42</v>
      </c>
      <c r="B18" s="95"/>
      <c r="C18" s="95"/>
      <c r="D18" s="95"/>
      <c r="E18" s="79" t="s">
        <v>10</v>
      </c>
      <c r="F18" s="79" t="s">
        <v>11</v>
      </c>
      <c r="G18" s="79" t="s">
        <v>12</v>
      </c>
      <c r="H18" s="79" t="s">
        <v>13</v>
      </c>
      <c r="I18" s="79" t="s">
        <v>14</v>
      </c>
      <c r="J18" s="79" t="s">
        <v>15</v>
      </c>
      <c r="K18" s="79" t="s">
        <v>16</v>
      </c>
      <c r="L18" s="79" t="s">
        <v>17</v>
      </c>
      <c r="M18" s="79" t="s">
        <v>18</v>
      </c>
      <c r="N18" s="79" t="s">
        <v>19</v>
      </c>
      <c r="O18" s="79" t="s">
        <v>20</v>
      </c>
      <c r="P18" s="79" t="s">
        <v>21</v>
      </c>
      <c r="Q18" s="3"/>
    </row>
    <row r="19" spans="1:19" ht="24" customHeight="1" x14ac:dyDescent="0.25">
      <c r="A19" s="95"/>
      <c r="B19" s="95"/>
      <c r="C19" s="95"/>
      <c r="D19" s="95"/>
      <c r="E19" s="22"/>
      <c r="F19" s="22"/>
      <c r="G19" s="22"/>
      <c r="H19" s="22"/>
      <c r="I19" s="22"/>
      <c r="J19" s="22"/>
      <c r="K19" s="22"/>
      <c r="L19" s="22"/>
      <c r="M19" s="22"/>
      <c r="N19" s="22"/>
      <c r="O19" s="22"/>
      <c r="P19" s="22"/>
      <c r="Q19" s="81" t="s">
        <v>116</v>
      </c>
    </row>
    <row r="20" spans="1:19" ht="24" customHeight="1" x14ac:dyDescent="0.25">
      <c r="A20" s="99" t="s">
        <v>43</v>
      </c>
      <c r="B20" s="95"/>
      <c r="C20" s="95"/>
      <c r="D20" s="95"/>
      <c r="E20" s="79" t="s">
        <v>10</v>
      </c>
      <c r="F20" s="79" t="s">
        <v>11</v>
      </c>
      <c r="G20" s="79" t="s">
        <v>12</v>
      </c>
      <c r="H20" s="79" t="s">
        <v>13</v>
      </c>
      <c r="I20" s="79" t="s">
        <v>14</v>
      </c>
      <c r="J20" s="79" t="s">
        <v>15</v>
      </c>
      <c r="K20" s="79" t="s">
        <v>16</v>
      </c>
      <c r="L20" s="79" t="s">
        <v>17</v>
      </c>
      <c r="M20" s="79" t="s">
        <v>18</v>
      </c>
      <c r="N20" s="79" t="s">
        <v>19</v>
      </c>
      <c r="O20" s="79" t="s">
        <v>20</v>
      </c>
      <c r="P20" s="79" t="s">
        <v>21</v>
      </c>
      <c r="Q20" s="3"/>
    </row>
    <row r="21" spans="1:19" ht="24" customHeight="1" x14ac:dyDescent="0.25">
      <c r="A21" s="95"/>
      <c r="B21" s="95"/>
      <c r="C21" s="95"/>
      <c r="D21" s="95"/>
      <c r="E21" s="23"/>
      <c r="F21" s="23"/>
      <c r="G21" s="23"/>
      <c r="H21" s="23"/>
      <c r="I21" s="23"/>
      <c r="J21" s="23"/>
      <c r="K21" s="23"/>
      <c r="L21" s="23"/>
      <c r="M21" s="23"/>
      <c r="N21" s="23"/>
      <c r="O21" s="23"/>
      <c r="P21" s="23"/>
      <c r="Q21" s="81" t="s">
        <v>117</v>
      </c>
      <c r="R21" s="21"/>
      <c r="S21" s="45"/>
    </row>
    <row r="22" spans="1:19" ht="24" customHeight="1" x14ac:dyDescent="0.25">
      <c r="A22" s="99" t="s">
        <v>44</v>
      </c>
      <c r="B22" s="95"/>
      <c r="C22" s="95"/>
      <c r="D22" s="95"/>
      <c r="E22" s="79" t="s">
        <v>10</v>
      </c>
      <c r="F22" s="79" t="s">
        <v>11</v>
      </c>
      <c r="G22" s="79" t="s">
        <v>12</v>
      </c>
      <c r="H22" s="79" t="s">
        <v>13</v>
      </c>
      <c r="I22" s="79" t="s">
        <v>14</v>
      </c>
      <c r="J22" s="79" t="s">
        <v>15</v>
      </c>
      <c r="K22" s="79" t="s">
        <v>16</v>
      </c>
      <c r="L22" s="79" t="s">
        <v>17</v>
      </c>
      <c r="M22" s="79" t="s">
        <v>18</v>
      </c>
      <c r="N22" s="79" t="s">
        <v>19</v>
      </c>
      <c r="O22" s="79" t="s">
        <v>20</v>
      </c>
      <c r="P22" s="79" t="s">
        <v>21</v>
      </c>
      <c r="Q22" s="3"/>
    </row>
    <row r="23" spans="1:19" ht="24" customHeight="1" x14ac:dyDescent="0.25">
      <c r="A23" s="95"/>
      <c r="B23" s="95"/>
      <c r="C23" s="95"/>
      <c r="D23" s="95"/>
      <c r="E23" s="15">
        <f t="shared" ref="E23:P23" si="0">E21*E19</f>
        <v>0</v>
      </c>
      <c r="F23" s="15">
        <f t="shared" si="0"/>
        <v>0</v>
      </c>
      <c r="G23" s="15">
        <f t="shared" si="0"/>
        <v>0</v>
      </c>
      <c r="H23" s="15">
        <f t="shared" si="0"/>
        <v>0</v>
      </c>
      <c r="I23" s="15">
        <f t="shared" si="0"/>
        <v>0</v>
      </c>
      <c r="J23" s="15">
        <f t="shared" si="0"/>
        <v>0</v>
      </c>
      <c r="K23" s="15">
        <f t="shared" si="0"/>
        <v>0</v>
      </c>
      <c r="L23" s="15">
        <f t="shared" si="0"/>
        <v>0</v>
      </c>
      <c r="M23" s="15">
        <f t="shared" si="0"/>
        <v>0</v>
      </c>
      <c r="N23" s="15">
        <f t="shared" si="0"/>
        <v>0</v>
      </c>
      <c r="O23" s="15">
        <f t="shared" si="0"/>
        <v>0</v>
      </c>
      <c r="P23" s="15">
        <f t="shared" si="0"/>
        <v>0</v>
      </c>
      <c r="Q23" s="13" t="s">
        <v>62</v>
      </c>
      <c r="S23" s="44"/>
    </row>
    <row r="24" spans="1:19" ht="24" customHeight="1" x14ac:dyDescent="0.25">
      <c r="A24" s="99" t="s">
        <v>45</v>
      </c>
      <c r="B24" s="95"/>
      <c r="C24" s="95"/>
      <c r="D24" s="95"/>
      <c r="E24" s="79" t="s">
        <v>10</v>
      </c>
      <c r="F24" s="79" t="s">
        <v>11</v>
      </c>
      <c r="G24" s="79" t="s">
        <v>12</v>
      </c>
      <c r="H24" s="79" t="s">
        <v>13</v>
      </c>
      <c r="I24" s="79" t="s">
        <v>14</v>
      </c>
      <c r="J24" s="79" t="s">
        <v>15</v>
      </c>
      <c r="K24" s="79" t="s">
        <v>16</v>
      </c>
      <c r="L24" s="79" t="s">
        <v>17</v>
      </c>
      <c r="M24" s="79" t="s">
        <v>18</v>
      </c>
      <c r="N24" s="79" t="s">
        <v>19</v>
      </c>
      <c r="O24" s="79" t="s">
        <v>20</v>
      </c>
      <c r="P24" s="79" t="s">
        <v>21</v>
      </c>
      <c r="Q24" s="3"/>
    </row>
    <row r="25" spans="1:19" ht="24" customHeight="1" x14ac:dyDescent="0.25">
      <c r="A25" s="95"/>
      <c r="B25" s="95"/>
      <c r="C25" s="95"/>
      <c r="D25" s="95"/>
      <c r="E25" s="25" t="e">
        <f>IF(E$21&gt;=MAX(調整係数一覧!$A$202:$A$221),VLOOKUP(MAX(調整係数一覧!$A$202:$A$221),調整係数一覧!$A$202:$M$221,COLUMN(E$25)-3,0),VLOOKUP(E$21,調整係数一覧!$A$202:$M$221,COLUMN(E$25)-3,0))</f>
        <v>#N/A</v>
      </c>
      <c r="F25" s="25" t="e">
        <f>IF(F$21&gt;=MAX(調整係数一覧!$A$202:$A$221),VLOOKUP(MAX(調整係数一覧!$A$202:$A$221),調整係数一覧!$A$202:$M$221,COLUMN(F$25)-3,0),VLOOKUP(F$21,調整係数一覧!$A$202:$M$221,COLUMN(F$25)-3,0))</f>
        <v>#N/A</v>
      </c>
      <c r="G25" s="25" t="e">
        <f>IF(G$21&gt;=MAX(調整係数一覧!$A$202:$A$221),VLOOKUP(MAX(調整係数一覧!$A$202:$A$221),調整係数一覧!$A$202:$M$221,COLUMN(G$25)-3,0),VLOOKUP(G$21,調整係数一覧!$A$202:$M$221,COLUMN(G$25)-3,0))</f>
        <v>#N/A</v>
      </c>
      <c r="H25" s="25" t="e">
        <f>IF(H$21&gt;=MAX(調整係数一覧!$A$202:$A$221),VLOOKUP(MAX(調整係数一覧!$A$202:$A$221),調整係数一覧!$A$202:$M$221,COLUMN(H$25)-3,0),VLOOKUP(H$21,調整係数一覧!$A$202:$M$221,COLUMN(H$25)-3,0))</f>
        <v>#N/A</v>
      </c>
      <c r="I25" s="25" t="e">
        <f>IF(I$21&gt;=MAX(調整係数一覧!$A$202:$A$221),VLOOKUP(MAX(調整係数一覧!$A$202:$A$221),調整係数一覧!$A$202:$M$221,COLUMN(I$25)-3,0),VLOOKUP(I$21,調整係数一覧!$A$202:$M$221,COLUMN(I$25)-3,0))</f>
        <v>#N/A</v>
      </c>
      <c r="J25" s="25" t="e">
        <f>IF(J$21&gt;=MAX(調整係数一覧!$A$202:$A$221),VLOOKUP(MAX(調整係数一覧!$A$202:$A$221),調整係数一覧!$A$202:$M$221,COLUMN(J$25)-3,0),VLOOKUP(J$21,調整係数一覧!$A$202:$M$221,COLUMN(J$25)-3,0))</f>
        <v>#N/A</v>
      </c>
      <c r="K25" s="25" t="e">
        <f>IF(K$21&gt;=MAX(調整係数一覧!$A$202:$A$221),VLOOKUP(MAX(調整係数一覧!$A$202:$A$221),調整係数一覧!$A$202:$M$221,COLUMN(K$25)-3,0),VLOOKUP(K$21,調整係数一覧!$A$202:$M$221,COLUMN(K$25)-3,0))</f>
        <v>#N/A</v>
      </c>
      <c r="L25" s="25" t="e">
        <f>IF(L$21&gt;=MAX(調整係数一覧!$A$202:$A$221),VLOOKUP(MAX(調整係数一覧!$A$202:$A$221),調整係数一覧!$A$202:$M$221,COLUMN(L$25)-3,0),VLOOKUP(L$21,調整係数一覧!$A$202:$M$221,COLUMN(L$25)-3,0))</f>
        <v>#N/A</v>
      </c>
      <c r="M25" s="25" t="e">
        <f>IF(M$21&gt;=MAX(調整係数一覧!$A$202:$A$221),VLOOKUP(MAX(調整係数一覧!$A$202:$A$221),調整係数一覧!$A$202:$M$221,COLUMN(M$25)-3,0),VLOOKUP(M$21,調整係数一覧!$A$202:$M$221,COLUMN(M$25)-3,0))</f>
        <v>#N/A</v>
      </c>
      <c r="N25" s="25" t="e">
        <f>IF(N$21&gt;=MAX(調整係数一覧!$A$202:$A$221),VLOOKUP(MAX(調整係数一覧!$A$202:$A$221),調整係数一覧!$A$202:$M$221,COLUMN(N$25)-3,0),VLOOKUP(N$21,調整係数一覧!$A$202:$M$221,COLUMN(N$25)-3,0))</f>
        <v>#N/A</v>
      </c>
      <c r="O25" s="25" t="e">
        <f>IF(O$21&gt;=MAX(調整係数一覧!$A$202:$A$221),VLOOKUP(MAX(調整係数一覧!$A$202:$A$221),調整係数一覧!$A$202:$M$221,COLUMN(O$25)-3,0),VLOOKUP(O$21,調整係数一覧!$A$202:$M$221,COLUMN(O$25)-3,0))</f>
        <v>#N/A</v>
      </c>
      <c r="P25" s="25" t="e">
        <f>IF(P$21&gt;=MAX(調整係数一覧!$A$202:$A$221),VLOOKUP(MAX(調整係数一覧!$A$202:$A$221),調整係数一覧!$A$202:$M$221,COLUMN(P$25)-3,0),VLOOKUP(P$21,調整係数一覧!$A$202:$M$221,COLUMN(P$25)-3,0))</f>
        <v>#N/A</v>
      </c>
      <c r="Q25" s="13" t="s">
        <v>64</v>
      </c>
    </row>
    <row r="26" spans="1:19" ht="24" customHeight="1" x14ac:dyDescent="0.25">
      <c r="A26" s="95" t="s">
        <v>8</v>
      </c>
      <c r="B26" s="95"/>
      <c r="C26" s="95"/>
      <c r="D26" s="95"/>
      <c r="E26" s="115">
        <f>ROUND('計算用(期待容量)'!B93,0)</f>
        <v>0</v>
      </c>
      <c r="F26" s="116"/>
      <c r="G26" s="116"/>
      <c r="H26" s="116"/>
      <c r="I26" s="116"/>
      <c r="J26" s="116"/>
      <c r="K26" s="116"/>
      <c r="L26" s="116"/>
      <c r="M26" s="116"/>
      <c r="N26" s="116"/>
      <c r="O26" s="116"/>
      <c r="P26" s="117"/>
      <c r="Q26" s="13" t="s">
        <v>22</v>
      </c>
    </row>
    <row r="27" spans="1:19" ht="24" customHeight="1" x14ac:dyDescent="0.25">
      <c r="A27" s="95" t="s">
        <v>46</v>
      </c>
      <c r="B27" s="95"/>
      <c r="C27" s="95"/>
      <c r="D27" s="95"/>
      <c r="E27" s="79" t="s">
        <v>10</v>
      </c>
      <c r="F27" s="79" t="s">
        <v>11</v>
      </c>
      <c r="G27" s="79" t="s">
        <v>12</v>
      </c>
      <c r="H27" s="79" t="s">
        <v>13</v>
      </c>
      <c r="I27" s="79" t="s">
        <v>14</v>
      </c>
      <c r="J27" s="79" t="s">
        <v>15</v>
      </c>
      <c r="K27" s="79" t="s">
        <v>16</v>
      </c>
      <c r="L27" s="79" t="s">
        <v>17</v>
      </c>
      <c r="M27" s="79" t="s">
        <v>18</v>
      </c>
      <c r="N27" s="79" t="s">
        <v>19</v>
      </c>
      <c r="O27" s="79" t="s">
        <v>20</v>
      </c>
      <c r="P27" s="79" t="s">
        <v>21</v>
      </c>
      <c r="Q27" s="3"/>
    </row>
    <row r="28" spans="1:19" ht="24" customHeight="1" x14ac:dyDescent="0.25">
      <c r="A28" s="95"/>
      <c r="B28" s="95"/>
      <c r="C28" s="95"/>
      <c r="D28" s="95"/>
      <c r="E28" s="50"/>
      <c r="F28" s="50"/>
      <c r="G28" s="50"/>
      <c r="H28" s="50"/>
      <c r="I28" s="50"/>
      <c r="J28" s="50"/>
      <c r="K28" s="50"/>
      <c r="L28" s="50"/>
      <c r="M28" s="50"/>
      <c r="N28" s="50"/>
      <c r="O28" s="50"/>
      <c r="P28" s="50"/>
      <c r="Q28" s="83" t="s">
        <v>116</v>
      </c>
    </row>
    <row r="29" spans="1:19" ht="24" customHeight="1" x14ac:dyDescent="0.25">
      <c r="A29" s="99" t="s">
        <v>47</v>
      </c>
      <c r="B29" s="95"/>
      <c r="C29" s="95"/>
      <c r="D29" s="95"/>
      <c r="E29" s="89" t="s">
        <v>10</v>
      </c>
      <c r="F29" s="89" t="s">
        <v>11</v>
      </c>
      <c r="G29" s="89" t="s">
        <v>12</v>
      </c>
      <c r="H29" s="89" t="s">
        <v>13</v>
      </c>
      <c r="I29" s="89" t="s">
        <v>14</v>
      </c>
      <c r="J29" s="89" t="s">
        <v>15</v>
      </c>
      <c r="K29" s="89" t="s">
        <v>16</v>
      </c>
      <c r="L29" s="89" t="s">
        <v>17</v>
      </c>
      <c r="M29" s="89" t="s">
        <v>18</v>
      </c>
      <c r="N29" s="89" t="s">
        <v>19</v>
      </c>
      <c r="O29" s="89" t="s">
        <v>20</v>
      </c>
      <c r="P29" s="89" t="s">
        <v>21</v>
      </c>
      <c r="Q29" s="77"/>
    </row>
    <row r="30" spans="1:19" ht="24" customHeight="1" x14ac:dyDescent="0.25">
      <c r="A30" s="99"/>
      <c r="B30" s="95"/>
      <c r="C30" s="95"/>
      <c r="D30" s="95"/>
      <c r="E30" s="51"/>
      <c r="F30" s="51"/>
      <c r="G30" s="51"/>
      <c r="H30" s="51"/>
      <c r="I30" s="51"/>
      <c r="J30" s="51"/>
      <c r="K30" s="51"/>
      <c r="L30" s="51"/>
      <c r="M30" s="51"/>
      <c r="N30" s="51"/>
      <c r="O30" s="51"/>
      <c r="P30" s="51"/>
      <c r="Q30" s="82" t="s">
        <v>63</v>
      </c>
    </row>
    <row r="31" spans="1:19" ht="24" customHeight="1" x14ac:dyDescent="0.25">
      <c r="A31" s="99" t="s">
        <v>48</v>
      </c>
      <c r="B31" s="95"/>
      <c r="C31" s="95"/>
      <c r="D31" s="95"/>
      <c r="E31" s="79" t="s">
        <v>10</v>
      </c>
      <c r="F31" s="79" t="s">
        <v>11</v>
      </c>
      <c r="G31" s="79" t="s">
        <v>12</v>
      </c>
      <c r="H31" s="79" t="s">
        <v>13</v>
      </c>
      <c r="I31" s="79" t="s">
        <v>14</v>
      </c>
      <c r="J31" s="79" t="s">
        <v>15</v>
      </c>
      <c r="K31" s="79" t="s">
        <v>16</v>
      </c>
      <c r="L31" s="79" t="s">
        <v>17</v>
      </c>
      <c r="M31" s="79" t="s">
        <v>18</v>
      </c>
      <c r="N31" s="79" t="s">
        <v>19</v>
      </c>
      <c r="O31" s="79" t="s">
        <v>20</v>
      </c>
      <c r="P31" s="79" t="s">
        <v>21</v>
      </c>
      <c r="Q31" s="3"/>
    </row>
    <row r="32" spans="1:19" ht="24" customHeight="1" x14ac:dyDescent="0.25">
      <c r="A32" s="95"/>
      <c r="B32" s="95"/>
      <c r="C32" s="95"/>
      <c r="D32" s="95"/>
      <c r="E32" s="15">
        <f>E30*E28</f>
        <v>0</v>
      </c>
      <c r="F32" s="15">
        <f t="shared" ref="F32:O32" si="1">F30*F28</f>
        <v>0</v>
      </c>
      <c r="G32" s="15">
        <f t="shared" si="1"/>
        <v>0</v>
      </c>
      <c r="H32" s="15">
        <f t="shared" si="1"/>
        <v>0</v>
      </c>
      <c r="I32" s="15">
        <f t="shared" si="1"/>
        <v>0</v>
      </c>
      <c r="J32" s="15">
        <f t="shared" si="1"/>
        <v>0</v>
      </c>
      <c r="K32" s="15">
        <f t="shared" si="1"/>
        <v>0</v>
      </c>
      <c r="L32" s="15">
        <f t="shared" si="1"/>
        <v>0</v>
      </c>
      <c r="M32" s="15">
        <f t="shared" si="1"/>
        <v>0</v>
      </c>
      <c r="N32" s="15">
        <f t="shared" si="1"/>
        <v>0</v>
      </c>
      <c r="O32" s="15">
        <f t="shared" si="1"/>
        <v>0</v>
      </c>
      <c r="P32" s="15">
        <f>P30*P28</f>
        <v>0</v>
      </c>
      <c r="Q32" s="13" t="s">
        <v>62</v>
      </c>
      <c r="R32" s="21"/>
    </row>
    <row r="33" spans="1:17" ht="24" customHeight="1" x14ac:dyDescent="0.25">
      <c r="A33" s="99" t="s">
        <v>49</v>
      </c>
      <c r="B33" s="95"/>
      <c r="C33" s="95"/>
      <c r="D33" s="95"/>
      <c r="E33" s="79" t="s">
        <v>10</v>
      </c>
      <c r="F33" s="79" t="s">
        <v>11</v>
      </c>
      <c r="G33" s="79" t="s">
        <v>12</v>
      </c>
      <c r="H33" s="79" t="s">
        <v>13</v>
      </c>
      <c r="I33" s="79" t="s">
        <v>14</v>
      </c>
      <c r="J33" s="79" t="s">
        <v>15</v>
      </c>
      <c r="K33" s="79" t="s">
        <v>16</v>
      </c>
      <c r="L33" s="79" t="s">
        <v>17</v>
      </c>
      <c r="M33" s="79" t="s">
        <v>18</v>
      </c>
      <c r="N33" s="79" t="s">
        <v>19</v>
      </c>
      <c r="O33" s="79" t="s">
        <v>20</v>
      </c>
      <c r="P33" s="79" t="s">
        <v>21</v>
      </c>
      <c r="Q33" s="3"/>
    </row>
    <row r="34" spans="1:17" ht="24" customHeight="1" x14ac:dyDescent="0.25">
      <c r="A34" s="95"/>
      <c r="B34" s="95"/>
      <c r="C34" s="95"/>
      <c r="D34" s="95"/>
      <c r="E34" s="25" t="e">
        <f>IF(E$30&gt;=MAX(調整係数一覧!$A$202:$A$221),VLOOKUP(MAX(調整係数一覧!$A$202:$A$221),調整係数一覧!$A$202:$M$221,COLUMN(E$34)-3,0),VLOOKUP(E$30,調整係数一覧!$A$202:$M$221,COLUMN(E$34)-3,0))</f>
        <v>#N/A</v>
      </c>
      <c r="F34" s="25" t="e">
        <f>IF(F$30&gt;=MAX(調整係数一覧!$A$202:$A$221),VLOOKUP(MAX(調整係数一覧!$A$202:$A$221),調整係数一覧!$A$202:$M$221,COLUMN(F$34)-3,0),VLOOKUP(F$30,調整係数一覧!$A$202:$M$221,COLUMN(F$34)-3,0))</f>
        <v>#N/A</v>
      </c>
      <c r="G34" s="25" t="e">
        <f>IF(G$30&gt;=MAX(調整係数一覧!$A$202:$A$221),VLOOKUP(MAX(調整係数一覧!$A$202:$A$221),調整係数一覧!$A$202:$M$221,COLUMN(G$34)-3,0),VLOOKUP(G$30,調整係数一覧!$A$202:$M$221,COLUMN(G$34)-3,0))</f>
        <v>#N/A</v>
      </c>
      <c r="H34" s="25" t="e">
        <f>IF(H$30&gt;=MAX(調整係数一覧!$A$202:$A$221),VLOOKUP(MAX(調整係数一覧!$A$202:$A$221),調整係数一覧!$A$202:$M$221,COLUMN(H$34)-3,0),VLOOKUP(H$30,調整係数一覧!$A$202:$M$221,COLUMN(H$34)-3,0))</f>
        <v>#N/A</v>
      </c>
      <c r="I34" s="25" t="e">
        <f>IF(I$30&gt;=MAX(調整係数一覧!$A$202:$A$221),VLOOKUP(MAX(調整係数一覧!$A$202:$A$221),調整係数一覧!$A$202:$M$221,COLUMN(I$34)-3,0),VLOOKUP(I$30,調整係数一覧!$A$202:$M$221,COLUMN(I$34)-3,0))</f>
        <v>#N/A</v>
      </c>
      <c r="J34" s="25" t="e">
        <f>IF(J$30&gt;=MAX(調整係数一覧!$A$202:$A$221),VLOOKUP(MAX(調整係数一覧!$A$202:$A$221),調整係数一覧!$A$202:$M$221,COLUMN(J$34)-3,0),VLOOKUP(J$30,調整係数一覧!$A$202:$M$221,COLUMN(J$34)-3,0))</f>
        <v>#N/A</v>
      </c>
      <c r="K34" s="25" t="e">
        <f>IF(K$30&gt;=MAX(調整係数一覧!$A$202:$A$221),VLOOKUP(MAX(調整係数一覧!$A$202:$A$221),調整係数一覧!$A$202:$M$221,COLUMN(K$34)-3,0),VLOOKUP(K$30,調整係数一覧!$A$202:$M$221,COLUMN(K$34)-3,0))</f>
        <v>#N/A</v>
      </c>
      <c r="L34" s="25" t="e">
        <f>IF(L$30&gt;=MAX(調整係数一覧!$A$202:$A$221),VLOOKUP(MAX(調整係数一覧!$A$202:$A$221),調整係数一覧!$A$202:$M$221,COLUMN(L$34)-3,0),VLOOKUP(L$30,調整係数一覧!$A$202:$M$221,COLUMN(L$34)-3,0))</f>
        <v>#N/A</v>
      </c>
      <c r="M34" s="25" t="e">
        <f>IF(M$30&gt;=MAX(調整係数一覧!$A$202:$A$221),VLOOKUP(MAX(調整係数一覧!$A$202:$A$221),調整係数一覧!$A$202:$M$221,COLUMN(M$34)-3,0),VLOOKUP(M$30,調整係数一覧!$A$202:$M$221,COLUMN(M$34)-3,0))</f>
        <v>#N/A</v>
      </c>
      <c r="N34" s="25" t="e">
        <f>IF(N$30&gt;=MAX(調整係数一覧!$A$202:$A$221),VLOOKUP(MAX(調整係数一覧!$A$202:$A$221),調整係数一覧!$A$202:$M$221,COLUMN(N$34)-3,0),VLOOKUP(N$30,調整係数一覧!$A$202:$M$221,COLUMN(N$34)-3,0))</f>
        <v>#N/A</v>
      </c>
      <c r="O34" s="25" t="e">
        <f>IF(O$30&gt;=MAX(調整係数一覧!$A$202:$A$221),VLOOKUP(MAX(調整係数一覧!$A$202:$A$221),調整係数一覧!$A$202:$M$221,COLUMN(O$34)-3,0),VLOOKUP(O$30,調整係数一覧!$A$202:$M$221,COLUMN(O$34)-3,0))</f>
        <v>#N/A</v>
      </c>
      <c r="P34" s="25" t="e">
        <f>IF(P$30&gt;=MAX(調整係数一覧!$A$202:$A$221),VLOOKUP(MAX(調整係数一覧!$A$202:$A$221),調整係数一覧!$A$202:$M$221,COLUMN(P$34)-3,0),VLOOKUP(P$30,調整係数一覧!$A$202:$M$221,COLUMN(P$34)-3,0))</f>
        <v>#N/A</v>
      </c>
      <c r="Q34" s="13" t="s">
        <v>64</v>
      </c>
    </row>
    <row r="35" spans="1:17" ht="24" customHeight="1" x14ac:dyDescent="0.25">
      <c r="A35" s="95" t="s">
        <v>9</v>
      </c>
      <c r="B35" s="95"/>
      <c r="C35" s="95"/>
      <c r="D35" s="95"/>
      <c r="E35" s="115">
        <f>ROUND('計算用(応札容量)'!B93,0)</f>
        <v>0</v>
      </c>
      <c r="F35" s="116"/>
      <c r="G35" s="116"/>
      <c r="H35" s="116"/>
      <c r="I35" s="116"/>
      <c r="J35" s="116"/>
      <c r="K35" s="116"/>
      <c r="L35" s="116"/>
      <c r="M35" s="116"/>
      <c r="N35" s="116"/>
      <c r="O35" s="116"/>
      <c r="P35" s="117"/>
      <c r="Q35" s="13" t="s">
        <v>22</v>
      </c>
    </row>
    <row r="36" spans="1:17" x14ac:dyDescent="0.25">
      <c r="A36" s="1" t="s">
        <v>24</v>
      </c>
    </row>
    <row r="37" spans="1:17" x14ac:dyDescent="0.25">
      <c r="A37" s="26" t="s">
        <v>120</v>
      </c>
      <c r="B37" s="26"/>
      <c r="C37" s="26"/>
      <c r="D37" s="26"/>
      <c r="E37" s="26"/>
      <c r="F37" s="26"/>
      <c r="G37" s="26"/>
    </row>
    <row r="38" spans="1:17" x14ac:dyDescent="0.25">
      <c r="A38" s="26"/>
      <c r="B38" s="26" t="s">
        <v>125</v>
      </c>
      <c r="C38" s="26"/>
      <c r="D38" s="26"/>
      <c r="E38" s="26"/>
      <c r="F38" s="26"/>
      <c r="G38" s="26"/>
    </row>
    <row r="39" spans="1:17" x14ac:dyDescent="0.25">
      <c r="A39" s="26"/>
      <c r="B39" s="26" t="s">
        <v>75</v>
      </c>
      <c r="C39" s="26"/>
      <c r="D39" s="26"/>
      <c r="E39" s="26"/>
      <c r="F39" s="26"/>
      <c r="G39" s="26"/>
    </row>
    <row r="40" spans="1:17" x14ac:dyDescent="0.25">
      <c r="A40" s="26"/>
      <c r="B40" s="26" t="s">
        <v>84</v>
      </c>
      <c r="C40" s="26"/>
      <c r="D40" s="26"/>
      <c r="E40" s="26"/>
      <c r="F40" s="26"/>
      <c r="G40" s="26"/>
    </row>
    <row r="41" spans="1:17" x14ac:dyDescent="0.25">
      <c r="A41" s="26"/>
      <c r="B41" s="26" t="s">
        <v>67</v>
      </c>
      <c r="C41" s="26"/>
      <c r="D41" s="26"/>
      <c r="E41" s="26"/>
      <c r="F41" s="26"/>
      <c r="G41" s="26"/>
    </row>
    <row r="42" spans="1:17" x14ac:dyDescent="0.25">
      <c r="A42" s="26"/>
      <c r="B42" s="26" t="s">
        <v>68</v>
      </c>
      <c r="C42" s="26"/>
      <c r="D42" s="26"/>
      <c r="E42" s="26"/>
      <c r="F42" s="26"/>
      <c r="G42" s="26"/>
    </row>
    <row r="43" spans="1:17" x14ac:dyDescent="0.25">
      <c r="A43" s="26"/>
      <c r="B43" s="26" t="s">
        <v>126</v>
      </c>
      <c r="C43" s="26"/>
      <c r="D43" s="26"/>
      <c r="E43" s="26"/>
      <c r="F43" s="26"/>
      <c r="G43" s="26"/>
    </row>
    <row r="44" spans="1:17" x14ac:dyDescent="0.25">
      <c r="A44" s="26"/>
      <c r="B44" s="26" t="s">
        <v>82</v>
      </c>
      <c r="C44" s="26"/>
      <c r="D44" s="26"/>
      <c r="E44" s="26"/>
      <c r="F44" s="26"/>
      <c r="G44" s="26"/>
    </row>
    <row r="45" spans="1:17" x14ac:dyDescent="0.25">
      <c r="A45" s="26"/>
      <c r="B45" s="26" t="s">
        <v>69</v>
      </c>
      <c r="C45" s="26"/>
      <c r="D45" s="26"/>
      <c r="E45" s="26"/>
      <c r="F45" s="26"/>
      <c r="G45" s="26"/>
    </row>
    <row r="46" spans="1:17" x14ac:dyDescent="0.25">
      <c r="A46" s="26"/>
      <c r="B46" s="26" t="s">
        <v>70</v>
      </c>
      <c r="C46" s="26"/>
      <c r="D46" s="26"/>
      <c r="E46" s="26"/>
      <c r="F46" s="26"/>
      <c r="G46" s="26"/>
    </row>
    <row r="47" spans="1:17" x14ac:dyDescent="0.25">
      <c r="A47" s="26"/>
      <c r="B47" s="26" t="s">
        <v>121</v>
      </c>
      <c r="C47" s="26"/>
      <c r="D47" s="26"/>
      <c r="E47" s="26"/>
      <c r="F47" s="26"/>
      <c r="G47" s="26"/>
    </row>
    <row r="48" spans="1:17" x14ac:dyDescent="0.25">
      <c r="A48" s="26"/>
      <c r="B48" s="26"/>
      <c r="C48" s="26"/>
      <c r="D48" s="26"/>
      <c r="E48" s="26"/>
      <c r="F48" s="26"/>
      <c r="G48" s="26"/>
    </row>
    <row r="49" spans="1:7" x14ac:dyDescent="0.25">
      <c r="A49" s="26" t="s">
        <v>127</v>
      </c>
      <c r="B49" s="26"/>
      <c r="C49" s="26"/>
      <c r="D49" s="26"/>
      <c r="E49" s="26"/>
      <c r="F49" s="26"/>
      <c r="G49" s="26"/>
    </row>
    <row r="50" spans="1:7" x14ac:dyDescent="0.25">
      <c r="A50" s="26"/>
      <c r="B50" s="26" t="s">
        <v>122</v>
      </c>
      <c r="C50" s="26"/>
      <c r="D50" s="26"/>
      <c r="E50" s="26"/>
      <c r="F50" s="26"/>
      <c r="G50" s="26"/>
    </row>
    <row r="51" spans="1:7" x14ac:dyDescent="0.25">
      <c r="A51" s="26"/>
      <c r="B51" s="26" t="s">
        <v>83</v>
      </c>
      <c r="C51" s="26"/>
      <c r="D51" s="26"/>
      <c r="E51" s="26"/>
      <c r="F51" s="26"/>
      <c r="G51" s="26"/>
    </row>
    <row r="52" spans="1:7" x14ac:dyDescent="0.25">
      <c r="A52" s="26"/>
      <c r="B52" s="26" t="s">
        <v>123</v>
      </c>
      <c r="C52" s="26"/>
      <c r="D52" s="26"/>
      <c r="E52" s="26"/>
      <c r="F52" s="26"/>
      <c r="G52" s="26"/>
    </row>
    <row r="53" spans="1:7" x14ac:dyDescent="0.25">
      <c r="A53" s="26"/>
      <c r="B53" s="26" t="s">
        <v>72</v>
      </c>
      <c r="C53" s="26"/>
      <c r="D53" s="26"/>
      <c r="E53" s="26"/>
      <c r="F53" s="26"/>
      <c r="G53" s="26"/>
    </row>
    <row r="54" spans="1:7" x14ac:dyDescent="0.25">
      <c r="A54" s="26"/>
      <c r="B54" s="26" t="s">
        <v>73</v>
      </c>
      <c r="C54" s="26"/>
      <c r="D54" s="26"/>
      <c r="E54" s="26"/>
      <c r="F54" s="26"/>
      <c r="G54" s="26"/>
    </row>
    <row r="55" spans="1:7" x14ac:dyDescent="0.25">
      <c r="A55" s="26"/>
      <c r="B55" s="26" t="s">
        <v>124</v>
      </c>
      <c r="C55" s="26"/>
      <c r="D55" s="26"/>
      <c r="E55" s="26"/>
      <c r="F55" s="26"/>
      <c r="G55" s="26"/>
    </row>
    <row r="56" spans="1:7" x14ac:dyDescent="0.25">
      <c r="A56" s="26"/>
      <c r="B56" s="26"/>
      <c r="C56" s="26"/>
      <c r="D56" s="26"/>
      <c r="E56" s="26"/>
      <c r="F56" s="26"/>
      <c r="G56" s="26"/>
    </row>
  </sheetData>
  <sheetProtection algorithmName="SHA-512" hashValue="pTjS/f9iQW0zkFf4SbUnNVVtD5k8pIm0lPRzERHO0/urgl45zeY4RbvMNdFY+mUCH9RbEEYjC0l9xuEWm6qIEA==" saltValue="ap94CCI5JbEL8PrvYHwMTw==" spinCount="100000" sheet="1" objects="1" scenarios="1"/>
  <protectedRanges>
    <protectedRange algorithmName="SHA-512" hashValue="MWg3NI72hPuMlFfPw4ibEfeyV4nLozj6/ID6JnLA+fTed+8ZFzZ24DLZlv15O+Z0E7hJZToa61TSzr5lpNzifg==" saltValue="k9gVIncKCUcHrHdC93bxLA==" spinCount="100000" sqref="E21:P21 E30:P30 E19:P19 E28:P28" name="範囲3"/>
    <protectedRange algorithmName="SHA-512" hashValue="TcwDRT6PjOi33OhcyM1sAKp/ixCenvRmIEPEE77BHOauu9Xu6CgleAVkV9he6NKX7lPBEItaTbHtyFFA5K6s7Q==" saltValue="Tk8+W5tvgLOT+WSp+NyV9A==" spinCount="100000" sqref="E16:P17" name="範囲2"/>
    <protectedRange algorithmName="SHA-512" hashValue="gvqhSkllU/80paywPcyF83b72hjv8Di7sOeq2UwbXIyzqICjoBRpWJ8xo1ANlgz4OCRv1oaGiKnYyKhrOAXNPQ==" saltValue="tu+bTxg21GBRzYlve3AMdQ==" spinCount="100000" sqref="E13" name="範囲1"/>
  </protectedRanges>
  <mergeCells count="28">
    <mergeCell ref="A2:B2"/>
    <mergeCell ref="A4:Q4"/>
    <mergeCell ref="A6:Q6"/>
    <mergeCell ref="M11:Q11"/>
    <mergeCell ref="A12:D12"/>
    <mergeCell ref="E12:P12"/>
    <mergeCell ref="A13:D13"/>
    <mergeCell ref="E13:P13"/>
    <mergeCell ref="A14:D14"/>
    <mergeCell ref="E14:P14"/>
    <mergeCell ref="A15:D15"/>
    <mergeCell ref="E15:P15"/>
    <mergeCell ref="A16:D16"/>
    <mergeCell ref="E16:P16"/>
    <mergeCell ref="A17:D17"/>
    <mergeCell ref="E17:P17"/>
    <mergeCell ref="A18:D19"/>
    <mergeCell ref="A20:D21"/>
    <mergeCell ref="A22:D23"/>
    <mergeCell ref="A24:D25"/>
    <mergeCell ref="A26:D26"/>
    <mergeCell ref="E26:P26"/>
    <mergeCell ref="A35:D35"/>
    <mergeCell ref="E35:P35"/>
    <mergeCell ref="A27:D28"/>
    <mergeCell ref="A29:D30"/>
    <mergeCell ref="A31:D32"/>
    <mergeCell ref="A33:D34"/>
  </mergeCells>
  <phoneticPr fontId="2"/>
  <conditionalFormatting sqref="E28">
    <cfRule type="cellIs" dxfId="22" priority="20" operator="greaterThan">
      <formula>$E$19</formula>
    </cfRule>
  </conditionalFormatting>
  <conditionalFormatting sqref="E32:P32">
    <cfRule type="cellIs" dxfId="21" priority="18" operator="greaterThan">
      <formula>E23</formula>
    </cfRule>
  </conditionalFormatting>
  <conditionalFormatting sqref="E19:P19">
    <cfRule type="cellIs" dxfId="20" priority="17" operator="greaterThan">
      <formula>$E$17</formula>
    </cfRule>
  </conditionalFormatting>
  <conditionalFormatting sqref="E30:P30">
    <cfRule type="expression" dxfId="19" priority="22">
      <formula>E22&lt;E31</formula>
    </cfRule>
  </conditionalFormatting>
  <conditionalFormatting sqref="F28">
    <cfRule type="cellIs" dxfId="18" priority="13" operator="greaterThan">
      <formula>$F$19</formula>
    </cfRule>
  </conditionalFormatting>
  <conditionalFormatting sqref="G28">
    <cfRule type="cellIs" dxfId="17" priority="12" operator="greaterThan">
      <formula>$G$19</formula>
    </cfRule>
  </conditionalFormatting>
  <conditionalFormatting sqref="H28">
    <cfRule type="cellIs" dxfId="16" priority="11" operator="greaterThan">
      <formula>$H$19</formula>
    </cfRule>
  </conditionalFormatting>
  <conditionalFormatting sqref="I28">
    <cfRule type="cellIs" dxfId="15" priority="10" operator="greaterThan">
      <formula>$I$19</formula>
    </cfRule>
  </conditionalFormatting>
  <conditionalFormatting sqref="J28">
    <cfRule type="cellIs" dxfId="14" priority="9" operator="greaterThan">
      <formula>$J$19</formula>
    </cfRule>
  </conditionalFormatting>
  <conditionalFormatting sqref="K28">
    <cfRule type="cellIs" dxfId="13" priority="8" operator="greaterThan">
      <formula>$K$19</formula>
    </cfRule>
  </conditionalFormatting>
  <conditionalFormatting sqref="L28">
    <cfRule type="cellIs" dxfId="12" priority="7" operator="greaterThan">
      <formula>$L$19</formula>
    </cfRule>
  </conditionalFormatting>
  <conditionalFormatting sqref="M28">
    <cfRule type="cellIs" dxfId="11" priority="6" operator="greaterThan">
      <formula>$M$19</formula>
    </cfRule>
  </conditionalFormatting>
  <conditionalFormatting sqref="N28">
    <cfRule type="cellIs" dxfId="10" priority="5" operator="greaterThan">
      <formula>$N$19</formula>
    </cfRule>
  </conditionalFormatting>
  <conditionalFormatting sqref="O28">
    <cfRule type="cellIs" dxfId="9" priority="4" operator="greaterThan">
      <formula>$O$19</formula>
    </cfRule>
  </conditionalFormatting>
  <conditionalFormatting sqref="P28">
    <cfRule type="cellIs" dxfId="8" priority="3" operator="greaterThan">
      <formula>$P$19</formula>
    </cfRule>
  </conditionalFormatting>
  <conditionalFormatting sqref="E26:P26">
    <cfRule type="cellIs" dxfId="7" priority="2" operator="lessThan">
      <formula>1000</formula>
    </cfRule>
  </conditionalFormatting>
  <conditionalFormatting sqref="E35:P35">
    <cfRule type="cellIs" dxfId="6" priority="1" operator="lessThan">
      <formula>1000</formula>
    </cfRule>
  </conditionalFormatting>
  <dataValidations count="25">
    <dataValidation type="whole" operator="greaterThanOrEqual" allowBlank="1" showInputMessage="1" showErrorMessage="1" error="3以上の整数値で入力してください" sqref="E30:P30 E21:P21" xr:uid="{E52BBAB5-C20C-4070-A37D-400776B99F6E}">
      <formula1>3</formula1>
    </dataValidation>
    <dataValidation type="list" allowBlank="1" showInputMessage="1" showErrorMessage="1" sqref="E16:P16" xr:uid="{E9357A8D-0671-475C-B57A-CA165E433EAC}">
      <formula1>"北海道,東北,東京,中部,北陸,関西,中国,四国,九州"</formula1>
    </dataValidation>
    <dataValidation type="whole" operator="lessThanOrEqual" showInputMessage="1" showErrorMessage="1" error="各月の送電可能電力以下の整数値を入力してください" sqref="E28 I28" xr:uid="{4823E030-AEFA-4A9E-B035-0BECF17D5C65}">
      <formula1>$E$19</formula1>
    </dataValidation>
    <dataValidation type="whole" operator="lessThanOrEqual" showInputMessage="1" showErrorMessage="1" error="各月の送電可能電力以下の整数値を入力してください" sqref="G28" xr:uid="{D47EEC9D-973C-40C5-A5CD-569DCA503B1E}">
      <formula1>$G$19</formula1>
    </dataValidation>
    <dataValidation type="whole" operator="lessThanOrEqual" showInputMessage="1" showErrorMessage="1" error="各月の送電可能電力以下の整数値を入力してください" sqref="H28" xr:uid="{F1D25D59-9ACA-42AA-8898-E6BD6E242B10}">
      <formula1>$H$19</formula1>
    </dataValidation>
    <dataValidation type="whole" operator="lessThanOrEqual" showInputMessage="1" showErrorMessage="1" error="各月の送電可能電力以下の整数値を入力してください" sqref="J28" xr:uid="{C8507ECF-7395-4A96-8E9A-43A0512111AB}">
      <formula1>$J$19</formula1>
    </dataValidation>
    <dataValidation type="whole" operator="lessThanOrEqual" showInputMessage="1" showErrorMessage="1" error="各月の送電可能電力以下の整数値を入力してください" sqref="K28" xr:uid="{6B24E727-B8AC-4E34-896D-16A8AFA60A3D}">
      <formula1>$K$19</formula1>
    </dataValidation>
    <dataValidation type="whole" operator="lessThanOrEqual" showInputMessage="1" showErrorMessage="1" error="各月の送電可能電力以下の整数値を入力してください" sqref="L28" xr:uid="{27EF933E-BF96-4133-94D3-F9C0AA5CFE05}">
      <formula1>$L$19</formula1>
    </dataValidation>
    <dataValidation type="whole" operator="lessThanOrEqual" showInputMessage="1" showErrorMessage="1" error="各月の送電可能電力以下の整数値を入力してください" sqref="M28" xr:uid="{87C0F28B-7D79-48BB-8BBE-060CF6FF125D}">
      <formula1>$M$19</formula1>
    </dataValidation>
    <dataValidation type="whole" operator="lessThanOrEqual" showInputMessage="1" showErrorMessage="1" error="各月の送電可能電力以下の整数値を入力してください" sqref="N28" xr:uid="{B9FB830A-7056-47B0-9636-3073F1C00BE0}">
      <formula1>$N$19</formula1>
    </dataValidation>
    <dataValidation type="whole" operator="lessThanOrEqual" showInputMessage="1" showErrorMessage="1" error="各月の送電可能電力以下の整数値を入力してください" sqref="O28" xr:uid="{DAE13846-3C54-4470-AF80-A11413119647}">
      <formula1>$O$19</formula1>
    </dataValidation>
    <dataValidation type="whole" operator="lessThanOrEqual" showInputMessage="1" showErrorMessage="1" error="各月の送電可能電力以下の整数値を入力してください" sqref="P28" xr:uid="{BA0DF6BC-87C6-4284-88C5-1DFD479C767A}">
      <formula1>$P$19</formula1>
    </dataValidation>
    <dataValidation type="whole" operator="lessThanOrEqual" showInputMessage="1" showErrorMessage="1" error="設備容量以下の整数値を入力してください" sqref="E19" xr:uid="{C09D3A31-9C28-4816-A4D2-AA4773782DB1}">
      <formula1>E17</formula1>
    </dataValidation>
    <dataValidation type="whole" operator="lessThanOrEqual" showInputMessage="1" showErrorMessage="1" error="設備容量以下の整数値を入力してください" sqref="P19" xr:uid="{A059E210-CDFC-4951-979C-023B8B503A9C}">
      <formula1>E17</formula1>
    </dataValidation>
    <dataValidation type="whole" operator="lessThanOrEqual" showInputMessage="1" showErrorMessage="1" error="設備容量以下の整数値を入力してください" sqref="F19" xr:uid="{98CDE7BD-CD2A-4E7C-9447-C9F97D31A024}">
      <formula1>E17</formula1>
    </dataValidation>
    <dataValidation type="whole" operator="lessThanOrEqual" showInputMessage="1" showErrorMessage="1" error="設備容量以下の整数値を入力してください" sqref="G19" xr:uid="{68A909DC-5378-4694-AD78-C355416348BD}">
      <formula1>E17</formula1>
    </dataValidation>
    <dataValidation type="whole" operator="lessThanOrEqual" showInputMessage="1" showErrorMessage="1" error="設備容量以下の整数値を入力してください" sqref="H19" xr:uid="{E5463DE0-C07C-4E90-9211-767D0950452D}">
      <formula1>E17</formula1>
    </dataValidation>
    <dataValidation type="whole" operator="lessThanOrEqual" showInputMessage="1" showErrorMessage="1" error="設備容量以下の整数値を入力してください" sqref="I19" xr:uid="{5088BABC-EFB9-4D82-A2F9-341558D88C0B}">
      <formula1>E17</formula1>
    </dataValidation>
    <dataValidation type="whole" operator="lessThanOrEqual" showInputMessage="1" showErrorMessage="1" error="設備容量以下の整数値を入力してください" sqref="J19" xr:uid="{F26E6841-146F-4BD4-A236-3E31F68CC3EF}">
      <formula1>E17</formula1>
    </dataValidation>
    <dataValidation type="whole" operator="lessThanOrEqual" showInputMessage="1" showErrorMessage="1" error="設備容量以下の整数値を入力してください" sqref="K19" xr:uid="{F4DCD547-4DEB-4D3E-94DA-22AAE5D42E4C}">
      <formula1>E17</formula1>
    </dataValidation>
    <dataValidation type="whole" operator="lessThanOrEqual" showInputMessage="1" showErrorMessage="1" error="設備容量以下の整数値を入力してください" sqref="L19" xr:uid="{DC2B599A-DC61-42AE-BD36-ECB425EF1AC7}">
      <formula1>E17</formula1>
    </dataValidation>
    <dataValidation type="whole" operator="lessThanOrEqual" showInputMessage="1" showErrorMessage="1" error="設備容量以下の整数値を入力してください" sqref="M19" xr:uid="{9572CAED-E0E2-4AD1-BE2C-F2190D57AC7C}">
      <formula1>E17</formula1>
    </dataValidation>
    <dataValidation type="whole" operator="lessThanOrEqual" showInputMessage="1" showErrorMessage="1" error="設備容量以下の整数値を入力してください" sqref="N19" xr:uid="{4AB1B4FC-4BFB-422B-A0A9-7F94B97EF3A9}">
      <formula1>E17</formula1>
    </dataValidation>
    <dataValidation type="whole" operator="lessThanOrEqual" showInputMessage="1" showErrorMessage="1" error="設備容量以下の整数値を入力してください" sqref="O19" xr:uid="{4DC5C882-C8FC-4CD2-8DE0-C0EDD3F802A7}">
      <formula1>E17</formula1>
    </dataValidation>
    <dataValidation type="whole" operator="lessThanOrEqual" showInputMessage="1" showErrorMessage="1" error="各月の送電可能電力以下の整数値を入力してください" sqref="F28" xr:uid="{4679B930-8443-42F8-9ACD-EBFF23AA9F6A}">
      <formula1>$F$19</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I29" sqref="I29"/>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89</v>
      </c>
    </row>
    <row r="3" spans="2:3" x14ac:dyDescent="0.25">
      <c r="B3" s="1" t="s">
        <v>90</v>
      </c>
      <c r="C3" s="53" t="s">
        <v>91</v>
      </c>
    </row>
    <row r="4" spans="2:3" x14ac:dyDescent="0.25">
      <c r="B4" s="1" t="s">
        <v>90</v>
      </c>
      <c r="C4" s="53" t="s">
        <v>92</v>
      </c>
    </row>
    <row r="6" spans="2:3" x14ac:dyDescent="0.25">
      <c r="B6" s="1" t="s">
        <v>93</v>
      </c>
    </row>
    <row r="7" spans="2:3" x14ac:dyDescent="0.25">
      <c r="C7" s="53" t="s">
        <v>94</v>
      </c>
    </row>
    <row r="8" spans="2:3" x14ac:dyDescent="0.25">
      <c r="C8" s="53" t="s">
        <v>95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55"/>
  <sheetViews>
    <sheetView showGridLines="0" zoomScale="70" zoomScaleNormal="70" workbookViewId="0">
      <selection activeCell="E29" sqref="E29"/>
    </sheetView>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7" t="s">
        <v>77</v>
      </c>
      <c r="B1" s="47"/>
      <c r="C1" s="47"/>
      <c r="D1" s="47"/>
      <c r="E1" s="47"/>
      <c r="F1" s="48" t="s">
        <v>78</v>
      </c>
      <c r="G1" s="48"/>
      <c r="H1" s="48"/>
      <c r="I1" s="49" t="s">
        <v>79</v>
      </c>
    </row>
    <row r="2" spans="1:17" ht="16.5" x14ac:dyDescent="0.25">
      <c r="A2" s="90" t="s">
        <v>0</v>
      </c>
      <c r="B2" s="91"/>
      <c r="C2" s="4"/>
      <c r="D2" s="4"/>
      <c r="E2" s="4"/>
      <c r="F2" s="4"/>
      <c r="G2" s="4"/>
      <c r="H2" s="4"/>
      <c r="I2" s="4"/>
      <c r="J2" s="4"/>
      <c r="K2" s="4"/>
      <c r="L2" s="4"/>
      <c r="M2" s="4"/>
      <c r="N2" s="4"/>
      <c r="O2" s="4"/>
      <c r="P2" s="4"/>
      <c r="Q2" s="4"/>
    </row>
    <row r="3" spans="1:17" ht="16.5" x14ac:dyDescent="0.25">
      <c r="A3" s="20"/>
      <c r="B3" s="20"/>
      <c r="C3" s="4"/>
      <c r="D3" s="4"/>
      <c r="E3" s="4"/>
      <c r="F3" s="4"/>
      <c r="G3" s="4"/>
      <c r="H3" s="4"/>
      <c r="I3" s="4"/>
      <c r="J3" s="4"/>
      <c r="K3" s="4"/>
      <c r="L3" s="4"/>
      <c r="M3" s="4"/>
      <c r="N3" s="4"/>
      <c r="O3" s="4"/>
      <c r="P3" s="4"/>
      <c r="Q3" s="4"/>
    </row>
    <row r="4" spans="1:17" ht="16.5" x14ac:dyDescent="0.25">
      <c r="A4" s="93" t="s">
        <v>111</v>
      </c>
      <c r="B4" s="93"/>
      <c r="C4" s="93"/>
      <c r="D4" s="93"/>
      <c r="E4" s="93"/>
      <c r="F4" s="93"/>
      <c r="G4" s="93"/>
      <c r="H4" s="93"/>
      <c r="I4" s="93"/>
      <c r="J4" s="93"/>
      <c r="K4" s="93"/>
      <c r="L4" s="93"/>
      <c r="M4" s="93"/>
      <c r="N4" s="93"/>
      <c r="O4" s="93"/>
      <c r="P4" s="93"/>
      <c r="Q4" s="93"/>
    </row>
    <row r="5" spans="1:17" ht="16.5" x14ac:dyDescent="0.25">
      <c r="A5" s="80"/>
      <c r="B5" s="80"/>
      <c r="C5" s="80"/>
      <c r="D5" s="80"/>
      <c r="E5" s="80"/>
      <c r="F5" s="80"/>
      <c r="G5" s="80"/>
      <c r="H5" s="80"/>
      <c r="I5" s="80"/>
      <c r="J5" s="80"/>
      <c r="K5" s="80"/>
      <c r="L5" s="80"/>
      <c r="M5" s="80"/>
      <c r="N5" s="80"/>
      <c r="O5" s="80"/>
      <c r="P5" s="80"/>
      <c r="Q5" s="80"/>
    </row>
    <row r="6" spans="1:17" ht="16.5" x14ac:dyDescent="0.25">
      <c r="A6" s="93" t="s">
        <v>61</v>
      </c>
      <c r="B6" s="93"/>
      <c r="C6" s="93"/>
      <c r="D6" s="93"/>
      <c r="E6" s="93"/>
      <c r="F6" s="93"/>
      <c r="G6" s="93"/>
      <c r="H6" s="93"/>
      <c r="I6" s="93"/>
      <c r="J6" s="93"/>
      <c r="K6" s="93"/>
      <c r="L6" s="93"/>
      <c r="M6" s="93"/>
      <c r="N6" s="93"/>
      <c r="O6" s="93"/>
      <c r="P6" s="93"/>
      <c r="Q6" s="93"/>
    </row>
    <row r="7" spans="1:17" ht="16.5" x14ac:dyDescent="0.25">
      <c r="A7" s="80"/>
      <c r="B7" s="80"/>
      <c r="C7" s="80"/>
      <c r="D7" s="80"/>
      <c r="E7" s="80"/>
      <c r="F7" s="80"/>
      <c r="G7" s="80"/>
      <c r="H7" s="80"/>
      <c r="I7" s="80"/>
      <c r="J7" s="80"/>
      <c r="K7" s="80"/>
      <c r="L7" s="80"/>
      <c r="M7" s="80"/>
      <c r="N7" s="80"/>
      <c r="O7" s="80"/>
      <c r="P7" s="80"/>
      <c r="Q7" s="80"/>
    </row>
    <row r="8" spans="1:17" ht="16.5" x14ac:dyDescent="0.25">
      <c r="A8" s="55" t="s">
        <v>96</v>
      </c>
      <c r="B8" s="54"/>
      <c r="C8" s="54"/>
      <c r="D8" s="54"/>
      <c r="E8" s="54"/>
      <c r="F8" s="54"/>
      <c r="G8" s="54"/>
      <c r="H8" s="54"/>
      <c r="I8" s="54"/>
      <c r="J8" s="54"/>
      <c r="K8" s="54"/>
      <c r="L8" s="54"/>
      <c r="M8" s="54"/>
      <c r="N8" s="54"/>
      <c r="O8" s="54"/>
      <c r="P8" s="54"/>
      <c r="Q8" s="54"/>
    </row>
    <row r="9" spans="1:17" ht="16.5" x14ac:dyDescent="0.25">
      <c r="A9" s="54"/>
      <c r="B9" s="76" t="s">
        <v>97</v>
      </c>
      <c r="C9" s="54"/>
      <c r="D9" s="54"/>
      <c r="E9" s="54"/>
      <c r="F9" s="54"/>
      <c r="G9" s="54"/>
      <c r="H9" s="54"/>
      <c r="I9" s="54"/>
      <c r="J9" s="54"/>
      <c r="K9" s="54"/>
      <c r="L9" s="54"/>
      <c r="M9" s="54"/>
      <c r="N9" s="54"/>
      <c r="O9" s="54"/>
      <c r="P9" s="54"/>
      <c r="Q9" s="54"/>
    </row>
    <row r="10" spans="1:17" ht="16.5" x14ac:dyDescent="0.25">
      <c r="A10" s="80"/>
      <c r="B10" s="76"/>
      <c r="C10" s="80"/>
      <c r="D10" s="80"/>
      <c r="E10" s="80"/>
      <c r="F10" s="80"/>
      <c r="G10" s="80"/>
      <c r="H10" s="80"/>
      <c r="I10" s="80"/>
      <c r="J10" s="80"/>
      <c r="K10" s="80"/>
      <c r="L10" s="80"/>
      <c r="M10" s="80"/>
      <c r="N10" s="80"/>
      <c r="O10" s="80"/>
      <c r="P10" s="80"/>
      <c r="Q10" s="80"/>
    </row>
    <row r="11" spans="1:17" ht="16.5" x14ac:dyDescent="0.25">
      <c r="A11" s="24"/>
      <c r="B11" s="24"/>
      <c r="C11" s="24"/>
      <c r="D11" s="24"/>
      <c r="E11" s="43"/>
      <c r="F11" s="43"/>
      <c r="G11" s="43"/>
      <c r="H11" s="43"/>
      <c r="I11" s="43"/>
      <c r="J11" s="43"/>
      <c r="K11" s="43"/>
      <c r="L11" s="24"/>
      <c r="M11" s="121" t="s">
        <v>87</v>
      </c>
      <c r="N11" s="121"/>
      <c r="O11" s="121"/>
      <c r="P11" s="121"/>
      <c r="Q11" s="121"/>
    </row>
    <row r="12" spans="1:17" ht="24" customHeight="1" x14ac:dyDescent="0.25">
      <c r="A12" s="95" t="s">
        <v>1</v>
      </c>
      <c r="B12" s="95"/>
      <c r="C12" s="95"/>
      <c r="D12" s="95"/>
      <c r="E12" s="96" t="s">
        <v>23</v>
      </c>
      <c r="F12" s="97"/>
      <c r="G12" s="97"/>
      <c r="H12" s="97"/>
      <c r="I12" s="97"/>
      <c r="J12" s="97"/>
      <c r="K12" s="97"/>
      <c r="L12" s="97"/>
      <c r="M12" s="97"/>
      <c r="N12" s="97"/>
      <c r="O12" s="97"/>
      <c r="P12" s="98"/>
      <c r="Q12" s="14" t="s">
        <v>2</v>
      </c>
    </row>
    <row r="13" spans="1:17" ht="24" customHeight="1" x14ac:dyDescent="0.25">
      <c r="A13" s="95" t="s">
        <v>3</v>
      </c>
      <c r="B13" s="95"/>
      <c r="C13" s="95"/>
      <c r="D13" s="95"/>
      <c r="E13" s="118">
        <f>'入力シート '!E13</f>
        <v>0</v>
      </c>
      <c r="F13" s="119"/>
      <c r="G13" s="119"/>
      <c r="H13" s="119"/>
      <c r="I13" s="119"/>
      <c r="J13" s="119"/>
      <c r="K13" s="119"/>
      <c r="L13" s="119"/>
      <c r="M13" s="119"/>
      <c r="N13" s="119"/>
      <c r="O13" s="119"/>
      <c r="P13" s="120"/>
      <c r="Q13" s="77"/>
    </row>
    <row r="14" spans="1:17" ht="30" customHeight="1" x14ac:dyDescent="0.25">
      <c r="A14" s="99" t="s">
        <v>4</v>
      </c>
      <c r="B14" s="99"/>
      <c r="C14" s="99"/>
      <c r="D14" s="99"/>
      <c r="E14" s="103" t="s">
        <v>41</v>
      </c>
      <c r="F14" s="104"/>
      <c r="G14" s="104"/>
      <c r="H14" s="104"/>
      <c r="I14" s="104"/>
      <c r="J14" s="104"/>
      <c r="K14" s="104"/>
      <c r="L14" s="104"/>
      <c r="M14" s="104"/>
      <c r="N14" s="104"/>
      <c r="O14" s="104"/>
      <c r="P14" s="105"/>
      <c r="Q14" s="3"/>
    </row>
    <row r="15" spans="1:17" ht="24" customHeight="1" x14ac:dyDescent="0.25">
      <c r="A15" s="95" t="s">
        <v>5</v>
      </c>
      <c r="B15" s="95"/>
      <c r="C15" s="95"/>
      <c r="D15" s="95"/>
      <c r="E15" s="106" t="s">
        <v>74</v>
      </c>
      <c r="F15" s="107"/>
      <c r="G15" s="107"/>
      <c r="H15" s="107"/>
      <c r="I15" s="107"/>
      <c r="J15" s="107"/>
      <c r="K15" s="107"/>
      <c r="L15" s="107"/>
      <c r="M15" s="107"/>
      <c r="N15" s="107"/>
      <c r="O15" s="107"/>
      <c r="P15" s="108"/>
      <c r="Q15" s="3"/>
    </row>
    <row r="16" spans="1:17" ht="24" customHeight="1" x14ac:dyDescent="0.25">
      <c r="A16" s="95" t="s">
        <v>6</v>
      </c>
      <c r="B16" s="95"/>
      <c r="C16" s="95"/>
      <c r="D16" s="95"/>
      <c r="E16" s="122">
        <f>'入力シート '!E16</f>
        <v>0</v>
      </c>
      <c r="F16" s="123"/>
      <c r="G16" s="123"/>
      <c r="H16" s="123"/>
      <c r="I16" s="123"/>
      <c r="J16" s="123"/>
      <c r="K16" s="123"/>
      <c r="L16" s="123"/>
      <c r="M16" s="123"/>
      <c r="N16" s="123"/>
      <c r="O16" s="123"/>
      <c r="P16" s="124"/>
      <c r="Q16" s="3"/>
    </row>
    <row r="17" spans="1:19" ht="24" customHeight="1" x14ac:dyDescent="0.25">
      <c r="A17" s="95" t="s">
        <v>7</v>
      </c>
      <c r="B17" s="95"/>
      <c r="C17" s="95"/>
      <c r="D17" s="95"/>
      <c r="E17" s="125">
        <f>'入力シート '!E17</f>
        <v>0</v>
      </c>
      <c r="F17" s="126"/>
      <c r="G17" s="126"/>
      <c r="H17" s="126"/>
      <c r="I17" s="126"/>
      <c r="J17" s="126"/>
      <c r="K17" s="126"/>
      <c r="L17" s="126"/>
      <c r="M17" s="126"/>
      <c r="N17" s="126"/>
      <c r="O17" s="126"/>
      <c r="P17" s="127"/>
      <c r="Q17" s="13" t="s">
        <v>22</v>
      </c>
    </row>
    <row r="18" spans="1:19" ht="24" customHeight="1" x14ac:dyDescent="0.25">
      <c r="A18" s="95" t="s">
        <v>42</v>
      </c>
      <c r="B18" s="95"/>
      <c r="C18" s="95"/>
      <c r="D18" s="95"/>
      <c r="E18" s="14" t="s">
        <v>10</v>
      </c>
      <c r="F18" s="14" t="s">
        <v>11</v>
      </c>
      <c r="G18" s="14" t="s">
        <v>12</v>
      </c>
      <c r="H18" s="14" t="s">
        <v>13</v>
      </c>
      <c r="I18" s="14" t="s">
        <v>14</v>
      </c>
      <c r="J18" s="14" t="s">
        <v>15</v>
      </c>
      <c r="K18" s="14" t="s">
        <v>16</v>
      </c>
      <c r="L18" s="14" t="s">
        <v>17</v>
      </c>
      <c r="M18" s="14" t="s">
        <v>18</v>
      </c>
      <c r="N18" s="14" t="s">
        <v>19</v>
      </c>
      <c r="O18" s="14" t="s">
        <v>20</v>
      </c>
      <c r="P18" s="14" t="s">
        <v>21</v>
      </c>
      <c r="Q18" s="3"/>
    </row>
    <row r="19" spans="1:19" ht="24" customHeight="1" x14ac:dyDescent="0.25">
      <c r="A19" s="95"/>
      <c r="B19" s="95"/>
      <c r="C19" s="95"/>
      <c r="D19" s="95"/>
      <c r="E19" s="86">
        <f>ROUND('入力シート '!E19,0)</f>
        <v>0</v>
      </c>
      <c r="F19" s="86">
        <f>ROUND('入力シート '!F19,0)</f>
        <v>0</v>
      </c>
      <c r="G19" s="86">
        <f>ROUND('入力シート '!G19,0)</f>
        <v>0</v>
      </c>
      <c r="H19" s="86">
        <f>ROUND('入力シート '!H19,0)</f>
        <v>0</v>
      </c>
      <c r="I19" s="86">
        <f>ROUND('入力シート '!I19,0)</f>
        <v>0</v>
      </c>
      <c r="J19" s="86">
        <f>ROUND('入力シート '!J19,0)</f>
        <v>0</v>
      </c>
      <c r="K19" s="86">
        <f>ROUND('入力シート '!K19,0)</f>
        <v>0</v>
      </c>
      <c r="L19" s="86">
        <f>ROUND('入力シート '!L19,0)</f>
        <v>0</v>
      </c>
      <c r="M19" s="86">
        <f>ROUND('入力シート '!M19,0)</f>
        <v>0</v>
      </c>
      <c r="N19" s="86">
        <f>ROUND('入力シート '!N19,0)</f>
        <v>0</v>
      </c>
      <c r="O19" s="86">
        <f>ROUND('入力シート '!O19,0)</f>
        <v>0</v>
      </c>
      <c r="P19" s="86">
        <f>ROUND('入力シート '!P19,0)</f>
        <v>0</v>
      </c>
      <c r="Q19" s="81" t="s">
        <v>118</v>
      </c>
    </row>
    <row r="20" spans="1:19" ht="24" customHeight="1" x14ac:dyDescent="0.25">
      <c r="A20" s="99" t="s">
        <v>43</v>
      </c>
      <c r="B20" s="95"/>
      <c r="C20" s="95"/>
      <c r="D20" s="95"/>
      <c r="E20" s="14" t="s">
        <v>10</v>
      </c>
      <c r="F20" s="14" t="s">
        <v>11</v>
      </c>
      <c r="G20" s="14" t="s">
        <v>12</v>
      </c>
      <c r="H20" s="14" t="s">
        <v>13</v>
      </c>
      <c r="I20" s="14" t="s">
        <v>14</v>
      </c>
      <c r="J20" s="14" t="s">
        <v>15</v>
      </c>
      <c r="K20" s="14" t="s">
        <v>16</v>
      </c>
      <c r="L20" s="14" t="s">
        <v>17</v>
      </c>
      <c r="M20" s="14" t="s">
        <v>18</v>
      </c>
      <c r="N20" s="14" t="s">
        <v>19</v>
      </c>
      <c r="O20" s="14" t="s">
        <v>20</v>
      </c>
      <c r="P20" s="14" t="s">
        <v>21</v>
      </c>
      <c r="Q20" s="3"/>
    </row>
    <row r="21" spans="1:19" ht="24" customHeight="1" x14ac:dyDescent="0.25">
      <c r="A21" s="95"/>
      <c r="B21" s="95"/>
      <c r="C21" s="95"/>
      <c r="D21" s="95"/>
      <c r="E21" s="88">
        <f>ROUND('入力シート '!E21,0)</f>
        <v>0</v>
      </c>
      <c r="F21" s="88">
        <f>ROUND('入力シート '!F21,0)</f>
        <v>0</v>
      </c>
      <c r="G21" s="88">
        <f>ROUND('入力シート '!G21,0)</f>
        <v>0</v>
      </c>
      <c r="H21" s="88">
        <f>ROUND('入力シート '!H21,0)</f>
        <v>0</v>
      </c>
      <c r="I21" s="88">
        <f>ROUND('入力シート '!I21,0)</f>
        <v>0</v>
      </c>
      <c r="J21" s="88">
        <f>ROUND('入力シート '!J21,0)</f>
        <v>0</v>
      </c>
      <c r="K21" s="88">
        <f>ROUND('入力シート '!K21,0)</f>
        <v>0</v>
      </c>
      <c r="L21" s="88">
        <f>ROUND('入力シート '!L21,0)</f>
        <v>0</v>
      </c>
      <c r="M21" s="88">
        <f>ROUND('入力シート '!M21,0)</f>
        <v>0</v>
      </c>
      <c r="N21" s="88">
        <f>ROUND('入力シート '!N21,0)</f>
        <v>0</v>
      </c>
      <c r="O21" s="88">
        <f>ROUND('入力シート '!O21,0)</f>
        <v>0</v>
      </c>
      <c r="P21" s="88">
        <f>ROUND('入力シート '!P21,0)</f>
        <v>0</v>
      </c>
      <c r="Q21" s="81" t="s">
        <v>117</v>
      </c>
      <c r="R21" s="21"/>
      <c r="S21" s="45"/>
    </row>
    <row r="22" spans="1:19" ht="24" customHeight="1" x14ac:dyDescent="0.25">
      <c r="A22" s="99" t="s">
        <v>44</v>
      </c>
      <c r="B22" s="95"/>
      <c r="C22" s="95"/>
      <c r="D22" s="95"/>
      <c r="E22" s="14" t="s">
        <v>10</v>
      </c>
      <c r="F22" s="14" t="s">
        <v>11</v>
      </c>
      <c r="G22" s="14" t="s">
        <v>12</v>
      </c>
      <c r="H22" s="14" t="s">
        <v>13</v>
      </c>
      <c r="I22" s="14" t="s">
        <v>14</v>
      </c>
      <c r="J22" s="14" t="s">
        <v>15</v>
      </c>
      <c r="K22" s="14" t="s">
        <v>16</v>
      </c>
      <c r="L22" s="14" t="s">
        <v>17</v>
      </c>
      <c r="M22" s="14" t="s">
        <v>18</v>
      </c>
      <c r="N22" s="14" t="s">
        <v>19</v>
      </c>
      <c r="O22" s="14" t="s">
        <v>20</v>
      </c>
      <c r="P22" s="14" t="s">
        <v>21</v>
      </c>
      <c r="Q22" s="3"/>
    </row>
    <row r="23" spans="1:19" ht="24" customHeight="1" x14ac:dyDescent="0.25">
      <c r="A23" s="95"/>
      <c r="B23" s="95"/>
      <c r="C23" s="95"/>
      <c r="D23" s="95"/>
      <c r="E23" s="15">
        <f t="shared" ref="E23:P23" si="0">E21*E19</f>
        <v>0</v>
      </c>
      <c r="F23" s="15">
        <f t="shared" si="0"/>
        <v>0</v>
      </c>
      <c r="G23" s="15">
        <f t="shared" si="0"/>
        <v>0</v>
      </c>
      <c r="H23" s="15">
        <f t="shared" si="0"/>
        <v>0</v>
      </c>
      <c r="I23" s="15">
        <f t="shared" si="0"/>
        <v>0</v>
      </c>
      <c r="J23" s="15">
        <f t="shared" si="0"/>
        <v>0</v>
      </c>
      <c r="K23" s="15">
        <f t="shared" si="0"/>
        <v>0</v>
      </c>
      <c r="L23" s="15">
        <f t="shared" si="0"/>
        <v>0</v>
      </c>
      <c r="M23" s="15">
        <f t="shared" si="0"/>
        <v>0</v>
      </c>
      <c r="N23" s="15">
        <f t="shared" si="0"/>
        <v>0</v>
      </c>
      <c r="O23" s="15">
        <f t="shared" si="0"/>
        <v>0</v>
      </c>
      <c r="P23" s="15">
        <f t="shared" si="0"/>
        <v>0</v>
      </c>
      <c r="Q23" s="13" t="s">
        <v>62</v>
      </c>
      <c r="S23" s="44"/>
    </row>
    <row r="24" spans="1:19" ht="24" customHeight="1" x14ac:dyDescent="0.25">
      <c r="A24" s="99" t="s">
        <v>45</v>
      </c>
      <c r="B24" s="95"/>
      <c r="C24" s="95"/>
      <c r="D24" s="95"/>
      <c r="E24" s="14" t="s">
        <v>10</v>
      </c>
      <c r="F24" s="14" t="s">
        <v>11</v>
      </c>
      <c r="G24" s="14" t="s">
        <v>12</v>
      </c>
      <c r="H24" s="14" t="s">
        <v>13</v>
      </c>
      <c r="I24" s="14" t="s">
        <v>14</v>
      </c>
      <c r="J24" s="14" t="s">
        <v>15</v>
      </c>
      <c r="K24" s="14" t="s">
        <v>16</v>
      </c>
      <c r="L24" s="14" t="s">
        <v>17</v>
      </c>
      <c r="M24" s="14" t="s">
        <v>18</v>
      </c>
      <c r="N24" s="14" t="s">
        <v>19</v>
      </c>
      <c r="O24" s="14" t="s">
        <v>20</v>
      </c>
      <c r="P24" s="14" t="s">
        <v>21</v>
      </c>
      <c r="Q24" s="3"/>
    </row>
    <row r="25" spans="1:19" ht="24" customHeight="1" x14ac:dyDescent="0.25">
      <c r="A25" s="95"/>
      <c r="B25" s="95"/>
      <c r="C25" s="95"/>
      <c r="D25" s="95"/>
      <c r="E25" s="87" t="e">
        <f>IF(E$21&gt;=MAX(調整係数一覧!$A$202:$A$221),VLOOKUP(MAX(調整係数一覧!$A$202:$A$221),調整係数一覧!$A$202:$M$221,COLUMN(E$25)-3,0),VLOOKUP(E$21,調整係数一覧!$A$202:$M$221,COLUMN(E$25)-3,0))</f>
        <v>#N/A</v>
      </c>
      <c r="F25" s="87" t="e">
        <f>IF(F$21&gt;=MAX(調整係数一覧!$A$202:$A$221),VLOOKUP(MAX(調整係数一覧!$A$202:$A$221),調整係数一覧!$A$202:$M$221,COLUMN(F$25)-3,0),VLOOKUP(F$21,調整係数一覧!$A$202:$M$221,COLUMN(F$25)-3,0))</f>
        <v>#N/A</v>
      </c>
      <c r="G25" s="87" t="e">
        <f>IF(G$21&gt;=MAX(調整係数一覧!$A$202:$A$221),VLOOKUP(MAX(調整係数一覧!$A$202:$A$221),調整係数一覧!$A$202:$M$221,COLUMN(G$25)-3,0),VLOOKUP(G$21,調整係数一覧!$A$202:$M$221,COLUMN(G$25)-3,0))</f>
        <v>#N/A</v>
      </c>
      <c r="H25" s="87" t="e">
        <f>IF(H$21&gt;=MAX(調整係数一覧!$A$202:$A$221),VLOOKUP(MAX(調整係数一覧!$A$202:$A$221),調整係数一覧!$A$202:$M$221,COLUMN(H$25)-3,0),VLOOKUP(H$21,調整係数一覧!$A$202:$M$221,COLUMN(H$25)-3,0))</f>
        <v>#N/A</v>
      </c>
      <c r="I25" s="87" t="e">
        <f>IF(I$21&gt;=MAX(調整係数一覧!$A$202:$A$221),VLOOKUP(MAX(調整係数一覧!$A$202:$A$221),調整係数一覧!$A$202:$M$221,COLUMN(I$25)-3,0),VLOOKUP(I$21,調整係数一覧!$A$202:$M$221,COLUMN(I$25)-3,0))</f>
        <v>#N/A</v>
      </c>
      <c r="J25" s="87" t="e">
        <f>IF(J$21&gt;=MAX(調整係数一覧!$A$202:$A$221),VLOOKUP(MAX(調整係数一覧!$A$202:$A$221),調整係数一覧!$A$202:$M$221,COLUMN(J$25)-3,0),VLOOKUP(J$21,調整係数一覧!$A$202:$M$221,COLUMN(J$25)-3,0))</f>
        <v>#N/A</v>
      </c>
      <c r="K25" s="87" t="e">
        <f>IF(K$21&gt;=MAX(調整係数一覧!$A$202:$A$221),VLOOKUP(MAX(調整係数一覧!$A$202:$A$221),調整係数一覧!$A$202:$M$221,COLUMN(K$25)-3,0),VLOOKUP(K$21,調整係数一覧!$A$202:$M$221,COLUMN(K$25)-3,0))</f>
        <v>#N/A</v>
      </c>
      <c r="L25" s="87" t="e">
        <f>IF(L$21&gt;=MAX(調整係数一覧!$A$202:$A$221),VLOOKUP(MAX(調整係数一覧!$A$202:$A$221),調整係数一覧!$A$202:$M$221,COLUMN(L$25)-3,0),VLOOKUP(L$21,調整係数一覧!$A$202:$M$221,COLUMN(L$25)-3,0))</f>
        <v>#N/A</v>
      </c>
      <c r="M25" s="87" t="e">
        <f>IF(M$21&gt;=MAX(調整係数一覧!$A$202:$A$221),VLOOKUP(MAX(調整係数一覧!$A$202:$A$221),調整係数一覧!$A$202:$M$221,COLUMN(M$25)-3,0),VLOOKUP(M$21,調整係数一覧!$A$202:$M$221,COLUMN(M$25)-3,0))</f>
        <v>#N/A</v>
      </c>
      <c r="N25" s="87" t="e">
        <f>IF(N$21&gt;=MAX(調整係数一覧!$A$202:$A$221),VLOOKUP(MAX(調整係数一覧!$A$202:$A$221),調整係数一覧!$A$202:$M$221,COLUMN(N$25)-3,0),VLOOKUP(N$21,調整係数一覧!$A$202:$M$221,COLUMN(N$25)-3,0))</f>
        <v>#N/A</v>
      </c>
      <c r="O25" s="87" t="e">
        <f>IF(O$21&gt;=MAX(調整係数一覧!$A$202:$A$221),VLOOKUP(MAX(調整係数一覧!$A$202:$A$221),調整係数一覧!$A$202:$M$221,COLUMN(O$25)-3,0),VLOOKUP(O$21,調整係数一覧!$A$202:$M$221,COLUMN(O$25)-3,0))</f>
        <v>#N/A</v>
      </c>
      <c r="P25" s="87" t="e">
        <f>IF(P$21&gt;=MAX(調整係数一覧!$A$202:$A$221),VLOOKUP(MAX(調整係数一覧!$A$202:$A$221),調整係数一覧!$A$202:$M$221,COLUMN(P$25)-3,0),VLOOKUP(P$21,調整係数一覧!$A$202:$M$221,COLUMN(P$25)-3,0))</f>
        <v>#N/A</v>
      </c>
      <c r="Q25" s="13" t="s">
        <v>64</v>
      </c>
    </row>
    <row r="26" spans="1:19" ht="24" customHeight="1" x14ac:dyDescent="0.25">
      <c r="A26" s="95" t="s">
        <v>8</v>
      </c>
      <c r="B26" s="95"/>
      <c r="C26" s="95"/>
      <c r="D26" s="95"/>
      <c r="E26" s="115">
        <f>ROUND('計算用(期待容量)'!B93,0)</f>
        <v>0</v>
      </c>
      <c r="F26" s="116"/>
      <c r="G26" s="116"/>
      <c r="H26" s="116"/>
      <c r="I26" s="116"/>
      <c r="J26" s="116"/>
      <c r="K26" s="116"/>
      <c r="L26" s="116"/>
      <c r="M26" s="116"/>
      <c r="N26" s="116"/>
      <c r="O26" s="116"/>
      <c r="P26" s="117"/>
      <c r="Q26" s="13" t="s">
        <v>22</v>
      </c>
    </row>
    <row r="27" spans="1:19" ht="24" customHeight="1" x14ac:dyDescent="0.25">
      <c r="A27" s="95" t="s">
        <v>46</v>
      </c>
      <c r="B27" s="95"/>
      <c r="C27" s="95"/>
      <c r="D27" s="95"/>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25">
      <c r="A28" s="95"/>
      <c r="B28" s="95"/>
      <c r="C28" s="95"/>
      <c r="D28" s="95"/>
      <c r="E28" s="84">
        <f>ROUND('入力シート '!E28,0)</f>
        <v>0</v>
      </c>
      <c r="F28" s="84">
        <f>ROUND('入力シート '!F28,0)</f>
        <v>0</v>
      </c>
      <c r="G28" s="84">
        <f>ROUND('入力シート '!G28,0)</f>
        <v>0</v>
      </c>
      <c r="H28" s="84">
        <f>ROUND('入力シート '!H28,0)</f>
        <v>0</v>
      </c>
      <c r="I28" s="84">
        <f>ROUND('入力シート '!I28,0)</f>
        <v>0</v>
      </c>
      <c r="J28" s="84">
        <f>ROUND('入力シート '!J28,0)</f>
        <v>0</v>
      </c>
      <c r="K28" s="84">
        <f>ROUND('入力シート '!K28,0)</f>
        <v>0</v>
      </c>
      <c r="L28" s="84">
        <f>ROUND('入力シート '!L28,0)</f>
        <v>0</v>
      </c>
      <c r="M28" s="84">
        <f>ROUND('入力シート '!M28,0)</f>
        <v>0</v>
      </c>
      <c r="N28" s="84">
        <f>ROUND('入力シート '!N28,0)</f>
        <v>0</v>
      </c>
      <c r="O28" s="84">
        <f>ROUND('入力シート '!O28,0)</f>
        <v>0</v>
      </c>
      <c r="P28" s="84">
        <f>ROUND('入力シート '!P28,0)</f>
        <v>0</v>
      </c>
      <c r="Q28" s="13" t="s">
        <v>22</v>
      </c>
    </row>
    <row r="29" spans="1:19" ht="24" customHeight="1" x14ac:dyDescent="0.25">
      <c r="A29" s="99" t="s">
        <v>47</v>
      </c>
      <c r="B29" s="95"/>
      <c r="C29" s="95"/>
      <c r="D29" s="95"/>
      <c r="E29" s="14" t="s">
        <v>10</v>
      </c>
      <c r="F29" s="14" t="s">
        <v>11</v>
      </c>
      <c r="G29" s="14" t="s">
        <v>12</v>
      </c>
      <c r="H29" s="14" t="s">
        <v>13</v>
      </c>
      <c r="I29" s="14" t="s">
        <v>14</v>
      </c>
      <c r="J29" s="14" t="s">
        <v>15</v>
      </c>
      <c r="K29" s="14" t="s">
        <v>16</v>
      </c>
      <c r="L29" s="14" t="s">
        <v>17</v>
      </c>
      <c r="M29" s="14" t="s">
        <v>18</v>
      </c>
      <c r="N29" s="14" t="s">
        <v>19</v>
      </c>
      <c r="O29" s="14" t="s">
        <v>20</v>
      </c>
      <c r="P29" s="14" t="s">
        <v>21</v>
      </c>
      <c r="Q29" s="77"/>
    </row>
    <row r="30" spans="1:19" ht="24" customHeight="1" x14ac:dyDescent="0.25">
      <c r="A30" s="99"/>
      <c r="B30" s="95"/>
      <c r="C30" s="95"/>
      <c r="D30" s="95"/>
      <c r="E30" s="85">
        <f>ROUND('入力シート '!E30,0)</f>
        <v>0</v>
      </c>
      <c r="F30" s="85">
        <f>ROUND('入力シート '!F30,0)</f>
        <v>0</v>
      </c>
      <c r="G30" s="85">
        <f>ROUND('入力シート '!G30,0)</f>
        <v>0</v>
      </c>
      <c r="H30" s="85">
        <f>ROUND('入力シート '!H30,0)</f>
        <v>0</v>
      </c>
      <c r="I30" s="85">
        <f>ROUND('入力シート '!I30,0)</f>
        <v>0</v>
      </c>
      <c r="J30" s="85">
        <f>ROUND('入力シート '!J30,0)</f>
        <v>0</v>
      </c>
      <c r="K30" s="85">
        <f>ROUND('入力シート '!K30,0)</f>
        <v>0</v>
      </c>
      <c r="L30" s="85">
        <f>ROUND('入力シート '!L30,0)</f>
        <v>0</v>
      </c>
      <c r="M30" s="85">
        <f>ROUND('入力シート '!M30,0)</f>
        <v>0</v>
      </c>
      <c r="N30" s="85">
        <f>ROUND('入力シート '!N30,0)</f>
        <v>0</v>
      </c>
      <c r="O30" s="85">
        <f>ROUND('入力シート '!O30,0)</f>
        <v>0</v>
      </c>
      <c r="P30" s="85">
        <f>ROUND('入力シート '!P30,0)</f>
        <v>0</v>
      </c>
      <c r="Q30" s="82" t="s">
        <v>63</v>
      </c>
    </row>
    <row r="31" spans="1:19" ht="24" customHeight="1" x14ac:dyDescent="0.25">
      <c r="A31" s="99" t="s">
        <v>48</v>
      </c>
      <c r="B31" s="95"/>
      <c r="C31" s="95"/>
      <c r="D31" s="95"/>
      <c r="E31" s="14" t="s">
        <v>10</v>
      </c>
      <c r="F31" s="14" t="s">
        <v>11</v>
      </c>
      <c r="G31" s="14" t="s">
        <v>12</v>
      </c>
      <c r="H31" s="14" t="s">
        <v>13</v>
      </c>
      <c r="I31" s="14" t="s">
        <v>14</v>
      </c>
      <c r="J31" s="14" t="s">
        <v>15</v>
      </c>
      <c r="K31" s="14" t="s">
        <v>16</v>
      </c>
      <c r="L31" s="14" t="s">
        <v>17</v>
      </c>
      <c r="M31" s="14" t="s">
        <v>18</v>
      </c>
      <c r="N31" s="14" t="s">
        <v>19</v>
      </c>
      <c r="O31" s="14" t="s">
        <v>20</v>
      </c>
      <c r="P31" s="14" t="s">
        <v>21</v>
      </c>
      <c r="Q31" s="3"/>
    </row>
    <row r="32" spans="1:19" ht="24" customHeight="1" x14ac:dyDescent="0.25">
      <c r="A32" s="95"/>
      <c r="B32" s="95"/>
      <c r="C32" s="95"/>
      <c r="D32" s="95"/>
      <c r="E32" s="15">
        <f>E30*E28</f>
        <v>0</v>
      </c>
      <c r="F32" s="15">
        <f t="shared" ref="F32:O32" si="1">F30*F28</f>
        <v>0</v>
      </c>
      <c r="G32" s="15">
        <f t="shared" si="1"/>
        <v>0</v>
      </c>
      <c r="H32" s="15">
        <f t="shared" si="1"/>
        <v>0</v>
      </c>
      <c r="I32" s="15">
        <f t="shared" si="1"/>
        <v>0</v>
      </c>
      <c r="J32" s="15">
        <f t="shared" si="1"/>
        <v>0</v>
      </c>
      <c r="K32" s="15">
        <f t="shared" si="1"/>
        <v>0</v>
      </c>
      <c r="L32" s="15">
        <f t="shared" si="1"/>
        <v>0</v>
      </c>
      <c r="M32" s="15">
        <f t="shared" si="1"/>
        <v>0</v>
      </c>
      <c r="N32" s="15">
        <f t="shared" si="1"/>
        <v>0</v>
      </c>
      <c r="O32" s="15">
        <f t="shared" si="1"/>
        <v>0</v>
      </c>
      <c r="P32" s="15">
        <f>P30*P28</f>
        <v>0</v>
      </c>
      <c r="Q32" s="13" t="s">
        <v>62</v>
      </c>
      <c r="R32" s="21"/>
    </row>
    <row r="33" spans="1:17" ht="24" customHeight="1" x14ac:dyDescent="0.25">
      <c r="A33" s="99" t="s">
        <v>49</v>
      </c>
      <c r="B33" s="95"/>
      <c r="C33" s="95"/>
      <c r="D33" s="95"/>
      <c r="E33" s="14" t="s">
        <v>10</v>
      </c>
      <c r="F33" s="14" t="s">
        <v>11</v>
      </c>
      <c r="G33" s="14" t="s">
        <v>12</v>
      </c>
      <c r="H33" s="14" t="s">
        <v>13</v>
      </c>
      <c r="I33" s="14" t="s">
        <v>14</v>
      </c>
      <c r="J33" s="14" t="s">
        <v>15</v>
      </c>
      <c r="K33" s="14" t="s">
        <v>16</v>
      </c>
      <c r="L33" s="14" t="s">
        <v>17</v>
      </c>
      <c r="M33" s="14" t="s">
        <v>18</v>
      </c>
      <c r="N33" s="14" t="s">
        <v>19</v>
      </c>
      <c r="O33" s="14" t="s">
        <v>20</v>
      </c>
      <c r="P33" s="14" t="s">
        <v>21</v>
      </c>
      <c r="Q33" s="3"/>
    </row>
    <row r="34" spans="1:17" ht="24" customHeight="1" x14ac:dyDescent="0.25">
      <c r="A34" s="95"/>
      <c r="B34" s="95"/>
      <c r="C34" s="95"/>
      <c r="D34" s="95"/>
      <c r="E34" s="87" t="e">
        <f>IF(E$30&gt;=MAX(調整係数一覧!$A$202:$A$221),VLOOKUP(MAX(調整係数一覧!$A$202:$A$221),調整係数一覧!$A$202:$M$221,COLUMN(E$34)-3,0),VLOOKUP(E$30,調整係数一覧!$A$202:$M$221,COLUMN(E$34)-3,0))</f>
        <v>#N/A</v>
      </c>
      <c r="F34" s="87" t="e">
        <f>IF(F$30&gt;=MAX(調整係数一覧!$A$202:$A$221),VLOOKUP(MAX(調整係数一覧!$A$202:$A$221),調整係数一覧!$A$202:$M$221,COLUMN(F$34)-3,0),VLOOKUP(F$30,調整係数一覧!$A$202:$M$221,COLUMN(F$34)-3,0))</f>
        <v>#N/A</v>
      </c>
      <c r="G34" s="87" t="e">
        <f>IF(G$30&gt;=MAX(調整係数一覧!$A$202:$A$221),VLOOKUP(MAX(調整係数一覧!$A$202:$A$221),調整係数一覧!$A$202:$M$221,COLUMN(G$34)-3,0),VLOOKUP(G$30,調整係数一覧!$A$202:$M$221,COLUMN(G$34)-3,0))</f>
        <v>#N/A</v>
      </c>
      <c r="H34" s="87" t="e">
        <f>IF(H$30&gt;=MAX(調整係数一覧!$A$202:$A$221),VLOOKUP(MAX(調整係数一覧!$A$202:$A$221),調整係数一覧!$A$202:$M$221,COLUMN(H$34)-3,0),VLOOKUP(H$30,調整係数一覧!$A$202:$M$221,COLUMN(H$34)-3,0))</f>
        <v>#N/A</v>
      </c>
      <c r="I34" s="87" t="e">
        <f>IF(I$30&gt;=MAX(調整係数一覧!$A$202:$A$221),VLOOKUP(MAX(調整係数一覧!$A$202:$A$221),調整係数一覧!$A$202:$M$221,COLUMN(I$34)-3,0),VLOOKUP(I$30,調整係数一覧!$A$202:$M$221,COLUMN(I$34)-3,0))</f>
        <v>#N/A</v>
      </c>
      <c r="J34" s="87" t="e">
        <f>IF(J$30&gt;=MAX(調整係数一覧!$A$202:$A$221),VLOOKUP(MAX(調整係数一覧!$A$202:$A$221),調整係数一覧!$A$202:$M$221,COLUMN(J$34)-3,0),VLOOKUP(J$30,調整係数一覧!$A$202:$M$221,COLUMN(J$34)-3,0))</f>
        <v>#N/A</v>
      </c>
      <c r="K34" s="87" t="e">
        <f>IF(K$30&gt;=MAX(調整係数一覧!$A$202:$A$221),VLOOKUP(MAX(調整係数一覧!$A$202:$A$221),調整係数一覧!$A$202:$M$221,COLUMN(K$34)-3,0),VLOOKUP(K$30,調整係数一覧!$A$202:$M$221,COLUMN(K$34)-3,0))</f>
        <v>#N/A</v>
      </c>
      <c r="L34" s="87" t="e">
        <f>IF(L$30&gt;=MAX(調整係数一覧!$A$202:$A$221),VLOOKUP(MAX(調整係数一覧!$A$202:$A$221),調整係数一覧!$A$202:$M$221,COLUMN(L$34)-3,0),VLOOKUP(L$30,調整係数一覧!$A$202:$M$221,COLUMN(L$34)-3,0))</f>
        <v>#N/A</v>
      </c>
      <c r="M34" s="87" t="e">
        <f>IF(M$30&gt;=MAX(調整係数一覧!$A$202:$A$221),VLOOKUP(MAX(調整係数一覧!$A$202:$A$221),調整係数一覧!$A$202:$M$221,COLUMN(M$34)-3,0),VLOOKUP(M$30,調整係数一覧!$A$202:$M$221,COLUMN(M$34)-3,0))</f>
        <v>#N/A</v>
      </c>
      <c r="N34" s="87" t="e">
        <f>IF(N$30&gt;=MAX(調整係数一覧!$A$202:$A$221),VLOOKUP(MAX(調整係数一覧!$A$202:$A$221),調整係数一覧!$A$202:$M$221,COLUMN(N$34)-3,0),VLOOKUP(N$30,調整係数一覧!$A$202:$M$221,COLUMN(N$34)-3,0))</f>
        <v>#N/A</v>
      </c>
      <c r="O34" s="87" t="e">
        <f>IF(O$30&gt;=MAX(調整係数一覧!$A$202:$A$221),VLOOKUP(MAX(調整係数一覧!$A$202:$A$221),調整係数一覧!$A$202:$M$221,COLUMN(O$34)-3,0),VLOOKUP(O$30,調整係数一覧!$A$202:$M$221,COLUMN(O$34)-3,0))</f>
        <v>#N/A</v>
      </c>
      <c r="P34" s="87" t="e">
        <f>IF(P$30&gt;=MAX(調整係数一覧!$A$202:$A$221),VLOOKUP(MAX(調整係数一覧!$A$202:$A$221),調整係数一覧!$A$202:$M$221,COLUMN(P$34)-3,0),VLOOKUP(P$30,調整係数一覧!$A$202:$M$221,COLUMN(P$34)-3,0))</f>
        <v>#N/A</v>
      </c>
      <c r="Q34" s="13" t="s">
        <v>65</v>
      </c>
    </row>
    <row r="35" spans="1:17" ht="24" customHeight="1" x14ac:dyDescent="0.25">
      <c r="A35" s="95" t="s">
        <v>9</v>
      </c>
      <c r="B35" s="95"/>
      <c r="C35" s="95"/>
      <c r="D35" s="95"/>
      <c r="E35" s="115">
        <f>ROUND('計算用(応札容量)'!B93,0)</f>
        <v>0</v>
      </c>
      <c r="F35" s="116"/>
      <c r="G35" s="116"/>
      <c r="H35" s="116"/>
      <c r="I35" s="116"/>
      <c r="J35" s="116"/>
      <c r="K35" s="116"/>
      <c r="L35" s="116"/>
      <c r="M35" s="116"/>
      <c r="N35" s="116"/>
      <c r="O35" s="116"/>
      <c r="P35" s="117"/>
      <c r="Q35" s="13" t="s">
        <v>22</v>
      </c>
    </row>
    <row r="36" spans="1:17" x14ac:dyDescent="0.25">
      <c r="A36" s="1" t="s">
        <v>24</v>
      </c>
    </row>
    <row r="37" spans="1:17" x14ac:dyDescent="0.25">
      <c r="A37" s="1" t="s">
        <v>112</v>
      </c>
    </row>
    <row r="38" spans="1:17" x14ac:dyDescent="0.25">
      <c r="B38" s="1" t="s">
        <v>114</v>
      </c>
    </row>
    <row r="39" spans="1:17" x14ac:dyDescent="0.25">
      <c r="B39" s="26" t="s">
        <v>75</v>
      </c>
    </row>
    <row r="40" spans="1:17" x14ac:dyDescent="0.25">
      <c r="B40" s="26" t="s">
        <v>84</v>
      </c>
    </row>
    <row r="41" spans="1:17" x14ac:dyDescent="0.25">
      <c r="B41" s="1" t="s">
        <v>67</v>
      </c>
    </row>
    <row r="42" spans="1:17" x14ac:dyDescent="0.25">
      <c r="B42" s="1" t="s">
        <v>68</v>
      </c>
    </row>
    <row r="43" spans="1:17" x14ac:dyDescent="0.25">
      <c r="B43" s="1" t="s">
        <v>115</v>
      </c>
    </row>
    <row r="44" spans="1:17" x14ac:dyDescent="0.25">
      <c r="B44" s="26" t="s">
        <v>82</v>
      </c>
    </row>
    <row r="45" spans="1:17" x14ac:dyDescent="0.25">
      <c r="B45" s="1" t="s">
        <v>69</v>
      </c>
    </row>
    <row r="46" spans="1:17" x14ac:dyDescent="0.25">
      <c r="B46" s="1" t="s">
        <v>70</v>
      </c>
    </row>
    <row r="47" spans="1:17" x14ac:dyDescent="0.25">
      <c r="B47" s="1" t="s">
        <v>71</v>
      </c>
    </row>
    <row r="49" spans="1:2" x14ac:dyDescent="0.25">
      <c r="A49" s="1" t="s">
        <v>113</v>
      </c>
    </row>
    <row r="50" spans="1:2" x14ac:dyDescent="0.25">
      <c r="B50" s="1" t="s">
        <v>88</v>
      </c>
    </row>
    <row r="51" spans="1:2" x14ac:dyDescent="0.25">
      <c r="B51" s="1" t="s">
        <v>83</v>
      </c>
    </row>
    <row r="52" spans="1:2" x14ac:dyDescent="0.25">
      <c r="B52" s="1" t="s">
        <v>66</v>
      </c>
    </row>
    <row r="53" spans="1:2" x14ac:dyDescent="0.25">
      <c r="B53" s="1" t="s">
        <v>72</v>
      </c>
    </row>
    <row r="54" spans="1:2" x14ac:dyDescent="0.25">
      <c r="B54" s="1" t="s">
        <v>73</v>
      </c>
    </row>
    <row r="55" spans="1:2" x14ac:dyDescent="0.25">
      <c r="B55" s="1" t="s">
        <v>81</v>
      </c>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2:B2"/>
    <mergeCell ref="A4:Q4"/>
    <mergeCell ref="A6:Q6"/>
    <mergeCell ref="A12:D12"/>
    <mergeCell ref="E12:P12"/>
    <mergeCell ref="M11:Q11"/>
    <mergeCell ref="A13:D13"/>
    <mergeCell ref="E13:P13"/>
    <mergeCell ref="A14:D14"/>
    <mergeCell ref="E14:P14"/>
    <mergeCell ref="A15:D15"/>
    <mergeCell ref="E15:P15"/>
  </mergeCells>
  <phoneticPr fontId="2"/>
  <conditionalFormatting sqref="E28:P28">
    <cfRule type="cellIs" dxfId="26" priority="7" operator="greaterThan">
      <formula>#REF!</formula>
    </cfRule>
  </conditionalFormatting>
  <conditionalFormatting sqref="E32:P32">
    <cfRule type="cellIs" dxfId="25" priority="5" operator="greaterThan">
      <formula>E23</formula>
    </cfRule>
  </conditionalFormatting>
  <conditionalFormatting sqref="E19:P19">
    <cfRule type="cellIs" dxfId="24" priority="4" operator="greaterThan">
      <formula>$E$17</formula>
    </cfRule>
  </conditionalFormatting>
  <conditionalFormatting sqref="E30:P30">
    <cfRule type="expression" dxfId="23"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topLeftCell="A67" zoomScale="70" zoomScaleNormal="70" workbookViewId="0">
      <selection activeCell="E13" sqref="E13:P13"/>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9" x14ac:dyDescent="0.25">
      <c r="J1" s="7" t="s">
        <v>34</v>
      </c>
      <c r="L1" s="5"/>
      <c r="M1" s="6" t="s">
        <v>76</v>
      </c>
      <c r="S1" s="1" t="s">
        <v>106</v>
      </c>
    </row>
    <row r="2" spans="1:19" x14ac:dyDescent="0.25">
      <c r="B2" s="8" t="s">
        <v>25</v>
      </c>
      <c r="C2" s="8" t="s">
        <v>26</v>
      </c>
      <c r="D2" s="8" t="s">
        <v>27</v>
      </c>
      <c r="E2" s="8" t="s">
        <v>28</v>
      </c>
      <c r="F2" s="8" t="s">
        <v>29</v>
      </c>
      <c r="G2" s="8" t="s">
        <v>30</v>
      </c>
      <c r="H2" s="8" t="s">
        <v>31</v>
      </c>
      <c r="I2" s="8" t="s">
        <v>32</v>
      </c>
      <c r="J2" s="8" t="s">
        <v>33</v>
      </c>
      <c r="S2" s="1" t="s">
        <v>108</v>
      </c>
    </row>
    <row r="3" spans="1:19" x14ac:dyDescent="0.25">
      <c r="A3" s="1" t="s">
        <v>98</v>
      </c>
      <c r="S3" s="1" t="s">
        <v>105</v>
      </c>
    </row>
    <row r="4" spans="1:19" x14ac:dyDescent="0.25">
      <c r="A4" s="7" t="s">
        <v>10</v>
      </c>
      <c r="B4" s="65">
        <v>4730.6208550782821</v>
      </c>
      <c r="C4" s="65">
        <v>11661.199433115416</v>
      </c>
      <c r="D4" s="65">
        <v>41245.61530691394</v>
      </c>
      <c r="E4" s="65">
        <v>18582.035492957744</v>
      </c>
      <c r="F4" s="65">
        <v>4647.4253189823876</v>
      </c>
      <c r="G4" s="65">
        <v>18187.937185104052</v>
      </c>
      <c r="H4" s="65">
        <v>7633.4257824771967</v>
      </c>
      <c r="I4" s="65">
        <v>3836.9040080971658</v>
      </c>
      <c r="J4" s="65">
        <v>12401.453801830394</v>
      </c>
    </row>
    <row r="5" spans="1:19" x14ac:dyDescent="0.25">
      <c r="A5" s="7" t="s">
        <v>11</v>
      </c>
      <c r="B5" s="65">
        <v>4298.7080810919306</v>
      </c>
      <c r="C5" s="65">
        <v>10837.007450910263</v>
      </c>
      <c r="D5" s="65">
        <v>39351.826052342774</v>
      </c>
      <c r="E5" s="65">
        <v>18772.884084507041</v>
      </c>
      <c r="F5" s="65">
        <v>4331.6301330724073</v>
      </c>
      <c r="G5" s="65">
        <v>18373.016703176341</v>
      </c>
      <c r="H5" s="65">
        <v>7544.427413788153</v>
      </c>
      <c r="I5" s="65">
        <v>3825.7462348178137</v>
      </c>
      <c r="J5" s="65">
        <v>12587.866200031533</v>
      </c>
      <c r="S5" s="1" t="s">
        <v>107</v>
      </c>
    </row>
    <row r="6" spans="1:19" x14ac:dyDescent="0.25">
      <c r="A6" s="7" t="s">
        <v>12</v>
      </c>
      <c r="B6" s="65">
        <v>4274.7184825371332</v>
      </c>
      <c r="C6" s="65">
        <v>11731.162688018527</v>
      </c>
      <c r="D6" s="65">
        <v>44945.265332731906</v>
      </c>
      <c r="E6" s="65">
        <v>20540.685774647889</v>
      </c>
      <c r="F6" s="65">
        <v>4784.4775694716245</v>
      </c>
      <c r="G6" s="65">
        <v>21043.251193866374</v>
      </c>
      <c r="H6" s="65">
        <v>8280.3301202419589</v>
      </c>
      <c r="I6" s="65">
        <v>4372.2871255060727</v>
      </c>
      <c r="J6" s="65">
        <v>14320.519117973359</v>
      </c>
      <c r="S6" s="1" t="s">
        <v>109</v>
      </c>
    </row>
    <row r="7" spans="1:19" x14ac:dyDescent="0.25">
      <c r="A7" s="7" t="s">
        <v>13</v>
      </c>
      <c r="B7" s="65">
        <v>4858.2626435952898</v>
      </c>
      <c r="C7" s="65">
        <v>14024.512179206346</v>
      </c>
      <c r="D7" s="65">
        <v>57506.830910157922</v>
      </c>
      <c r="E7" s="65">
        <v>24960.2</v>
      </c>
      <c r="F7" s="65">
        <v>5839.5990000000002</v>
      </c>
      <c r="G7" s="65">
        <v>27108.210000000003</v>
      </c>
      <c r="H7" s="65">
        <v>10531.053</v>
      </c>
      <c r="I7" s="65">
        <v>5509.97</v>
      </c>
      <c r="J7" s="65">
        <v>18336.038</v>
      </c>
    </row>
    <row r="8" spans="1:19" x14ac:dyDescent="0.25">
      <c r="A8" s="7" t="s">
        <v>14</v>
      </c>
      <c r="B8" s="65">
        <v>4990.1900000000005</v>
      </c>
      <c r="C8" s="65">
        <v>14404.82</v>
      </c>
      <c r="D8" s="65">
        <v>57504.579999999994</v>
      </c>
      <c r="E8" s="65">
        <v>24960.2</v>
      </c>
      <c r="F8" s="65">
        <v>5839.5990000000002</v>
      </c>
      <c r="G8" s="65">
        <v>27108.210000000003</v>
      </c>
      <c r="H8" s="65">
        <v>10531.053</v>
      </c>
      <c r="I8" s="65">
        <v>5509.97</v>
      </c>
      <c r="J8" s="65">
        <v>18336.038</v>
      </c>
    </row>
    <row r="9" spans="1:19" x14ac:dyDescent="0.25">
      <c r="A9" s="7" t="s">
        <v>15</v>
      </c>
      <c r="B9" s="65">
        <v>4678.376248497957</v>
      </c>
      <c r="C9" s="65">
        <v>12960.544171105321</v>
      </c>
      <c r="D9" s="65">
        <v>48843.978396830418</v>
      </c>
      <c r="E9" s="65">
        <v>23523.861126760563</v>
      </c>
      <c r="F9" s="65">
        <v>5202.5426372451966</v>
      </c>
      <c r="G9" s="65">
        <v>23164.206473165388</v>
      </c>
      <c r="H9" s="65">
        <v>9406.7975024262778</v>
      </c>
      <c r="I9" s="65">
        <v>4818.4380566801619</v>
      </c>
      <c r="J9" s="65">
        <v>15811.354236702995</v>
      </c>
    </row>
    <row r="10" spans="1:19" x14ac:dyDescent="0.25">
      <c r="A10" s="7" t="s">
        <v>16</v>
      </c>
      <c r="B10" s="65">
        <v>4705.4212765957445</v>
      </c>
      <c r="C10" s="65">
        <v>11474.00183178447</v>
      </c>
      <c r="D10" s="65">
        <v>41232.139845966405</v>
      </c>
      <c r="E10" s="65">
        <v>19927.984507042253</v>
      </c>
      <c r="F10" s="65">
        <v>4498.4728727984339</v>
      </c>
      <c r="G10" s="65">
        <v>18908.447447973715</v>
      </c>
      <c r="H10" s="65">
        <v>7876.7471211129296</v>
      </c>
      <c r="I10" s="65">
        <v>4037.6739271255065</v>
      </c>
      <c r="J10" s="65">
        <v>13478.920938344123</v>
      </c>
    </row>
    <row r="11" spans="1:19" x14ac:dyDescent="0.25">
      <c r="A11" s="7" t="s">
        <v>17</v>
      </c>
      <c r="B11" s="65">
        <v>5388.0798554797275</v>
      </c>
      <c r="C11" s="65">
        <v>12862.884230541467</v>
      </c>
      <c r="D11" s="65">
        <v>42933.709788452594</v>
      </c>
      <c r="E11" s="65">
        <v>19546.297323943661</v>
      </c>
      <c r="F11" s="65">
        <v>4927.4699178082192</v>
      </c>
      <c r="G11" s="65">
        <v>19215.253493975903</v>
      </c>
      <c r="H11" s="65">
        <v>8609.8219744259732</v>
      </c>
      <c r="I11" s="65">
        <v>4126.9061133603236</v>
      </c>
      <c r="J11" s="65">
        <v>13782.435963936248</v>
      </c>
    </row>
    <row r="12" spans="1:19" x14ac:dyDescent="0.25">
      <c r="A12" s="7" t="s">
        <v>18</v>
      </c>
      <c r="B12" s="65">
        <v>5796.0030309112808</v>
      </c>
      <c r="C12" s="65">
        <v>14408.422049690715</v>
      </c>
      <c r="D12" s="65">
        <v>47420.719322482837</v>
      </c>
      <c r="E12" s="65">
        <v>22167.87323943662</v>
      </c>
      <c r="F12" s="65">
        <v>5636.6425636007825</v>
      </c>
      <c r="G12" s="65">
        <v>23420.548105147864</v>
      </c>
      <c r="H12" s="65">
        <v>10350.93537276634</v>
      </c>
      <c r="I12" s="65">
        <v>5141.8934817813761</v>
      </c>
      <c r="J12" s="65">
        <v>17320.580575733864</v>
      </c>
    </row>
    <row r="13" spans="1:19" x14ac:dyDescent="0.25">
      <c r="A13" s="7" t="s">
        <v>19</v>
      </c>
      <c r="B13" s="65">
        <v>5977.16</v>
      </c>
      <c r="C13" s="65">
        <v>15104.856</v>
      </c>
      <c r="D13" s="65">
        <v>50938.213634065585</v>
      </c>
      <c r="E13" s="65">
        <v>23523.861126760563</v>
      </c>
      <c r="F13" s="65">
        <v>6089.48</v>
      </c>
      <c r="G13" s="65">
        <v>24891.255345016427</v>
      </c>
      <c r="H13" s="65">
        <v>10460.698660990993</v>
      </c>
      <c r="I13" s="65">
        <v>5141.8934817813761</v>
      </c>
      <c r="J13" s="65">
        <v>17526.029404614837</v>
      </c>
    </row>
    <row r="14" spans="1:19" x14ac:dyDescent="0.25">
      <c r="A14" s="7" t="s">
        <v>20</v>
      </c>
      <c r="B14" s="65">
        <v>5929.1708028904059</v>
      </c>
      <c r="C14" s="65">
        <v>14864.192082026326</v>
      </c>
      <c r="D14" s="65">
        <v>50940.242552779899</v>
      </c>
      <c r="E14" s="65">
        <v>23523.861126760563</v>
      </c>
      <c r="F14" s="65">
        <v>6089.48</v>
      </c>
      <c r="G14" s="65">
        <v>24891.255345016427</v>
      </c>
      <c r="H14" s="65">
        <v>10460.698660990993</v>
      </c>
      <c r="I14" s="65">
        <v>5141.8934817813761</v>
      </c>
      <c r="J14" s="65">
        <v>17526.029404614837</v>
      </c>
    </row>
    <row r="15" spans="1:19" x14ac:dyDescent="0.25">
      <c r="A15" s="7" t="s">
        <v>21</v>
      </c>
      <c r="B15" s="65">
        <v>5413.2794339622642</v>
      </c>
      <c r="C15" s="65">
        <v>13504.852988742634</v>
      </c>
      <c r="D15" s="65">
        <v>46397.938230576066</v>
      </c>
      <c r="E15" s="65">
        <v>20831.973098591548</v>
      </c>
      <c r="F15" s="65">
        <v>5439.8983326810176</v>
      </c>
      <c r="G15" s="65">
        <v>21278.805125958377</v>
      </c>
      <c r="H15" s="65">
        <v>9193.1186217685499</v>
      </c>
      <c r="I15" s="65">
        <v>4506.1304048582997</v>
      </c>
      <c r="J15" s="65">
        <v>14837.045139024798</v>
      </c>
    </row>
    <row r="16" spans="1:19" x14ac:dyDescent="0.25">
      <c r="B16" s="2"/>
      <c r="C16" s="2"/>
      <c r="D16" s="2"/>
      <c r="E16" s="2"/>
      <c r="F16" s="2"/>
      <c r="G16" s="2"/>
      <c r="H16" s="2"/>
      <c r="I16" s="2"/>
      <c r="J16" s="2"/>
      <c r="K16" s="2"/>
    </row>
    <row r="17" spans="1:12" x14ac:dyDescent="0.25">
      <c r="A17" s="1" t="s">
        <v>35</v>
      </c>
      <c r="B17" s="66">
        <v>152334.98417664724</v>
      </c>
      <c r="C17" s="2"/>
      <c r="D17" s="2"/>
      <c r="E17" s="2"/>
      <c r="F17" s="2"/>
      <c r="G17" s="2"/>
      <c r="H17" s="2"/>
      <c r="I17" s="2"/>
      <c r="J17" s="2"/>
      <c r="K17" s="2"/>
    </row>
    <row r="18" spans="1:12" x14ac:dyDescent="0.25">
      <c r="L18" s="9"/>
    </row>
    <row r="19" spans="1:12" x14ac:dyDescent="0.25">
      <c r="A19" s="1" t="s">
        <v>110</v>
      </c>
    </row>
    <row r="20" spans="1:12" x14ac:dyDescent="0.25">
      <c r="A20" s="7" t="s">
        <v>10</v>
      </c>
      <c r="B20" s="65">
        <v>791.13362624968954</v>
      </c>
      <c r="C20" s="65">
        <v>3868.8244409633389</v>
      </c>
      <c r="D20" s="65">
        <v>2669.7381753264626</v>
      </c>
      <c r="E20" s="65">
        <v>2182.7050889907855</v>
      </c>
      <c r="F20" s="65">
        <v>1140.0798911490222</v>
      </c>
      <c r="G20" s="65">
        <v>2067.1910408215026</v>
      </c>
      <c r="H20" s="65">
        <v>918.50380475966904</v>
      </c>
      <c r="I20" s="65">
        <v>703.74982922666402</v>
      </c>
      <c r="J20" s="65">
        <v>820.78410251288767</v>
      </c>
    </row>
    <row r="21" spans="1:12" x14ac:dyDescent="0.25">
      <c r="A21" s="7" t="s">
        <v>11</v>
      </c>
      <c r="B21" s="65">
        <v>970.10280361143077</v>
      </c>
      <c r="C21" s="65">
        <v>3847.4931949435804</v>
      </c>
      <c r="D21" s="65">
        <v>4331.9265721120628</v>
      </c>
      <c r="E21" s="65">
        <v>2944.5754814470438</v>
      </c>
      <c r="F21" s="65">
        <v>1256.3835667124599</v>
      </c>
      <c r="G21" s="65">
        <v>2796.6209397074899</v>
      </c>
      <c r="H21" s="65">
        <v>1550.0485343727046</v>
      </c>
      <c r="I21" s="65">
        <v>1043.9416725951255</v>
      </c>
      <c r="J21" s="65">
        <v>1444.5872344981242</v>
      </c>
    </row>
    <row r="22" spans="1:12" x14ac:dyDescent="0.25">
      <c r="A22" s="7" t="s">
        <v>12</v>
      </c>
      <c r="B22" s="65">
        <v>859.96408949795159</v>
      </c>
      <c r="C22" s="65">
        <v>3551.5201535200295</v>
      </c>
      <c r="D22" s="65">
        <v>5076.7122798797982</v>
      </c>
      <c r="E22" s="65">
        <v>3369.8500124977672</v>
      </c>
      <c r="F22" s="65">
        <v>1095.7560232432525</v>
      </c>
      <c r="G22" s="65">
        <v>2925.2128733284399</v>
      </c>
      <c r="H22" s="65">
        <v>1576.8214177214095</v>
      </c>
      <c r="I22" s="65">
        <v>1054.8164332206079</v>
      </c>
      <c r="J22" s="65">
        <v>1948.9267170907469</v>
      </c>
    </row>
    <row r="23" spans="1:12" x14ac:dyDescent="0.25">
      <c r="A23" s="7" t="s">
        <v>13</v>
      </c>
      <c r="B23" s="65">
        <v>694.23494100944993</v>
      </c>
      <c r="C23" s="65">
        <v>3391.6473843980239</v>
      </c>
      <c r="D23" s="65">
        <v>6124.7065120902771</v>
      </c>
      <c r="E23" s="65">
        <v>3925.4612355713034</v>
      </c>
      <c r="F23" s="65">
        <v>1146.5258670080493</v>
      </c>
      <c r="G23" s="65">
        <v>3364.9235833460152</v>
      </c>
      <c r="H23" s="65">
        <v>2338.3354084839202</v>
      </c>
      <c r="I23" s="65">
        <v>1373.9697527949429</v>
      </c>
      <c r="J23" s="65">
        <v>2154.9453152979891</v>
      </c>
    </row>
    <row r="24" spans="1:12" x14ac:dyDescent="0.25">
      <c r="A24" s="7" t="s">
        <v>14</v>
      </c>
      <c r="B24" s="65">
        <v>696.66617837624665</v>
      </c>
      <c r="C24" s="65">
        <v>3754.3620813376947</v>
      </c>
      <c r="D24" s="65">
        <v>6422.5406317421657</v>
      </c>
      <c r="E24" s="65">
        <v>3766.6621020575703</v>
      </c>
      <c r="F24" s="65">
        <v>1010.6783582943538</v>
      </c>
      <c r="G24" s="65">
        <v>3146.2434087469401</v>
      </c>
      <c r="H24" s="65">
        <v>2167.1126800610486</v>
      </c>
      <c r="I24" s="65">
        <v>1391.8361547985016</v>
      </c>
      <c r="J24" s="65">
        <v>2160.3084045854539</v>
      </c>
    </row>
    <row r="25" spans="1:12" x14ac:dyDescent="0.25">
      <c r="A25" s="7" t="s">
        <v>15</v>
      </c>
      <c r="B25" s="65">
        <v>639.67534535931418</v>
      </c>
      <c r="C25" s="65">
        <v>3048.0166065289909</v>
      </c>
      <c r="D25" s="65">
        <v>4766.9044562314166</v>
      </c>
      <c r="E25" s="65">
        <v>2938.7506918264453</v>
      </c>
      <c r="F25" s="65">
        <v>851.09526196665252</v>
      </c>
      <c r="G25" s="65">
        <v>2454.5536583305793</v>
      </c>
      <c r="H25" s="65">
        <v>1510.5250009102883</v>
      </c>
      <c r="I25" s="65">
        <v>1073.0942742345273</v>
      </c>
      <c r="J25" s="65">
        <v>1742.5947046117776</v>
      </c>
    </row>
    <row r="26" spans="1:12" x14ac:dyDescent="0.25">
      <c r="A26" s="7" t="s">
        <v>16</v>
      </c>
      <c r="B26" s="65">
        <v>586.20585692656005</v>
      </c>
      <c r="C26" s="65">
        <v>2527.6461030179189</v>
      </c>
      <c r="D26" s="65">
        <v>2909.5206198866381</v>
      </c>
      <c r="E26" s="65">
        <v>2248.5412475700305</v>
      </c>
      <c r="F26" s="65">
        <v>667.84869937094027</v>
      </c>
      <c r="G26" s="65">
        <v>1839.4806822369092</v>
      </c>
      <c r="H26" s="65">
        <v>1132.5670401762497</v>
      </c>
      <c r="I26" s="65">
        <v>841.06776615365743</v>
      </c>
      <c r="J26" s="65">
        <v>1337.6619846611031</v>
      </c>
    </row>
    <row r="27" spans="1:12" x14ac:dyDescent="0.25">
      <c r="A27" s="7" t="s">
        <v>17</v>
      </c>
      <c r="B27" s="65">
        <v>672.6098937286381</v>
      </c>
      <c r="C27" s="65">
        <v>2560.8211033889493</v>
      </c>
      <c r="D27" s="65">
        <v>1610.7634139296194</v>
      </c>
      <c r="E27" s="65">
        <v>977.01233357646709</v>
      </c>
      <c r="F27" s="65">
        <v>615.07638121872594</v>
      </c>
      <c r="G27" s="65">
        <v>1012.4267105406259</v>
      </c>
      <c r="H27" s="65">
        <v>335.34078523887717</v>
      </c>
      <c r="I27" s="65">
        <v>416.93484695741398</v>
      </c>
      <c r="J27" s="65">
        <v>649.38453142069227</v>
      </c>
    </row>
    <row r="28" spans="1:12" x14ac:dyDescent="0.25">
      <c r="A28" s="7" t="s">
        <v>18</v>
      </c>
      <c r="B28" s="65">
        <v>716.55153238891558</v>
      </c>
      <c r="C28" s="65">
        <v>3256.7928366350825</v>
      </c>
      <c r="D28" s="65">
        <v>1573.050244644304</v>
      </c>
      <c r="E28" s="65">
        <v>1600.0805021838714</v>
      </c>
      <c r="F28" s="65">
        <v>763.17828156086466</v>
      </c>
      <c r="G28" s="65">
        <v>1477.6584481993386</v>
      </c>
      <c r="H28" s="65">
        <v>769.16128423692817</v>
      </c>
      <c r="I28" s="65">
        <v>655.29507493752021</v>
      </c>
      <c r="J28" s="65">
        <v>904.81179521316164</v>
      </c>
    </row>
    <row r="29" spans="1:12" x14ac:dyDescent="0.25">
      <c r="A29" s="7" t="s">
        <v>19</v>
      </c>
      <c r="B29" s="65">
        <v>574.82000684908394</v>
      </c>
      <c r="C29" s="65">
        <v>3344.2612034463746</v>
      </c>
      <c r="D29" s="65">
        <v>1945.662817931227</v>
      </c>
      <c r="E29" s="65">
        <v>1620.8435635116514</v>
      </c>
      <c r="F29" s="65">
        <v>609.90841550807295</v>
      </c>
      <c r="G29" s="65">
        <v>1433.309063609624</v>
      </c>
      <c r="H29" s="65">
        <v>885.6596232412478</v>
      </c>
      <c r="I29" s="65">
        <v>658.20128482631253</v>
      </c>
      <c r="J29" s="65">
        <v>1046.8340210764054</v>
      </c>
    </row>
    <row r="30" spans="1:12" x14ac:dyDescent="0.25">
      <c r="A30" s="7" t="s">
        <v>20</v>
      </c>
      <c r="B30" s="65">
        <v>680.79938910485168</v>
      </c>
      <c r="C30" s="65">
        <v>3522.6009340905398</v>
      </c>
      <c r="D30" s="65">
        <v>1379.403318258318</v>
      </c>
      <c r="E30" s="65">
        <v>1135.5171796358811</v>
      </c>
      <c r="F30" s="65">
        <v>602.9432154829808</v>
      </c>
      <c r="G30" s="65">
        <v>1362.656531808017</v>
      </c>
      <c r="H30" s="65">
        <v>710.71629319736144</v>
      </c>
      <c r="I30" s="65">
        <v>631.25188090624317</v>
      </c>
      <c r="J30" s="65">
        <v>858.59125751581701</v>
      </c>
    </row>
    <row r="31" spans="1:12" x14ac:dyDescent="0.25">
      <c r="A31" s="7" t="s">
        <v>21</v>
      </c>
      <c r="B31" s="65">
        <v>621.29109401500693</v>
      </c>
      <c r="C31" s="65">
        <v>3239.771253990863</v>
      </c>
      <c r="D31" s="65">
        <v>1802.3314197045672</v>
      </c>
      <c r="E31" s="65">
        <v>1419.1809730502273</v>
      </c>
      <c r="F31" s="65">
        <v>810.01526408254017</v>
      </c>
      <c r="G31" s="65">
        <v>1535.7254333346257</v>
      </c>
      <c r="H31" s="65">
        <v>825.95167770168973</v>
      </c>
      <c r="I31" s="65">
        <v>706.47370732326999</v>
      </c>
      <c r="J31" s="65">
        <v>961.56917679719322</v>
      </c>
    </row>
    <row r="32" spans="1:12" x14ac:dyDescent="0.25">
      <c r="B32" s="7"/>
      <c r="C32" s="7"/>
      <c r="D32" s="7"/>
      <c r="E32" s="7"/>
      <c r="F32" s="7"/>
      <c r="G32" s="7"/>
      <c r="H32" s="7"/>
      <c r="I32" s="7"/>
      <c r="J32" s="7"/>
    </row>
    <row r="33" spans="1:13" x14ac:dyDescent="0.25">
      <c r="A33" s="1" t="s">
        <v>99</v>
      </c>
    </row>
    <row r="34" spans="1:13" x14ac:dyDescent="0.25">
      <c r="A34" s="7" t="s">
        <v>10</v>
      </c>
      <c r="B34" s="67">
        <f>B4-B20</f>
        <v>3939.4872288285924</v>
      </c>
      <c r="C34" s="67">
        <f t="shared" ref="C34:J34" si="0">C4-C20</f>
        <v>7792.3749921520775</v>
      </c>
      <c r="D34" s="67">
        <f t="shared" si="0"/>
        <v>38575.877131587476</v>
      </c>
      <c r="E34" s="67">
        <f t="shared" si="0"/>
        <v>16399.33040396696</v>
      </c>
      <c r="F34" s="67">
        <f t="shared" si="0"/>
        <v>3507.3454278333656</v>
      </c>
      <c r="G34" s="67">
        <f t="shared" si="0"/>
        <v>16120.74614428255</v>
      </c>
      <c r="H34" s="67">
        <f t="shared" si="0"/>
        <v>6714.9219777175276</v>
      </c>
      <c r="I34" s="67">
        <f t="shared" si="0"/>
        <v>3133.1541788705017</v>
      </c>
      <c r="J34" s="67">
        <f t="shared" si="0"/>
        <v>11580.669699317506</v>
      </c>
      <c r="L34" s="11"/>
    </row>
    <row r="35" spans="1:13" x14ac:dyDescent="0.25">
      <c r="A35" s="7" t="s">
        <v>11</v>
      </c>
      <c r="B35" s="67">
        <f t="shared" ref="B35:J35" si="1">B5-B21</f>
        <v>3328.6052774804998</v>
      </c>
      <c r="C35" s="67">
        <f t="shared" si="1"/>
        <v>6989.5142559666829</v>
      </c>
      <c r="D35" s="67">
        <f t="shared" si="1"/>
        <v>35019.899480230713</v>
      </c>
      <c r="E35" s="67">
        <f t="shared" si="1"/>
        <v>15828.308603059997</v>
      </c>
      <c r="F35" s="67">
        <f t="shared" si="1"/>
        <v>3075.2465663599473</v>
      </c>
      <c r="G35" s="67">
        <f t="shared" si="1"/>
        <v>15576.395763468852</v>
      </c>
      <c r="H35" s="67">
        <f t="shared" si="1"/>
        <v>5994.378879415448</v>
      </c>
      <c r="I35" s="67">
        <f t="shared" si="1"/>
        <v>2781.8045622226882</v>
      </c>
      <c r="J35" s="67">
        <f t="shared" si="1"/>
        <v>11143.278965533409</v>
      </c>
      <c r="L35" s="11"/>
    </row>
    <row r="36" spans="1:13" x14ac:dyDescent="0.25">
      <c r="A36" s="7" t="s">
        <v>12</v>
      </c>
      <c r="B36" s="67">
        <f t="shared" ref="B36:J36" si="2">B6-B22</f>
        <v>3414.7543930391817</v>
      </c>
      <c r="C36" s="67">
        <f t="shared" si="2"/>
        <v>8179.6425344984973</v>
      </c>
      <c r="D36" s="67">
        <f t="shared" si="2"/>
        <v>39868.553052852105</v>
      </c>
      <c r="E36" s="67">
        <f t="shared" si="2"/>
        <v>17170.83576215012</v>
      </c>
      <c r="F36" s="67">
        <f t="shared" si="2"/>
        <v>3688.7215462283721</v>
      </c>
      <c r="G36" s="67">
        <f t="shared" si="2"/>
        <v>18118.038320537933</v>
      </c>
      <c r="H36" s="67">
        <f t="shared" si="2"/>
        <v>6703.5087025205494</v>
      </c>
      <c r="I36" s="67">
        <f t="shared" si="2"/>
        <v>3317.4706922854648</v>
      </c>
      <c r="J36" s="67">
        <f t="shared" si="2"/>
        <v>12371.592400882611</v>
      </c>
      <c r="L36" s="11"/>
    </row>
    <row r="37" spans="1:13" x14ac:dyDescent="0.25">
      <c r="A37" s="7" t="s">
        <v>13</v>
      </c>
      <c r="B37" s="67">
        <f t="shared" ref="B37:J37" si="3">B7-B23</f>
        <v>4164.0277025858395</v>
      </c>
      <c r="C37" s="67">
        <f t="shared" si="3"/>
        <v>10632.864794808322</v>
      </c>
      <c r="D37" s="67">
        <f t="shared" si="3"/>
        <v>51382.124398067645</v>
      </c>
      <c r="E37" s="67">
        <f t="shared" si="3"/>
        <v>21034.738764428697</v>
      </c>
      <c r="F37" s="67">
        <f t="shared" si="3"/>
        <v>4693.0731329919508</v>
      </c>
      <c r="G37" s="67">
        <f t="shared" si="3"/>
        <v>23743.286416653988</v>
      </c>
      <c r="H37" s="67">
        <f t="shared" si="3"/>
        <v>8192.7175915160806</v>
      </c>
      <c r="I37" s="67">
        <f t="shared" si="3"/>
        <v>4136.0002472050573</v>
      </c>
      <c r="J37" s="67">
        <f t="shared" si="3"/>
        <v>16181.092684702011</v>
      </c>
      <c r="L37" s="11"/>
    </row>
    <row r="38" spans="1:13" x14ac:dyDescent="0.25">
      <c r="A38" s="7" t="s">
        <v>14</v>
      </c>
      <c r="B38" s="67">
        <f t="shared" ref="B38:J38" si="4">B8-B24</f>
        <v>4293.523821623754</v>
      </c>
      <c r="C38" s="67">
        <f t="shared" si="4"/>
        <v>10650.457918662305</v>
      </c>
      <c r="D38" s="67">
        <f t="shared" si="4"/>
        <v>51082.039368257829</v>
      </c>
      <c r="E38" s="67">
        <f t="shared" si="4"/>
        <v>21193.537897942431</v>
      </c>
      <c r="F38" s="67">
        <f t="shared" si="4"/>
        <v>4828.9206417056466</v>
      </c>
      <c r="G38" s="67">
        <f t="shared" si="4"/>
        <v>23961.966591253062</v>
      </c>
      <c r="H38" s="67">
        <f t="shared" si="4"/>
        <v>8363.9403199389508</v>
      </c>
      <c r="I38" s="67">
        <f t="shared" si="4"/>
        <v>4118.1338452014988</v>
      </c>
      <c r="J38" s="67">
        <f t="shared" si="4"/>
        <v>16175.729595414547</v>
      </c>
      <c r="L38" s="11"/>
    </row>
    <row r="39" spans="1:13" x14ac:dyDescent="0.25">
      <c r="A39" s="7" t="s">
        <v>15</v>
      </c>
      <c r="B39" s="67">
        <f t="shared" ref="B39:J39" si="5">B9-B25</f>
        <v>4038.7009031386428</v>
      </c>
      <c r="C39" s="67">
        <f t="shared" si="5"/>
        <v>9912.5275645763304</v>
      </c>
      <c r="D39" s="67">
        <f t="shared" si="5"/>
        <v>44077.073940599003</v>
      </c>
      <c r="E39" s="67">
        <f t="shared" si="5"/>
        <v>20585.110434934119</v>
      </c>
      <c r="F39" s="67">
        <f t="shared" si="5"/>
        <v>4351.4473752785443</v>
      </c>
      <c r="G39" s="67">
        <f t="shared" si="5"/>
        <v>20709.652814834808</v>
      </c>
      <c r="H39" s="67">
        <f t="shared" si="5"/>
        <v>7896.2725015159895</v>
      </c>
      <c r="I39" s="67">
        <f t="shared" si="5"/>
        <v>3745.3437824456346</v>
      </c>
      <c r="J39" s="67">
        <f t="shared" si="5"/>
        <v>14068.759532091217</v>
      </c>
      <c r="L39" s="11"/>
    </row>
    <row r="40" spans="1:13" x14ac:dyDescent="0.25">
      <c r="A40" s="7" t="s">
        <v>16</v>
      </c>
      <c r="B40" s="67">
        <f t="shared" ref="B40:J40" si="6">B10-B26</f>
        <v>4119.2154196691845</v>
      </c>
      <c r="C40" s="67">
        <f t="shared" si="6"/>
        <v>8946.3557287665499</v>
      </c>
      <c r="D40" s="67">
        <f t="shared" si="6"/>
        <v>38322.619226079769</v>
      </c>
      <c r="E40" s="67">
        <f t="shared" si="6"/>
        <v>17679.443259472224</v>
      </c>
      <c r="F40" s="67">
        <f t="shared" si="6"/>
        <v>3830.6241734274936</v>
      </c>
      <c r="G40" s="67">
        <f t="shared" si="6"/>
        <v>17068.966765736805</v>
      </c>
      <c r="H40" s="67">
        <f t="shared" si="6"/>
        <v>6744.1800809366796</v>
      </c>
      <c r="I40" s="67">
        <f t="shared" si="6"/>
        <v>3196.606160971849</v>
      </c>
      <c r="J40" s="67">
        <f t="shared" si="6"/>
        <v>12141.25895368302</v>
      </c>
      <c r="L40" s="11"/>
    </row>
    <row r="41" spans="1:13" x14ac:dyDescent="0.25">
      <c r="A41" s="7" t="s">
        <v>17</v>
      </c>
      <c r="B41" s="67">
        <f t="shared" ref="B41:J41" si="7">B11-B27</f>
        <v>4715.4699617510896</v>
      </c>
      <c r="C41" s="67">
        <f t="shared" si="7"/>
        <v>10302.063127152518</v>
      </c>
      <c r="D41" s="67">
        <f t="shared" si="7"/>
        <v>41322.946374522973</v>
      </c>
      <c r="E41" s="67">
        <f t="shared" si="7"/>
        <v>18569.284990367196</v>
      </c>
      <c r="F41" s="67">
        <f t="shared" si="7"/>
        <v>4312.3935365894931</v>
      </c>
      <c r="G41" s="67">
        <f t="shared" si="7"/>
        <v>18202.826783435277</v>
      </c>
      <c r="H41" s="67">
        <f t="shared" si="7"/>
        <v>8274.4811891870959</v>
      </c>
      <c r="I41" s="67">
        <f t="shared" si="7"/>
        <v>3709.9712664029098</v>
      </c>
      <c r="J41" s="67">
        <f t="shared" si="7"/>
        <v>13133.051432515556</v>
      </c>
      <c r="L41" s="11"/>
    </row>
    <row r="42" spans="1:13" x14ac:dyDescent="0.25">
      <c r="A42" s="7" t="s">
        <v>18</v>
      </c>
      <c r="B42" s="67">
        <f t="shared" ref="B42:J42" si="8">B12-B28</f>
        <v>5079.451498522365</v>
      </c>
      <c r="C42" s="67">
        <f t="shared" si="8"/>
        <v>11151.629213055632</v>
      </c>
      <c r="D42" s="67">
        <f t="shared" si="8"/>
        <v>45847.669077838531</v>
      </c>
      <c r="E42" s="67">
        <f t="shared" si="8"/>
        <v>20567.792737252748</v>
      </c>
      <c r="F42" s="67">
        <f t="shared" si="8"/>
        <v>4873.4642820399176</v>
      </c>
      <c r="G42" s="67">
        <f t="shared" si="8"/>
        <v>21942.889656948526</v>
      </c>
      <c r="H42" s="67">
        <f t="shared" si="8"/>
        <v>9581.7740885294115</v>
      </c>
      <c r="I42" s="67">
        <f t="shared" si="8"/>
        <v>4486.5984068438556</v>
      </c>
      <c r="J42" s="67">
        <f t="shared" si="8"/>
        <v>16415.768780520702</v>
      </c>
      <c r="L42" s="11"/>
    </row>
    <row r="43" spans="1:13" x14ac:dyDescent="0.25">
      <c r="A43" s="7" t="s">
        <v>19</v>
      </c>
      <c r="B43" s="67">
        <f t="shared" ref="B43:J43" si="9">B13-B29</f>
        <v>5402.3399931509157</v>
      </c>
      <c r="C43" s="67">
        <f t="shared" si="9"/>
        <v>11760.594796553625</v>
      </c>
      <c r="D43" s="67">
        <f t="shared" si="9"/>
        <v>48992.550816134361</v>
      </c>
      <c r="E43" s="67">
        <f t="shared" si="9"/>
        <v>21903.017563248912</v>
      </c>
      <c r="F43" s="67">
        <f t="shared" si="9"/>
        <v>5479.5715844919268</v>
      </c>
      <c r="G43" s="67">
        <f t="shared" si="9"/>
        <v>23457.946281406803</v>
      </c>
      <c r="H43" s="67">
        <f t="shared" si="9"/>
        <v>9575.0390377497442</v>
      </c>
      <c r="I43" s="67">
        <f t="shared" si="9"/>
        <v>4483.692196955064</v>
      </c>
      <c r="J43" s="67">
        <f t="shared" si="9"/>
        <v>16479.195383538434</v>
      </c>
      <c r="L43" s="11"/>
    </row>
    <row r="44" spans="1:13" x14ac:dyDescent="0.25">
      <c r="A44" s="7" t="s">
        <v>20</v>
      </c>
      <c r="B44" s="67">
        <f t="shared" ref="B44:J44" si="10">B14-B30</f>
        <v>5248.3714137855541</v>
      </c>
      <c r="C44" s="67">
        <f t="shared" si="10"/>
        <v>11341.591147935786</v>
      </c>
      <c r="D44" s="67">
        <f t="shared" si="10"/>
        <v>49560.839234521583</v>
      </c>
      <c r="E44" s="67">
        <f t="shared" si="10"/>
        <v>22388.343947124682</v>
      </c>
      <c r="F44" s="67">
        <f t="shared" si="10"/>
        <v>5486.5367845170185</v>
      </c>
      <c r="G44" s="67">
        <f t="shared" si="10"/>
        <v>23528.598813208409</v>
      </c>
      <c r="H44" s="67">
        <f t="shared" si="10"/>
        <v>9749.9823677936311</v>
      </c>
      <c r="I44" s="67">
        <f t="shared" si="10"/>
        <v>4510.641600875133</v>
      </c>
      <c r="J44" s="67">
        <f t="shared" si="10"/>
        <v>16667.438147099019</v>
      </c>
      <c r="L44" s="11"/>
    </row>
    <row r="45" spans="1:13" x14ac:dyDescent="0.25">
      <c r="A45" s="7" t="s">
        <v>21</v>
      </c>
      <c r="B45" s="67">
        <f t="shared" ref="B45:I45" si="11">B15-B31</f>
        <v>4791.9883399472574</v>
      </c>
      <c r="C45" s="67">
        <f t="shared" si="11"/>
        <v>10265.081734751771</v>
      </c>
      <c r="D45" s="67">
        <f t="shared" si="11"/>
        <v>44595.606810871497</v>
      </c>
      <c r="E45" s="67">
        <f t="shared" si="11"/>
        <v>19412.79212554132</v>
      </c>
      <c r="F45" s="67">
        <f t="shared" si="11"/>
        <v>4629.8830685984776</v>
      </c>
      <c r="G45" s="67">
        <f t="shared" si="11"/>
        <v>19743.079692623753</v>
      </c>
      <c r="H45" s="67">
        <f t="shared" si="11"/>
        <v>8367.1669440668593</v>
      </c>
      <c r="I45" s="67">
        <f t="shared" si="11"/>
        <v>3799.6566975350297</v>
      </c>
      <c r="J45" s="67">
        <f>J15-J31</f>
        <v>13875.475962227605</v>
      </c>
      <c r="L45" s="11"/>
    </row>
    <row r="46" spans="1:13" x14ac:dyDescent="0.25">
      <c r="L46" s="11"/>
    </row>
    <row r="47" spans="1:13" x14ac:dyDescent="0.25">
      <c r="A47" s="1" t="s">
        <v>100</v>
      </c>
      <c r="K47" s="2" t="s">
        <v>40</v>
      </c>
    </row>
    <row r="48" spans="1:13" x14ac:dyDescent="0.25">
      <c r="A48" s="7" t="s">
        <v>10</v>
      </c>
      <c r="B48" s="68">
        <f>IF(入力!$E$16=B$2,入力!$E$25*入力!$E$19/1000,0)</f>
        <v>0</v>
      </c>
      <c r="C48" s="68">
        <f>IF(入力!$E$16=C$2,入力!$E$25*入力!$E$19/1000,0)</f>
        <v>0</v>
      </c>
      <c r="D48" s="68">
        <f>IF(入力!$E$16=D$2,入力!$E$25*入力!$E$19/1000,0)</f>
        <v>0</v>
      </c>
      <c r="E48" s="68">
        <f>IF(入力!$E$16=E$2,入力!$E$25*入力!$E$19/1000,0)</f>
        <v>0</v>
      </c>
      <c r="F48" s="68">
        <f>IF(入力!$E$16=F$2,入力!$E$25*入力!$E$19/1000,0)</f>
        <v>0</v>
      </c>
      <c r="G48" s="68">
        <f>IF(入力!$E$16=G$2,入力!$E$25*入力!$E$19/1000,0)</f>
        <v>0</v>
      </c>
      <c r="H48" s="68">
        <f>IF(入力!$E$16=H$2,入力!$E$25*入力!$E$19/1000,0)</f>
        <v>0</v>
      </c>
      <c r="I48" s="68">
        <f>IF(入力!$E$16=I$2,入力!$E$25*入力!$E$19/1000,0)</f>
        <v>0</v>
      </c>
      <c r="J48" s="68">
        <f>IF(入力!$E$16=J$2,入力!$E$25*入力!$E$19/1000,0)</f>
        <v>0</v>
      </c>
      <c r="K48" s="74">
        <f>SUM(B48:J48)</f>
        <v>0</v>
      </c>
      <c r="L48" s="11"/>
      <c r="M48" s="18"/>
    </row>
    <row r="49" spans="1:15" x14ac:dyDescent="0.25">
      <c r="A49" s="7" t="s">
        <v>11</v>
      </c>
      <c r="B49" s="68">
        <f>IF(入力!$E$16=B$2,入力!$F$25*入力!$F$19/1000,0)</f>
        <v>0</v>
      </c>
      <c r="C49" s="68">
        <f>IF(入力!$E$16=C$2,入力!$F$25*入力!$F$19/1000,0)</f>
        <v>0</v>
      </c>
      <c r="D49" s="68">
        <f>IF(入力!$E$16=D$2,入力!$F$25*入力!$F$19/1000,0)</f>
        <v>0</v>
      </c>
      <c r="E49" s="68">
        <f>IF(入力!$E$16=E$2,入力!$F$25*入力!$F$19/1000,0)</f>
        <v>0</v>
      </c>
      <c r="F49" s="68">
        <f>IF(入力!$E$16=F$2,入力!$F$25*入力!$F$19/1000,0)</f>
        <v>0</v>
      </c>
      <c r="G49" s="68">
        <f>IF(入力!$E$16=G$2,入力!$F$25*入力!$F$19/1000,0)</f>
        <v>0</v>
      </c>
      <c r="H49" s="68">
        <f>IF(入力!$E$16=H$2,入力!$F$25*入力!$F$19/1000,0)</f>
        <v>0</v>
      </c>
      <c r="I49" s="68">
        <f>IF(入力!$E$16=I$2,入力!$F$25*入力!$F$19/1000,0)</f>
        <v>0</v>
      </c>
      <c r="J49" s="68">
        <f>IF(入力!$E$16=J$2,入力!$F$25*入力!$F$19/1000,0)</f>
        <v>0</v>
      </c>
      <c r="K49" s="74">
        <f t="shared" ref="K49:K59" si="12">SUM(B49:J49)</f>
        <v>0</v>
      </c>
      <c r="L49" s="11"/>
      <c r="M49" s="18"/>
    </row>
    <row r="50" spans="1:15" x14ac:dyDescent="0.25">
      <c r="A50" s="7" t="s">
        <v>12</v>
      </c>
      <c r="B50" s="68">
        <f>IF(入力!$E$16=B$2,入力!$G$25*入力!$G$19/1000,0)</f>
        <v>0</v>
      </c>
      <c r="C50" s="68">
        <f>IF(入力!$E$16=C$2,入力!$G$25*入力!$G$19/1000,0)</f>
        <v>0</v>
      </c>
      <c r="D50" s="68">
        <f>IF(入力!$E$16=D$2,入力!$G$25*入力!$G$19/1000,0)</f>
        <v>0</v>
      </c>
      <c r="E50" s="68">
        <f>IF(入力!$E$16=E$2,入力!$G$25*入力!$G$19/1000,0)</f>
        <v>0</v>
      </c>
      <c r="F50" s="68">
        <f>IF(入力!$E$16=F$2,入力!$G$25*入力!$G$19/1000,0)</f>
        <v>0</v>
      </c>
      <c r="G50" s="68">
        <f>IF(入力!$E$16=G$2,入力!$G$25*入力!$G$19/1000,0)</f>
        <v>0</v>
      </c>
      <c r="H50" s="68">
        <f>IF(入力!$E$16=H$2,入力!$G$25*入力!$G$19/1000,0)</f>
        <v>0</v>
      </c>
      <c r="I50" s="68">
        <f>IF(入力!$E$16=I$2,入力!$G$25*入力!$G$19/1000,0)</f>
        <v>0</v>
      </c>
      <c r="J50" s="68">
        <f>IF(入力!$E$16=J$2,入力!$G$25*入力!$G$19/1000,0)</f>
        <v>0</v>
      </c>
      <c r="K50" s="74">
        <f t="shared" si="12"/>
        <v>0</v>
      </c>
      <c r="L50" s="11"/>
      <c r="M50" s="18"/>
    </row>
    <row r="51" spans="1:15" x14ac:dyDescent="0.25">
      <c r="A51" s="7" t="s">
        <v>13</v>
      </c>
      <c r="B51" s="68">
        <f>IF(入力!$E$16=B$2,入力!$H$25*入力!$H$19/1000,0)</f>
        <v>0</v>
      </c>
      <c r="C51" s="68">
        <f>IF(入力!$E$16=C$2,入力!$H$25*入力!$H$19/1000,0)</f>
        <v>0</v>
      </c>
      <c r="D51" s="68">
        <f>IF(入力!$E$16=D$2,入力!$H$25*入力!$H$19/1000,0)</f>
        <v>0</v>
      </c>
      <c r="E51" s="68">
        <f>IF(入力!$E$16=E$2,入力!$H$25*入力!$H$19/1000,0)</f>
        <v>0</v>
      </c>
      <c r="F51" s="68">
        <f>IF(入力!$E$16=F$2,入力!$H$25*入力!$H$19/1000,0)</f>
        <v>0</v>
      </c>
      <c r="G51" s="68">
        <f>IF(入力!$E$16=G$2,入力!$H$25*入力!$H$19/1000,0)</f>
        <v>0</v>
      </c>
      <c r="H51" s="68">
        <f>IF(入力!$E$16=H$2,入力!$H$25*入力!$H$19/1000,0)</f>
        <v>0</v>
      </c>
      <c r="I51" s="68">
        <f>IF(入力!$E$16=I$2,入力!$H$25*入力!$H$19/1000,0)</f>
        <v>0</v>
      </c>
      <c r="J51" s="68">
        <f>IF(入力!$E$16=J$2,入力!$H$25*入力!$H$19/1000,0)</f>
        <v>0</v>
      </c>
      <c r="K51" s="74">
        <f t="shared" si="12"/>
        <v>0</v>
      </c>
      <c r="L51" s="11"/>
      <c r="M51" s="18"/>
    </row>
    <row r="52" spans="1:15" x14ac:dyDescent="0.25">
      <c r="A52" s="7" t="s">
        <v>14</v>
      </c>
      <c r="B52" s="68">
        <f>IF(入力!$E$16=B$2,入力!$I$25*入力!$I$19/1000,0)</f>
        <v>0</v>
      </c>
      <c r="C52" s="68">
        <f>IF(入力!$E$16=C$2,入力!$I$25*入力!$I$19/1000,0)</f>
        <v>0</v>
      </c>
      <c r="D52" s="68">
        <f>IF(入力!$E$16=D$2,入力!$I$25*入力!$I$19/1000,0)</f>
        <v>0</v>
      </c>
      <c r="E52" s="68">
        <f>IF(入力!$E$16=E$2,入力!$I$25*入力!$I$19/1000,0)</f>
        <v>0</v>
      </c>
      <c r="F52" s="68">
        <f>IF(入力!$E$16=F$2,入力!$I$25*入力!$I$19/1000,0)</f>
        <v>0</v>
      </c>
      <c r="G52" s="68">
        <f>IF(入力!$E$16=G$2,入力!$I$25*入力!$I$19/1000,0)</f>
        <v>0</v>
      </c>
      <c r="H52" s="68">
        <f>IF(入力!$E$16=H$2,入力!$I$25*入力!$I$19/1000,0)</f>
        <v>0</v>
      </c>
      <c r="I52" s="68">
        <f>IF(入力!$E$16=I$2,入力!$I$25*入力!$I$19/1000,0)</f>
        <v>0</v>
      </c>
      <c r="J52" s="68">
        <f>IF(入力!$E$16=J$2,入力!$I$25*入力!$I$19/1000,0)</f>
        <v>0</v>
      </c>
      <c r="K52" s="74">
        <f t="shared" si="12"/>
        <v>0</v>
      </c>
      <c r="L52" s="11"/>
      <c r="M52" s="18"/>
    </row>
    <row r="53" spans="1:15" x14ac:dyDescent="0.25">
      <c r="A53" s="7" t="s">
        <v>15</v>
      </c>
      <c r="B53" s="68">
        <f>IF(入力!$E$16=B$2,入力!$J$25*入力!$J$19/1000,0)</f>
        <v>0</v>
      </c>
      <c r="C53" s="68">
        <f>IF(入力!$E$16=C$2,入力!$J$25*入力!$J$19/1000,0)</f>
        <v>0</v>
      </c>
      <c r="D53" s="68">
        <f>IF(入力!$E$16=D$2,入力!$J$25*入力!$J$19/1000,0)</f>
        <v>0</v>
      </c>
      <c r="E53" s="68">
        <f>IF(入力!$E$16=E$2,入力!$J$25*入力!$J$19/1000,0)</f>
        <v>0</v>
      </c>
      <c r="F53" s="68">
        <f>IF(入力!$E$16=F$2,入力!$J$25*入力!$J$19/1000,0)</f>
        <v>0</v>
      </c>
      <c r="G53" s="68">
        <f>IF(入力!$E$16=G$2,入力!$J$25*入力!$J$19/1000,0)</f>
        <v>0</v>
      </c>
      <c r="H53" s="68">
        <f>IF(入力!$E$16=H$2,入力!$J$25*入力!$J$19/1000,0)</f>
        <v>0</v>
      </c>
      <c r="I53" s="68">
        <f>IF(入力!$E$16=I$2,入力!$J$25*入力!$J$19/1000,0)</f>
        <v>0</v>
      </c>
      <c r="J53" s="68">
        <f>IF(入力!$E$16=J$2,入力!$J$25*入力!$J$19/1000,0)</f>
        <v>0</v>
      </c>
      <c r="K53" s="74">
        <f t="shared" si="12"/>
        <v>0</v>
      </c>
      <c r="L53" s="11"/>
      <c r="M53" s="18"/>
    </row>
    <row r="54" spans="1:15" x14ac:dyDescent="0.25">
      <c r="A54" s="7" t="s">
        <v>16</v>
      </c>
      <c r="B54" s="68">
        <f>IF(入力!$E$16=B$2,入力!$K$25*入力!$K$19/1000,0)</f>
        <v>0</v>
      </c>
      <c r="C54" s="68">
        <f>IF(入力!$E$16=C$2,入力!$K$25*入力!$K$19/1000,0)</f>
        <v>0</v>
      </c>
      <c r="D54" s="68">
        <f>IF(入力!$E$16=D$2,入力!$K$25*入力!$K$19/1000,0)</f>
        <v>0</v>
      </c>
      <c r="E54" s="68">
        <f>IF(入力!$E$16=E$2,入力!$K$25*入力!$K$19/1000,0)</f>
        <v>0</v>
      </c>
      <c r="F54" s="68">
        <f>IF(入力!$E$16=F$2,入力!$K$25*入力!$K$19/1000,0)</f>
        <v>0</v>
      </c>
      <c r="G54" s="68">
        <f>IF(入力!$E$16=G$2,入力!$K$25*入力!$K$19/1000,0)</f>
        <v>0</v>
      </c>
      <c r="H54" s="68">
        <f>IF(入力!$E$16=H$2,入力!$K$25*入力!$K$19/1000,0)</f>
        <v>0</v>
      </c>
      <c r="I54" s="68">
        <f>IF(入力!$E$16=I$2,入力!$K$25*入力!$K$19/1000,0)</f>
        <v>0</v>
      </c>
      <c r="J54" s="68">
        <f>IF(入力!$E$16=J$2,入力!$K$25*入力!$K$19/1000,0)</f>
        <v>0</v>
      </c>
      <c r="K54" s="74">
        <f t="shared" si="12"/>
        <v>0</v>
      </c>
      <c r="L54" s="11"/>
      <c r="M54" s="18"/>
    </row>
    <row r="55" spans="1:15" x14ac:dyDescent="0.25">
      <c r="A55" s="7" t="s">
        <v>17</v>
      </c>
      <c r="B55" s="68">
        <f>IF(入力!$E$16=B$2,入力!$L$25*入力!$L$19/1000,0)</f>
        <v>0</v>
      </c>
      <c r="C55" s="68">
        <f>IF(入力!$E$16=C$2,入力!$L$25*入力!$L$19/1000,0)</f>
        <v>0</v>
      </c>
      <c r="D55" s="68">
        <f>IF(入力!$E$16=D$2,入力!$L$25*入力!$L$19/1000,0)</f>
        <v>0</v>
      </c>
      <c r="E55" s="68">
        <f>IF(入力!$E$16=E$2,入力!$L$25*入力!$L$19/1000,0)</f>
        <v>0</v>
      </c>
      <c r="F55" s="68">
        <f>IF(入力!$E$16=F$2,入力!$L$25*入力!$L$19/1000,0)</f>
        <v>0</v>
      </c>
      <c r="G55" s="68">
        <f>IF(入力!$E$16=G$2,入力!$L$25*入力!$L$19/1000,0)</f>
        <v>0</v>
      </c>
      <c r="H55" s="68">
        <f>IF(入力!$E$16=H$2,入力!$L$25*入力!$L$19/1000,0)</f>
        <v>0</v>
      </c>
      <c r="I55" s="68">
        <f>IF(入力!$E$16=I$2,入力!$L$25*入力!$L$19/1000,0)</f>
        <v>0</v>
      </c>
      <c r="J55" s="68">
        <f>IF(入力!$E$16=J$2,入力!$L$25*入力!$L$19/1000,0)</f>
        <v>0</v>
      </c>
      <c r="K55" s="74">
        <f t="shared" si="12"/>
        <v>0</v>
      </c>
      <c r="L55" s="11"/>
      <c r="M55" s="18"/>
    </row>
    <row r="56" spans="1:15" x14ac:dyDescent="0.25">
      <c r="A56" s="7" t="s">
        <v>18</v>
      </c>
      <c r="B56" s="68">
        <f>IF(入力!$E$16=B$2,入力!$M$25*入力!$M$19/1000,0)</f>
        <v>0</v>
      </c>
      <c r="C56" s="68">
        <f>IF(入力!$E$16=C$2,入力!$M$25*入力!$M$19/1000,0)</f>
        <v>0</v>
      </c>
      <c r="D56" s="68">
        <f>IF(入力!$E$16=D$2,入力!$M$25*入力!$M$19/1000,0)</f>
        <v>0</v>
      </c>
      <c r="E56" s="68">
        <f>IF(入力!$E$16=E$2,入力!$M$25*入力!$M$19/1000,0)</f>
        <v>0</v>
      </c>
      <c r="F56" s="68">
        <f>IF(入力!$E$16=F$2,入力!$M$25*入力!$M$19/1000,0)</f>
        <v>0</v>
      </c>
      <c r="G56" s="68">
        <f>IF(入力!$E$16=G$2,入力!$M$25*入力!$M$19/1000,0)</f>
        <v>0</v>
      </c>
      <c r="H56" s="68">
        <f>IF(入力!$E$16=H$2,入力!$M$25*入力!$M$19/1000,0)</f>
        <v>0</v>
      </c>
      <c r="I56" s="68">
        <f>IF(入力!$E$16=I$2,入力!$M$25*入力!$M$19/1000,0)</f>
        <v>0</v>
      </c>
      <c r="J56" s="68">
        <f>IF(入力!$E$16=J$2,入力!$M$25*入力!$M$19/1000,0)</f>
        <v>0</v>
      </c>
      <c r="K56" s="74">
        <f t="shared" si="12"/>
        <v>0</v>
      </c>
      <c r="L56" s="11"/>
      <c r="M56" s="18"/>
    </row>
    <row r="57" spans="1:15" x14ac:dyDescent="0.25">
      <c r="A57" s="7" t="s">
        <v>19</v>
      </c>
      <c r="B57" s="68">
        <f>IF(入力!$E$16=B$2,入力!$N$25*入力!$N$19/1000,0)</f>
        <v>0</v>
      </c>
      <c r="C57" s="68">
        <f>IF(入力!$E$16=C$2,入力!$N$25*入力!$N$19/1000,0)</f>
        <v>0</v>
      </c>
      <c r="D57" s="68">
        <f>IF(入力!$E$16=D$2,入力!$N$25*入力!$N$19/1000,0)</f>
        <v>0</v>
      </c>
      <c r="E57" s="68">
        <f>IF(入力!$E$16=E$2,入力!$N$25*入力!$N$19/1000,0)</f>
        <v>0</v>
      </c>
      <c r="F57" s="68">
        <f>IF(入力!$E$16=F$2,入力!$N$25*入力!$N$19/1000,0)</f>
        <v>0</v>
      </c>
      <c r="G57" s="68">
        <f>IF(入力!$E$16=G$2,入力!$N$25*入力!$N$19/1000,0)</f>
        <v>0</v>
      </c>
      <c r="H57" s="68">
        <f>IF(入力!$E$16=H$2,入力!$N$25*入力!$N$19/1000,0)</f>
        <v>0</v>
      </c>
      <c r="I57" s="68">
        <f>IF(入力!$E$16=I$2,入力!$N$25*入力!$N$19/1000,0)</f>
        <v>0</v>
      </c>
      <c r="J57" s="68">
        <f>IF(入力!$E$16=J$2,入力!$N$25*入力!$N$19/1000,0)</f>
        <v>0</v>
      </c>
      <c r="K57" s="74">
        <f t="shared" si="12"/>
        <v>0</v>
      </c>
      <c r="L57" s="11"/>
      <c r="M57" s="18"/>
    </row>
    <row r="58" spans="1:15" x14ac:dyDescent="0.25">
      <c r="A58" s="7" t="s">
        <v>20</v>
      </c>
      <c r="B58" s="68">
        <f>IF(入力!$E$16=B$2,入力!$O$25*入力!$O$19/1000,0)</f>
        <v>0</v>
      </c>
      <c r="C58" s="68">
        <f>IF(入力!$E$16=C$2,入力!$O$25*入力!$O$19/1000,0)</f>
        <v>0</v>
      </c>
      <c r="D58" s="68">
        <f>IF(入力!$E$16=D$2,入力!$O$25*入力!$O$19/1000,0)</f>
        <v>0</v>
      </c>
      <c r="E58" s="68">
        <f>IF(入力!$E$16=E$2,入力!$O$25*入力!$O$19/1000,0)</f>
        <v>0</v>
      </c>
      <c r="F58" s="68">
        <f>IF(入力!$E$16=F$2,入力!$O$25*入力!$O$19/1000,0)</f>
        <v>0</v>
      </c>
      <c r="G58" s="68">
        <f>IF(入力!$E$16=G$2,入力!$O$25*入力!$O$19/1000,0)</f>
        <v>0</v>
      </c>
      <c r="H58" s="68">
        <f>IF(入力!$E$16=H$2,入力!$O$25*入力!$O$19/1000,0)</f>
        <v>0</v>
      </c>
      <c r="I58" s="68">
        <f>IF(入力!$E$16=I$2,入力!$O$25*入力!$O$19/1000,0)</f>
        <v>0</v>
      </c>
      <c r="J58" s="68">
        <f>IF(入力!$E$16=J$2,入力!$O$25*入力!$O$19/1000,0)</f>
        <v>0</v>
      </c>
      <c r="K58" s="74">
        <f t="shared" si="12"/>
        <v>0</v>
      </c>
      <c r="L58" s="11"/>
      <c r="M58" s="18"/>
    </row>
    <row r="59" spans="1:15" x14ac:dyDescent="0.25">
      <c r="A59" s="7" t="s">
        <v>21</v>
      </c>
      <c r="B59" s="68">
        <f>IF(入力!$E$16=B$2,入力!$P$25*入力!$P$19/1000,0)</f>
        <v>0</v>
      </c>
      <c r="C59" s="68">
        <f>IF(入力!$E$16=C$2,入力!$P$25*入力!$P$19/1000,0)</f>
        <v>0</v>
      </c>
      <c r="D59" s="68">
        <f>IF(入力!$E$16=D$2,入力!$P$25*入力!$P$19/1000,0)</f>
        <v>0</v>
      </c>
      <c r="E59" s="68">
        <f>IF(入力!$E$16=E$2,入力!$P$25*入力!$P$19/1000,0)</f>
        <v>0</v>
      </c>
      <c r="F59" s="68">
        <f>IF(入力!$E$16=F$2,入力!$P$25*入力!$P$19/1000,0)</f>
        <v>0</v>
      </c>
      <c r="G59" s="68">
        <f>IF(入力!$E$16=G$2,入力!$P$25*入力!$P$19/1000,0)</f>
        <v>0</v>
      </c>
      <c r="H59" s="68">
        <f>IF(入力!$E$16=H$2,入力!$P$25*入力!$P$19/1000,0)</f>
        <v>0</v>
      </c>
      <c r="I59" s="68">
        <f>IF(入力!$E$16=I$2,入力!$P$25*入力!$P$19/1000,0)</f>
        <v>0</v>
      </c>
      <c r="J59" s="68">
        <f>IF(入力!$E$16=J$2,入力!$P$25*入力!$P$19/1000,0)</f>
        <v>0</v>
      </c>
      <c r="K59" s="74">
        <f t="shared" si="12"/>
        <v>0</v>
      </c>
      <c r="L59" s="11"/>
      <c r="M59" s="18"/>
    </row>
    <row r="61" spans="1:15" x14ac:dyDescent="0.25">
      <c r="A61" s="1" t="s">
        <v>101</v>
      </c>
    </row>
    <row r="62" spans="1:15" x14ac:dyDescent="0.25">
      <c r="A62" s="7" t="s">
        <v>10</v>
      </c>
      <c r="B62" s="67">
        <f>B34-(B48-MIN(B$48:B$59))</f>
        <v>3939.4872288285924</v>
      </c>
      <c r="C62" s="67">
        <f>C34-(C48-MIN(C$48:C$59))</f>
        <v>7792.3749921520775</v>
      </c>
      <c r="D62" s="67">
        <f>D34-(D48-MIN(D$48:D$59))</f>
        <v>38575.877131587476</v>
      </c>
      <c r="E62" s="67">
        <f t="shared" ref="E62:J62" si="13">E34-(E48-MIN(E$48:E$59))</f>
        <v>16399.33040396696</v>
      </c>
      <c r="F62" s="67">
        <f t="shared" si="13"/>
        <v>3507.3454278333656</v>
      </c>
      <c r="G62" s="67">
        <f>G34-(G48-MIN(G$48:G$59))</f>
        <v>16120.74614428255</v>
      </c>
      <c r="H62" s="67">
        <f t="shared" si="13"/>
        <v>6714.9219777175276</v>
      </c>
      <c r="I62" s="67">
        <f t="shared" si="13"/>
        <v>3133.1541788705017</v>
      </c>
      <c r="J62" s="67">
        <f t="shared" si="13"/>
        <v>11580.669699317506</v>
      </c>
      <c r="K62" s="11"/>
      <c r="L62" s="11"/>
      <c r="M62" s="18"/>
      <c r="O62" s="12"/>
    </row>
    <row r="63" spans="1:15" x14ac:dyDescent="0.25">
      <c r="A63" s="7" t="s">
        <v>11</v>
      </c>
      <c r="B63" s="67">
        <f>B35-(B49-MIN(B$48:B$59))</f>
        <v>3328.6052774804998</v>
      </c>
      <c r="C63" s="67">
        <f>C35-(C49-MIN(C$48:C$59))</f>
        <v>6989.5142559666829</v>
      </c>
      <c r="D63" s="67">
        <f t="shared" ref="B63:J73" si="14">D35-(D49-MIN(D$48:D$59))</f>
        <v>35019.899480230713</v>
      </c>
      <c r="E63" s="67">
        <f t="shared" si="14"/>
        <v>15828.308603059997</v>
      </c>
      <c r="F63" s="67">
        <f t="shared" si="14"/>
        <v>3075.2465663599473</v>
      </c>
      <c r="G63" s="67">
        <f>G35-(G49-MIN(G$48:G$59))</f>
        <v>15576.395763468852</v>
      </c>
      <c r="H63" s="67">
        <f t="shared" si="14"/>
        <v>5994.378879415448</v>
      </c>
      <c r="I63" s="67">
        <f t="shared" si="14"/>
        <v>2781.8045622226882</v>
      </c>
      <c r="J63" s="67">
        <f t="shared" si="14"/>
        <v>11143.278965533409</v>
      </c>
      <c r="K63" s="11"/>
      <c r="L63" s="11"/>
      <c r="M63" s="18"/>
      <c r="O63" s="12"/>
    </row>
    <row r="64" spans="1:15" x14ac:dyDescent="0.25">
      <c r="A64" s="7" t="s">
        <v>12</v>
      </c>
      <c r="B64" s="67">
        <f>B36-(B50-MIN(B$48:B$59))</f>
        <v>3414.7543930391817</v>
      </c>
      <c r="C64" s="67">
        <f t="shared" si="14"/>
        <v>8179.6425344984973</v>
      </c>
      <c r="D64" s="67">
        <f>D36-(D50-MIN(D$48:D$59))</f>
        <v>39868.553052852105</v>
      </c>
      <c r="E64" s="67">
        <f t="shared" si="14"/>
        <v>17170.83576215012</v>
      </c>
      <c r="F64" s="67">
        <f t="shared" si="14"/>
        <v>3688.7215462283721</v>
      </c>
      <c r="G64" s="67">
        <f>G36-(G50-MIN(G$48:G$59))</f>
        <v>18118.038320537933</v>
      </c>
      <c r="H64" s="67">
        <f t="shared" si="14"/>
        <v>6703.5087025205494</v>
      </c>
      <c r="I64" s="67">
        <f t="shared" si="14"/>
        <v>3317.4706922854648</v>
      </c>
      <c r="J64" s="67">
        <f t="shared" si="14"/>
        <v>12371.592400882611</v>
      </c>
      <c r="K64" s="11"/>
      <c r="L64" s="11"/>
      <c r="M64" s="18"/>
      <c r="O64" s="12"/>
    </row>
    <row r="65" spans="1:15" x14ac:dyDescent="0.25">
      <c r="A65" s="7" t="s">
        <v>13</v>
      </c>
      <c r="B65" s="67">
        <f>B37-(B51-MIN(B$48:B$59))</f>
        <v>4164.0277025858395</v>
      </c>
      <c r="C65" s="67">
        <f t="shared" si="14"/>
        <v>10632.864794808322</v>
      </c>
      <c r="D65" s="67">
        <f t="shared" si="14"/>
        <v>51382.124398067645</v>
      </c>
      <c r="E65" s="67">
        <f t="shared" si="14"/>
        <v>21034.738764428697</v>
      </c>
      <c r="F65" s="67">
        <f t="shared" si="14"/>
        <v>4693.0731329919508</v>
      </c>
      <c r="G65" s="67">
        <f>G37-(G51-MIN(G$48:G$59))</f>
        <v>23743.286416653988</v>
      </c>
      <c r="H65" s="67">
        <f t="shared" si="14"/>
        <v>8192.7175915160806</v>
      </c>
      <c r="I65" s="67">
        <f t="shared" si="14"/>
        <v>4136.0002472050573</v>
      </c>
      <c r="J65" s="67">
        <f t="shared" si="14"/>
        <v>16181.092684702011</v>
      </c>
      <c r="K65" s="11"/>
      <c r="L65" s="11"/>
      <c r="M65" s="18"/>
      <c r="O65" s="12"/>
    </row>
    <row r="66" spans="1:15" x14ac:dyDescent="0.25">
      <c r="A66" s="7" t="s">
        <v>14</v>
      </c>
      <c r="B66" s="67">
        <f t="shared" si="14"/>
        <v>4293.523821623754</v>
      </c>
      <c r="C66" s="67">
        <f>C38-(C52-MIN(C$48:C$59))</f>
        <v>10650.457918662305</v>
      </c>
      <c r="D66" s="67">
        <f>D38-(D52-MIN(D$48:D$59))</f>
        <v>51082.039368257829</v>
      </c>
      <c r="E66" s="67">
        <f t="shared" si="14"/>
        <v>21193.537897942431</v>
      </c>
      <c r="F66" s="67">
        <f t="shared" si="14"/>
        <v>4828.9206417056466</v>
      </c>
      <c r="G66" s="67">
        <f t="shared" si="14"/>
        <v>23961.966591253062</v>
      </c>
      <c r="H66" s="67">
        <f t="shared" si="14"/>
        <v>8363.9403199389508</v>
      </c>
      <c r="I66" s="67">
        <f t="shared" si="14"/>
        <v>4118.1338452014988</v>
      </c>
      <c r="J66" s="67">
        <f t="shared" si="14"/>
        <v>16175.729595414547</v>
      </c>
      <c r="K66" s="11"/>
      <c r="L66" s="11"/>
      <c r="M66" s="18"/>
      <c r="O66" s="12"/>
    </row>
    <row r="67" spans="1:15" x14ac:dyDescent="0.25">
      <c r="A67" s="7" t="s">
        <v>15</v>
      </c>
      <c r="B67" s="67">
        <f t="shared" si="14"/>
        <v>4038.7009031386428</v>
      </c>
      <c r="C67" s="67">
        <f t="shared" si="14"/>
        <v>9912.5275645763304</v>
      </c>
      <c r="D67" s="67">
        <f t="shared" si="14"/>
        <v>44077.073940599003</v>
      </c>
      <c r="E67" s="67">
        <f t="shared" si="14"/>
        <v>20585.110434934119</v>
      </c>
      <c r="F67" s="67">
        <f t="shared" si="14"/>
        <v>4351.4473752785443</v>
      </c>
      <c r="G67" s="67">
        <f t="shared" si="14"/>
        <v>20709.652814834808</v>
      </c>
      <c r="H67" s="67">
        <f t="shared" si="14"/>
        <v>7896.2725015159895</v>
      </c>
      <c r="I67" s="67">
        <f t="shared" si="14"/>
        <v>3745.3437824456346</v>
      </c>
      <c r="J67" s="67">
        <f t="shared" si="14"/>
        <v>14068.759532091217</v>
      </c>
      <c r="K67" s="11"/>
      <c r="L67" s="11"/>
      <c r="M67" s="18"/>
      <c r="O67" s="12"/>
    </row>
    <row r="68" spans="1:15" x14ac:dyDescent="0.25">
      <c r="A68" s="7" t="s">
        <v>16</v>
      </c>
      <c r="B68" s="67">
        <f t="shared" si="14"/>
        <v>4119.2154196691845</v>
      </c>
      <c r="C68" s="67">
        <f t="shared" si="14"/>
        <v>8946.3557287665499</v>
      </c>
      <c r="D68" s="67">
        <f t="shared" si="14"/>
        <v>38322.619226079769</v>
      </c>
      <c r="E68" s="67">
        <f t="shared" si="14"/>
        <v>17679.443259472224</v>
      </c>
      <c r="F68" s="67">
        <f t="shared" si="14"/>
        <v>3830.6241734274936</v>
      </c>
      <c r="G68" s="67">
        <f t="shared" si="14"/>
        <v>17068.966765736805</v>
      </c>
      <c r="H68" s="67">
        <f t="shared" si="14"/>
        <v>6744.1800809366796</v>
      </c>
      <c r="I68" s="67">
        <f t="shared" si="14"/>
        <v>3196.606160971849</v>
      </c>
      <c r="J68" s="67">
        <f t="shared" si="14"/>
        <v>12141.25895368302</v>
      </c>
      <c r="K68" s="11"/>
      <c r="L68" s="11"/>
      <c r="M68" s="18"/>
      <c r="O68" s="12"/>
    </row>
    <row r="69" spans="1:15" x14ac:dyDescent="0.25">
      <c r="A69" s="7" t="s">
        <v>17</v>
      </c>
      <c r="B69" s="67">
        <f t="shared" si="14"/>
        <v>4715.4699617510896</v>
      </c>
      <c r="C69" s="67">
        <f t="shared" si="14"/>
        <v>10302.063127152518</v>
      </c>
      <c r="D69" s="67">
        <f t="shared" si="14"/>
        <v>41322.946374522973</v>
      </c>
      <c r="E69" s="67">
        <f t="shared" si="14"/>
        <v>18569.284990367196</v>
      </c>
      <c r="F69" s="67">
        <f t="shared" si="14"/>
        <v>4312.3935365894931</v>
      </c>
      <c r="G69" s="67">
        <f t="shared" si="14"/>
        <v>18202.826783435277</v>
      </c>
      <c r="H69" s="67">
        <f t="shared" si="14"/>
        <v>8274.4811891870959</v>
      </c>
      <c r="I69" s="67">
        <f t="shared" si="14"/>
        <v>3709.9712664029098</v>
      </c>
      <c r="J69" s="67">
        <f t="shared" si="14"/>
        <v>13133.051432515556</v>
      </c>
      <c r="K69" s="11"/>
      <c r="L69" s="11"/>
      <c r="M69" s="18"/>
      <c r="O69" s="12"/>
    </row>
    <row r="70" spans="1:15" x14ac:dyDescent="0.25">
      <c r="A70" s="7" t="s">
        <v>18</v>
      </c>
      <c r="B70" s="67">
        <f t="shared" si="14"/>
        <v>5079.451498522365</v>
      </c>
      <c r="C70" s="67">
        <f>C42-(C56-MIN(C$48:C$59))</f>
        <v>11151.629213055632</v>
      </c>
      <c r="D70" s="67">
        <f t="shared" si="14"/>
        <v>45847.669077838531</v>
      </c>
      <c r="E70" s="67">
        <f t="shared" si="14"/>
        <v>20567.792737252748</v>
      </c>
      <c r="F70" s="67">
        <f t="shared" si="14"/>
        <v>4873.4642820399176</v>
      </c>
      <c r="G70" s="67">
        <f t="shared" si="14"/>
        <v>21942.889656948526</v>
      </c>
      <c r="H70" s="67">
        <f t="shared" si="14"/>
        <v>9581.7740885294115</v>
      </c>
      <c r="I70" s="67">
        <f t="shared" si="14"/>
        <v>4486.5984068438556</v>
      </c>
      <c r="J70" s="67">
        <f t="shared" si="14"/>
        <v>16415.768780520702</v>
      </c>
      <c r="K70" s="11"/>
      <c r="L70" s="11"/>
      <c r="M70" s="18"/>
      <c r="O70" s="12"/>
    </row>
    <row r="71" spans="1:15" x14ac:dyDescent="0.25">
      <c r="A71" s="7" t="s">
        <v>19</v>
      </c>
      <c r="B71" s="67">
        <f t="shared" si="14"/>
        <v>5402.3399931509157</v>
      </c>
      <c r="C71" s="67">
        <f t="shared" si="14"/>
        <v>11760.594796553625</v>
      </c>
      <c r="D71" s="67">
        <f t="shared" si="14"/>
        <v>48992.550816134361</v>
      </c>
      <c r="E71" s="67">
        <f t="shared" si="14"/>
        <v>21903.017563248912</v>
      </c>
      <c r="F71" s="67">
        <f t="shared" si="14"/>
        <v>5479.5715844919268</v>
      </c>
      <c r="G71" s="67">
        <f t="shared" si="14"/>
        <v>23457.946281406803</v>
      </c>
      <c r="H71" s="67">
        <f t="shared" si="14"/>
        <v>9575.0390377497442</v>
      </c>
      <c r="I71" s="67">
        <f t="shared" si="14"/>
        <v>4483.692196955064</v>
      </c>
      <c r="J71" s="67">
        <f t="shared" si="14"/>
        <v>16479.195383538434</v>
      </c>
      <c r="K71" s="11"/>
      <c r="L71" s="11"/>
      <c r="M71" s="18"/>
      <c r="O71" s="12"/>
    </row>
    <row r="72" spans="1:15" x14ac:dyDescent="0.25">
      <c r="A72" s="7" t="s">
        <v>20</v>
      </c>
      <c r="B72" s="67">
        <f t="shared" si="14"/>
        <v>5248.3714137855541</v>
      </c>
      <c r="C72" s="67">
        <f t="shared" si="14"/>
        <v>11341.591147935786</v>
      </c>
      <c r="D72" s="67">
        <f t="shared" si="14"/>
        <v>49560.839234521583</v>
      </c>
      <c r="E72" s="67">
        <f t="shared" si="14"/>
        <v>22388.343947124682</v>
      </c>
      <c r="F72" s="67">
        <f t="shared" si="14"/>
        <v>5486.5367845170185</v>
      </c>
      <c r="G72" s="67">
        <f t="shared" si="14"/>
        <v>23528.598813208409</v>
      </c>
      <c r="H72" s="67">
        <f t="shared" si="14"/>
        <v>9749.9823677936311</v>
      </c>
      <c r="I72" s="67">
        <f t="shared" si="14"/>
        <v>4510.641600875133</v>
      </c>
      <c r="J72" s="67">
        <f t="shared" si="14"/>
        <v>16667.438147099019</v>
      </c>
      <c r="K72" s="11"/>
      <c r="L72" s="11"/>
      <c r="M72" s="18"/>
      <c r="O72" s="12"/>
    </row>
    <row r="73" spans="1:15" x14ac:dyDescent="0.25">
      <c r="A73" s="7" t="s">
        <v>21</v>
      </c>
      <c r="B73" s="67">
        <f t="shared" si="14"/>
        <v>4791.9883399472574</v>
      </c>
      <c r="C73" s="67">
        <f t="shared" si="14"/>
        <v>10265.081734751771</v>
      </c>
      <c r="D73" s="67">
        <f>D45-(D59-MIN(D$48:D$59))</f>
        <v>44595.606810871497</v>
      </c>
      <c r="E73" s="67">
        <f t="shared" si="14"/>
        <v>19412.79212554132</v>
      </c>
      <c r="F73" s="67">
        <f t="shared" si="14"/>
        <v>4629.8830685984776</v>
      </c>
      <c r="G73" s="67">
        <f t="shared" si="14"/>
        <v>19743.079692623753</v>
      </c>
      <c r="H73" s="67">
        <f t="shared" si="14"/>
        <v>8367.1669440668593</v>
      </c>
      <c r="I73" s="67">
        <f t="shared" si="14"/>
        <v>3799.6566975350297</v>
      </c>
      <c r="J73" s="67">
        <f t="shared" si="14"/>
        <v>13875.475962227605</v>
      </c>
      <c r="K73" s="11"/>
      <c r="L73" s="11"/>
      <c r="M73" s="18"/>
      <c r="O73" s="12"/>
    </row>
    <row r="75" spans="1:15" x14ac:dyDescent="0.25">
      <c r="A75" s="1" t="s">
        <v>102</v>
      </c>
      <c r="B75" s="2" t="s">
        <v>36</v>
      </c>
    </row>
    <row r="76" spans="1:15" x14ac:dyDescent="0.25">
      <c r="A76" s="7" t="s">
        <v>10</v>
      </c>
      <c r="B76" s="67">
        <f>$B$17-SUM($B62:$J62)</f>
        <v>44571.076992090675</v>
      </c>
      <c r="D76" s="18"/>
    </row>
    <row r="77" spans="1:15" x14ac:dyDescent="0.25">
      <c r="A77" s="7" t="s">
        <v>11</v>
      </c>
      <c r="B77" s="67">
        <f>$B$17-SUM($B63:$J63)</f>
        <v>52597.551822908994</v>
      </c>
      <c r="D77" s="18"/>
    </row>
    <row r="78" spans="1:15" x14ac:dyDescent="0.25">
      <c r="A78" s="7" t="s">
        <v>12</v>
      </c>
      <c r="B78" s="67">
        <f>$B$17-SUM($B64:$J64)</f>
        <v>39501.866771652392</v>
      </c>
      <c r="D78" s="18"/>
    </row>
    <row r="79" spans="1:15" x14ac:dyDescent="0.25">
      <c r="A79" s="7" t="s">
        <v>13</v>
      </c>
      <c r="B79" s="67">
        <f>$B$17-SUM($B65:$J65)</f>
        <v>8175.0584436876816</v>
      </c>
      <c r="D79" s="18"/>
    </row>
    <row r="80" spans="1:15" x14ac:dyDescent="0.25">
      <c r="A80" s="7" t="s">
        <v>14</v>
      </c>
      <c r="B80" s="67">
        <f>$B$17-SUM($B66:$J66)</f>
        <v>7666.7341766472091</v>
      </c>
      <c r="D80" s="18"/>
    </row>
    <row r="81" spans="1:4" x14ac:dyDescent="0.25">
      <c r="A81" s="7" t="s">
        <v>15</v>
      </c>
      <c r="B81" s="67">
        <f t="shared" ref="B81:B86" si="15">$B$17-SUM($B67:$J67)</f>
        <v>22950.09532723295</v>
      </c>
      <c r="D81" s="18"/>
    </row>
    <row r="82" spans="1:4" x14ac:dyDescent="0.25">
      <c r="A82" s="7" t="s">
        <v>16</v>
      </c>
      <c r="B82" s="67">
        <f t="shared" si="15"/>
        <v>40285.714407903666</v>
      </c>
      <c r="D82" s="18"/>
    </row>
    <row r="83" spans="1:4" x14ac:dyDescent="0.25">
      <c r="A83" s="7" t="s">
        <v>17</v>
      </c>
      <c r="B83" s="67">
        <f t="shared" si="15"/>
        <v>29792.495514723138</v>
      </c>
      <c r="D83" s="18"/>
    </row>
    <row r="84" spans="1:4" x14ac:dyDescent="0.25">
      <c r="A84" s="7" t="s">
        <v>18</v>
      </c>
      <c r="B84" s="67">
        <f t="shared" si="15"/>
        <v>12387.946435095568</v>
      </c>
      <c r="D84" s="18"/>
    </row>
    <row r="85" spans="1:4" x14ac:dyDescent="0.25">
      <c r="A85" s="7" t="s">
        <v>19</v>
      </c>
      <c r="B85" s="67">
        <f t="shared" si="15"/>
        <v>4801.0365234174824</v>
      </c>
      <c r="D85" s="18"/>
    </row>
    <row r="86" spans="1:4" x14ac:dyDescent="0.25">
      <c r="A86" s="7" t="s">
        <v>20</v>
      </c>
      <c r="B86" s="67">
        <f t="shared" si="15"/>
        <v>3852.6407197864319</v>
      </c>
      <c r="D86" s="18"/>
    </row>
    <row r="87" spans="1:4" x14ac:dyDescent="0.25">
      <c r="A87" s="7" t="s">
        <v>21</v>
      </c>
      <c r="B87" s="67">
        <f>$B$17-SUM($B73:$J73)</f>
        <v>22854.252800483664</v>
      </c>
      <c r="D87" s="18"/>
    </row>
    <row r="88" spans="1:4" x14ac:dyDescent="0.25">
      <c r="A88" s="10" t="s">
        <v>37</v>
      </c>
      <c r="B88" s="69">
        <f>SUM($B$76:$B$87)/$B$17</f>
        <v>1.9000000000000004</v>
      </c>
    </row>
    <row r="90" spans="1:4" x14ac:dyDescent="0.25">
      <c r="A90" s="1" t="s">
        <v>103</v>
      </c>
      <c r="B90" s="68">
        <f>(SUM($B$76:$B$87)-$D$91*$B$17)/12</f>
        <v>4.850638409455617E-12</v>
      </c>
      <c r="D90" s="1" t="s">
        <v>39</v>
      </c>
    </row>
    <row r="91" spans="1:4" x14ac:dyDescent="0.25">
      <c r="A91" s="1" t="s">
        <v>38</v>
      </c>
      <c r="D91" s="72">
        <v>1.9</v>
      </c>
    </row>
    <row r="92" spans="1:4" ht="16.5" thickBot="1" x14ac:dyDescent="0.3"/>
    <row r="93" spans="1:4" ht="16.5" thickBot="1" x14ac:dyDescent="0.3">
      <c r="A93" s="1" t="s">
        <v>104</v>
      </c>
      <c r="B93" s="70">
        <f>(MIN($K$48:$K$59)+$B$90)*1000</f>
        <v>4.850638409455617E-9</v>
      </c>
    </row>
    <row r="94" spans="1:4" ht="16.5" thickBot="1" x14ac:dyDescent="0.3"/>
    <row r="95" spans="1:4" ht="16.5" thickBot="1" x14ac:dyDescent="0.3">
      <c r="A95" s="1" t="s">
        <v>60</v>
      </c>
      <c r="B95" s="71" t="e">
        <f>B93/入力!$E$17</f>
        <v>#DIV/0!</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topLeftCell="A19" zoomScale="85" zoomScaleNormal="85" workbookViewId="0">
      <selection activeCell="I29" sqref="I29"/>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76</v>
      </c>
    </row>
    <row r="2" spans="1:13" x14ac:dyDescent="0.25">
      <c r="B2" s="8" t="s">
        <v>25</v>
      </c>
      <c r="C2" s="8" t="s">
        <v>26</v>
      </c>
      <c r="D2" s="8" t="s">
        <v>27</v>
      </c>
      <c r="E2" s="8" t="s">
        <v>28</v>
      </c>
      <c r="F2" s="8" t="s">
        <v>29</v>
      </c>
      <c r="G2" s="8" t="s">
        <v>30</v>
      </c>
      <c r="H2" s="8" t="s">
        <v>31</v>
      </c>
      <c r="I2" s="8" t="s">
        <v>32</v>
      </c>
      <c r="J2" s="8" t="s">
        <v>33</v>
      </c>
    </row>
    <row r="3" spans="1:13" x14ac:dyDescent="0.25">
      <c r="A3" s="1" t="s">
        <v>98</v>
      </c>
    </row>
    <row r="4" spans="1:13" x14ac:dyDescent="0.25">
      <c r="A4" s="7" t="s">
        <v>10</v>
      </c>
      <c r="B4" s="73">
        <f>'計算用(期待容量)'!B4</f>
        <v>4730.6208550782821</v>
      </c>
      <c r="C4" s="73">
        <f>'計算用(期待容量)'!C4</f>
        <v>11661.199433115416</v>
      </c>
      <c r="D4" s="73">
        <f>'計算用(期待容量)'!D4</f>
        <v>41245.61530691394</v>
      </c>
      <c r="E4" s="73">
        <f>'計算用(期待容量)'!E4</f>
        <v>18582.035492957744</v>
      </c>
      <c r="F4" s="73">
        <f>'計算用(期待容量)'!F4</f>
        <v>4647.4253189823876</v>
      </c>
      <c r="G4" s="73">
        <f>'計算用(期待容量)'!G4</f>
        <v>18187.937185104052</v>
      </c>
      <c r="H4" s="73">
        <f>'計算用(期待容量)'!H4</f>
        <v>7633.4257824771967</v>
      </c>
      <c r="I4" s="73">
        <f>'計算用(期待容量)'!I4</f>
        <v>3836.9040080971658</v>
      </c>
      <c r="J4" s="73">
        <f>'計算用(期待容量)'!J4</f>
        <v>12401.453801830394</v>
      </c>
    </row>
    <row r="5" spans="1:13" x14ac:dyDescent="0.25">
      <c r="A5" s="7" t="s">
        <v>11</v>
      </c>
      <c r="B5" s="73">
        <f>'計算用(期待容量)'!B5</f>
        <v>4298.7080810919306</v>
      </c>
      <c r="C5" s="73">
        <f>'計算用(期待容量)'!C5</f>
        <v>10837.007450910263</v>
      </c>
      <c r="D5" s="73">
        <f>'計算用(期待容量)'!D5</f>
        <v>39351.826052342774</v>
      </c>
      <c r="E5" s="73">
        <f>'計算用(期待容量)'!E5</f>
        <v>18772.884084507041</v>
      </c>
      <c r="F5" s="73">
        <f>'計算用(期待容量)'!F5</f>
        <v>4331.6301330724073</v>
      </c>
      <c r="G5" s="73">
        <f>'計算用(期待容量)'!G5</f>
        <v>18373.016703176341</v>
      </c>
      <c r="H5" s="73">
        <f>'計算用(期待容量)'!H5</f>
        <v>7544.427413788153</v>
      </c>
      <c r="I5" s="73">
        <f>'計算用(期待容量)'!I5</f>
        <v>3825.7462348178137</v>
      </c>
      <c r="J5" s="73">
        <f>'計算用(期待容量)'!J5</f>
        <v>12587.866200031533</v>
      </c>
    </row>
    <row r="6" spans="1:13" x14ac:dyDescent="0.25">
      <c r="A6" s="7" t="s">
        <v>12</v>
      </c>
      <c r="B6" s="73">
        <f>'計算用(期待容量)'!B6</f>
        <v>4274.7184825371332</v>
      </c>
      <c r="C6" s="73">
        <f>'計算用(期待容量)'!C6</f>
        <v>11731.162688018527</v>
      </c>
      <c r="D6" s="73">
        <f>'計算用(期待容量)'!D6</f>
        <v>44945.265332731906</v>
      </c>
      <c r="E6" s="73">
        <f>'計算用(期待容量)'!E6</f>
        <v>20540.685774647889</v>
      </c>
      <c r="F6" s="73">
        <f>'計算用(期待容量)'!F6</f>
        <v>4784.4775694716245</v>
      </c>
      <c r="G6" s="73">
        <f>'計算用(期待容量)'!G6</f>
        <v>21043.251193866374</v>
      </c>
      <c r="H6" s="73">
        <f>'計算用(期待容量)'!H6</f>
        <v>8280.3301202419589</v>
      </c>
      <c r="I6" s="73">
        <f>'計算用(期待容量)'!I6</f>
        <v>4372.2871255060727</v>
      </c>
      <c r="J6" s="73">
        <f>'計算用(期待容量)'!J6</f>
        <v>14320.519117973359</v>
      </c>
    </row>
    <row r="7" spans="1:13" x14ac:dyDescent="0.25">
      <c r="A7" s="7" t="s">
        <v>13</v>
      </c>
      <c r="B7" s="73">
        <f>'計算用(期待容量)'!B7</f>
        <v>4858.2626435952898</v>
      </c>
      <c r="C7" s="73">
        <f>'計算用(期待容量)'!C7</f>
        <v>14024.512179206346</v>
      </c>
      <c r="D7" s="73">
        <f>'計算用(期待容量)'!D7</f>
        <v>57506.830910157922</v>
      </c>
      <c r="E7" s="73">
        <f>'計算用(期待容量)'!E7</f>
        <v>24960.2</v>
      </c>
      <c r="F7" s="73">
        <f>'計算用(期待容量)'!F7</f>
        <v>5839.5990000000002</v>
      </c>
      <c r="G7" s="73">
        <f>'計算用(期待容量)'!G7</f>
        <v>27108.210000000003</v>
      </c>
      <c r="H7" s="73">
        <f>'計算用(期待容量)'!H7</f>
        <v>10531.053</v>
      </c>
      <c r="I7" s="73">
        <f>'計算用(期待容量)'!I7</f>
        <v>5509.97</v>
      </c>
      <c r="J7" s="73">
        <f>'計算用(期待容量)'!J7</f>
        <v>18336.038</v>
      </c>
    </row>
    <row r="8" spans="1:13" x14ac:dyDescent="0.25">
      <c r="A8" s="7" t="s">
        <v>14</v>
      </c>
      <c r="B8" s="73">
        <f>'計算用(期待容量)'!B8</f>
        <v>4990.1900000000005</v>
      </c>
      <c r="C8" s="73">
        <f>'計算用(期待容量)'!C8</f>
        <v>14404.82</v>
      </c>
      <c r="D8" s="73">
        <f>'計算用(期待容量)'!D8</f>
        <v>57504.579999999994</v>
      </c>
      <c r="E8" s="73">
        <f>'計算用(期待容量)'!E8</f>
        <v>24960.2</v>
      </c>
      <c r="F8" s="73">
        <f>'計算用(期待容量)'!F8</f>
        <v>5839.5990000000002</v>
      </c>
      <c r="G8" s="73">
        <f>'計算用(期待容量)'!G8</f>
        <v>27108.210000000003</v>
      </c>
      <c r="H8" s="73">
        <f>'計算用(期待容量)'!H8</f>
        <v>10531.053</v>
      </c>
      <c r="I8" s="73">
        <f>'計算用(期待容量)'!I8</f>
        <v>5509.97</v>
      </c>
      <c r="J8" s="73">
        <f>'計算用(期待容量)'!J8</f>
        <v>18336.038</v>
      </c>
    </row>
    <row r="9" spans="1:13" x14ac:dyDescent="0.25">
      <c r="A9" s="7" t="s">
        <v>15</v>
      </c>
      <c r="B9" s="73">
        <f>'計算用(期待容量)'!B9</f>
        <v>4678.376248497957</v>
      </c>
      <c r="C9" s="73">
        <f>'計算用(期待容量)'!C9</f>
        <v>12960.544171105321</v>
      </c>
      <c r="D9" s="73">
        <f>'計算用(期待容量)'!D9</f>
        <v>48843.978396830418</v>
      </c>
      <c r="E9" s="73">
        <f>'計算用(期待容量)'!E9</f>
        <v>23523.861126760563</v>
      </c>
      <c r="F9" s="73">
        <f>'計算用(期待容量)'!F9</f>
        <v>5202.5426372451966</v>
      </c>
      <c r="G9" s="73">
        <f>'計算用(期待容量)'!G9</f>
        <v>23164.206473165388</v>
      </c>
      <c r="H9" s="73">
        <f>'計算用(期待容量)'!H9</f>
        <v>9406.7975024262778</v>
      </c>
      <c r="I9" s="73">
        <f>'計算用(期待容量)'!I9</f>
        <v>4818.4380566801619</v>
      </c>
      <c r="J9" s="73">
        <f>'計算用(期待容量)'!J9</f>
        <v>15811.354236702995</v>
      </c>
    </row>
    <row r="10" spans="1:13" x14ac:dyDescent="0.25">
      <c r="A10" s="7" t="s">
        <v>16</v>
      </c>
      <c r="B10" s="73">
        <f>'計算用(期待容量)'!B10</f>
        <v>4705.4212765957445</v>
      </c>
      <c r="C10" s="73">
        <f>'計算用(期待容量)'!C10</f>
        <v>11474.00183178447</v>
      </c>
      <c r="D10" s="73">
        <f>'計算用(期待容量)'!D10</f>
        <v>41232.139845966405</v>
      </c>
      <c r="E10" s="73">
        <f>'計算用(期待容量)'!E10</f>
        <v>19927.984507042253</v>
      </c>
      <c r="F10" s="73">
        <f>'計算用(期待容量)'!F10</f>
        <v>4498.4728727984339</v>
      </c>
      <c r="G10" s="73">
        <f>'計算用(期待容量)'!G10</f>
        <v>18908.447447973715</v>
      </c>
      <c r="H10" s="73">
        <f>'計算用(期待容量)'!H10</f>
        <v>7876.7471211129296</v>
      </c>
      <c r="I10" s="73">
        <f>'計算用(期待容量)'!I10</f>
        <v>4037.6739271255065</v>
      </c>
      <c r="J10" s="73">
        <f>'計算用(期待容量)'!J10</f>
        <v>13478.920938344123</v>
      </c>
    </row>
    <row r="11" spans="1:13" x14ac:dyDescent="0.25">
      <c r="A11" s="7" t="s">
        <v>17</v>
      </c>
      <c r="B11" s="73">
        <f>'計算用(期待容量)'!B11</f>
        <v>5388.0798554797275</v>
      </c>
      <c r="C11" s="73">
        <f>'計算用(期待容量)'!C11</f>
        <v>12862.884230541467</v>
      </c>
      <c r="D11" s="73">
        <f>'計算用(期待容量)'!D11</f>
        <v>42933.709788452594</v>
      </c>
      <c r="E11" s="73">
        <f>'計算用(期待容量)'!E11</f>
        <v>19546.297323943661</v>
      </c>
      <c r="F11" s="73">
        <f>'計算用(期待容量)'!F11</f>
        <v>4927.4699178082192</v>
      </c>
      <c r="G11" s="73">
        <f>'計算用(期待容量)'!G11</f>
        <v>19215.253493975903</v>
      </c>
      <c r="H11" s="73">
        <f>'計算用(期待容量)'!H11</f>
        <v>8609.8219744259732</v>
      </c>
      <c r="I11" s="73">
        <f>'計算用(期待容量)'!I11</f>
        <v>4126.9061133603236</v>
      </c>
      <c r="J11" s="73">
        <f>'計算用(期待容量)'!J11</f>
        <v>13782.435963936248</v>
      </c>
    </row>
    <row r="12" spans="1:13" x14ac:dyDescent="0.25">
      <c r="A12" s="7" t="s">
        <v>18</v>
      </c>
      <c r="B12" s="73">
        <f>'計算用(期待容量)'!B12</f>
        <v>5796.0030309112808</v>
      </c>
      <c r="C12" s="73">
        <f>'計算用(期待容量)'!C12</f>
        <v>14408.422049690715</v>
      </c>
      <c r="D12" s="73">
        <f>'計算用(期待容量)'!D12</f>
        <v>47420.719322482837</v>
      </c>
      <c r="E12" s="73">
        <f>'計算用(期待容量)'!E12</f>
        <v>22167.87323943662</v>
      </c>
      <c r="F12" s="73">
        <f>'計算用(期待容量)'!F12</f>
        <v>5636.6425636007825</v>
      </c>
      <c r="G12" s="73">
        <f>'計算用(期待容量)'!G12</f>
        <v>23420.548105147864</v>
      </c>
      <c r="H12" s="73">
        <f>'計算用(期待容量)'!H12</f>
        <v>10350.93537276634</v>
      </c>
      <c r="I12" s="73">
        <f>'計算用(期待容量)'!I12</f>
        <v>5141.8934817813761</v>
      </c>
      <c r="J12" s="73">
        <f>'計算用(期待容量)'!J12</f>
        <v>17320.580575733864</v>
      </c>
    </row>
    <row r="13" spans="1:13" x14ac:dyDescent="0.25">
      <c r="A13" s="7" t="s">
        <v>19</v>
      </c>
      <c r="B13" s="73">
        <f>'計算用(期待容量)'!B13</f>
        <v>5977.16</v>
      </c>
      <c r="C13" s="73">
        <f>'計算用(期待容量)'!C13</f>
        <v>15104.856</v>
      </c>
      <c r="D13" s="73">
        <f>'計算用(期待容量)'!D13</f>
        <v>50938.213634065585</v>
      </c>
      <c r="E13" s="73">
        <f>'計算用(期待容量)'!E13</f>
        <v>23523.861126760563</v>
      </c>
      <c r="F13" s="73">
        <f>'計算用(期待容量)'!F13</f>
        <v>6089.48</v>
      </c>
      <c r="G13" s="73">
        <f>'計算用(期待容量)'!G13</f>
        <v>24891.255345016427</v>
      </c>
      <c r="H13" s="73">
        <f>'計算用(期待容量)'!H13</f>
        <v>10460.698660990993</v>
      </c>
      <c r="I13" s="73">
        <f>'計算用(期待容量)'!I13</f>
        <v>5141.8934817813761</v>
      </c>
      <c r="J13" s="73">
        <f>'計算用(期待容量)'!J13</f>
        <v>17526.029404614837</v>
      </c>
    </row>
    <row r="14" spans="1:13" x14ac:dyDescent="0.25">
      <c r="A14" s="7" t="s">
        <v>20</v>
      </c>
      <c r="B14" s="73">
        <f>'計算用(期待容量)'!B14</f>
        <v>5929.1708028904059</v>
      </c>
      <c r="C14" s="73">
        <f>'計算用(期待容量)'!C14</f>
        <v>14864.192082026326</v>
      </c>
      <c r="D14" s="73">
        <f>'計算用(期待容量)'!D14</f>
        <v>50940.242552779899</v>
      </c>
      <c r="E14" s="73">
        <f>'計算用(期待容量)'!E14</f>
        <v>23523.861126760563</v>
      </c>
      <c r="F14" s="73">
        <f>'計算用(期待容量)'!F14</f>
        <v>6089.48</v>
      </c>
      <c r="G14" s="73">
        <f>'計算用(期待容量)'!G14</f>
        <v>24891.255345016427</v>
      </c>
      <c r="H14" s="73">
        <f>'計算用(期待容量)'!H14</f>
        <v>10460.698660990993</v>
      </c>
      <c r="I14" s="73">
        <f>'計算用(期待容量)'!I14</f>
        <v>5141.8934817813761</v>
      </c>
      <c r="J14" s="73">
        <f>'計算用(期待容量)'!J14</f>
        <v>17526.029404614837</v>
      </c>
    </row>
    <row r="15" spans="1:13" x14ac:dyDescent="0.25">
      <c r="A15" s="7" t="s">
        <v>21</v>
      </c>
      <c r="B15" s="73">
        <f>'計算用(期待容量)'!B15</f>
        <v>5413.2794339622642</v>
      </c>
      <c r="C15" s="73">
        <f>'計算用(期待容量)'!C15</f>
        <v>13504.852988742634</v>
      </c>
      <c r="D15" s="73">
        <f>'計算用(期待容量)'!D15</f>
        <v>46397.938230576066</v>
      </c>
      <c r="E15" s="73">
        <f>'計算用(期待容量)'!E15</f>
        <v>20831.973098591548</v>
      </c>
      <c r="F15" s="73">
        <f>'計算用(期待容量)'!F15</f>
        <v>5439.8983326810176</v>
      </c>
      <c r="G15" s="73">
        <f>'計算用(期待容量)'!G15</f>
        <v>21278.805125958377</v>
      </c>
      <c r="H15" s="73">
        <f>'計算用(期待容量)'!H15</f>
        <v>9193.1186217685499</v>
      </c>
      <c r="I15" s="73">
        <f>'計算用(期待容量)'!I15</f>
        <v>4506.1304048582997</v>
      </c>
      <c r="J15" s="73">
        <f>'計算用(期待容量)'!J15</f>
        <v>14837.045139024798</v>
      </c>
    </row>
    <row r="16" spans="1:13" x14ac:dyDescent="0.25">
      <c r="B16" s="2"/>
      <c r="C16" s="2"/>
      <c r="D16" s="2"/>
      <c r="E16" s="2"/>
      <c r="F16" s="2"/>
      <c r="G16" s="2"/>
      <c r="H16" s="2"/>
      <c r="I16" s="2"/>
      <c r="J16" s="2"/>
      <c r="K16" s="2"/>
    </row>
    <row r="17" spans="1:12" x14ac:dyDescent="0.25">
      <c r="A17" s="1" t="s">
        <v>35</v>
      </c>
      <c r="B17" s="28">
        <f>'計算用(期待容量)'!B17</f>
        <v>152334.98417664724</v>
      </c>
      <c r="C17" s="2"/>
      <c r="D17" s="2"/>
      <c r="E17" s="2"/>
      <c r="F17" s="2"/>
      <c r="G17" s="2"/>
      <c r="H17" s="2"/>
      <c r="I17" s="2"/>
      <c r="J17" s="2"/>
      <c r="K17" s="2"/>
    </row>
    <row r="18" spans="1:12" x14ac:dyDescent="0.25">
      <c r="L18" s="9"/>
    </row>
    <row r="19" spans="1:12" x14ac:dyDescent="0.25">
      <c r="A19" s="1" t="s">
        <v>110</v>
      </c>
    </row>
    <row r="20" spans="1:12" x14ac:dyDescent="0.25">
      <c r="A20" s="7" t="s">
        <v>10</v>
      </c>
      <c r="B20" s="73">
        <f>'計算用(期待容量)'!B20</f>
        <v>791.13362624968954</v>
      </c>
      <c r="C20" s="73">
        <f>'計算用(期待容量)'!C20</f>
        <v>3868.8244409633389</v>
      </c>
      <c r="D20" s="73">
        <f>'計算用(期待容量)'!D20</f>
        <v>2669.7381753264626</v>
      </c>
      <c r="E20" s="73">
        <f>'計算用(期待容量)'!E20</f>
        <v>2182.7050889907855</v>
      </c>
      <c r="F20" s="73">
        <f>'計算用(期待容量)'!F20</f>
        <v>1140.0798911490222</v>
      </c>
      <c r="G20" s="73">
        <f>'計算用(期待容量)'!G20</f>
        <v>2067.1910408215026</v>
      </c>
      <c r="H20" s="73">
        <f>'計算用(期待容量)'!H20</f>
        <v>918.50380475966904</v>
      </c>
      <c r="I20" s="73">
        <f>'計算用(期待容量)'!I20</f>
        <v>703.74982922666402</v>
      </c>
      <c r="J20" s="73">
        <f>'計算用(期待容量)'!J20</f>
        <v>820.78410251288767</v>
      </c>
    </row>
    <row r="21" spans="1:12" x14ac:dyDescent="0.25">
      <c r="A21" s="7" t="s">
        <v>11</v>
      </c>
      <c r="B21" s="73">
        <f>'計算用(期待容量)'!B21</f>
        <v>970.10280361143077</v>
      </c>
      <c r="C21" s="73">
        <f>'計算用(期待容量)'!C21</f>
        <v>3847.4931949435804</v>
      </c>
      <c r="D21" s="73">
        <f>'計算用(期待容量)'!D21</f>
        <v>4331.9265721120628</v>
      </c>
      <c r="E21" s="73">
        <f>'計算用(期待容量)'!E21</f>
        <v>2944.5754814470438</v>
      </c>
      <c r="F21" s="73">
        <f>'計算用(期待容量)'!F21</f>
        <v>1256.3835667124599</v>
      </c>
      <c r="G21" s="73">
        <f>'計算用(期待容量)'!G21</f>
        <v>2796.6209397074899</v>
      </c>
      <c r="H21" s="73">
        <f>'計算用(期待容量)'!H21</f>
        <v>1550.0485343727046</v>
      </c>
      <c r="I21" s="73">
        <f>'計算用(期待容量)'!I21</f>
        <v>1043.9416725951255</v>
      </c>
      <c r="J21" s="73">
        <f>'計算用(期待容量)'!J21</f>
        <v>1444.5872344981242</v>
      </c>
    </row>
    <row r="22" spans="1:12" x14ac:dyDescent="0.25">
      <c r="A22" s="7" t="s">
        <v>12</v>
      </c>
      <c r="B22" s="73">
        <f>'計算用(期待容量)'!B22</f>
        <v>859.96408949795159</v>
      </c>
      <c r="C22" s="73">
        <f>'計算用(期待容量)'!C22</f>
        <v>3551.5201535200295</v>
      </c>
      <c r="D22" s="73">
        <f>'計算用(期待容量)'!D22</f>
        <v>5076.7122798797982</v>
      </c>
      <c r="E22" s="73">
        <f>'計算用(期待容量)'!E22</f>
        <v>3369.8500124977672</v>
      </c>
      <c r="F22" s="73">
        <f>'計算用(期待容量)'!F22</f>
        <v>1095.7560232432525</v>
      </c>
      <c r="G22" s="73">
        <f>'計算用(期待容量)'!G22</f>
        <v>2925.2128733284399</v>
      </c>
      <c r="H22" s="73">
        <f>'計算用(期待容量)'!H22</f>
        <v>1576.8214177214095</v>
      </c>
      <c r="I22" s="73">
        <f>'計算用(期待容量)'!I22</f>
        <v>1054.8164332206079</v>
      </c>
      <c r="J22" s="73">
        <f>'計算用(期待容量)'!J22</f>
        <v>1948.9267170907469</v>
      </c>
    </row>
    <row r="23" spans="1:12" x14ac:dyDescent="0.25">
      <c r="A23" s="7" t="s">
        <v>13</v>
      </c>
      <c r="B23" s="73">
        <f>'計算用(期待容量)'!B23</f>
        <v>694.23494100944993</v>
      </c>
      <c r="C23" s="73">
        <f>'計算用(期待容量)'!C23</f>
        <v>3391.6473843980239</v>
      </c>
      <c r="D23" s="73">
        <f>'計算用(期待容量)'!D23</f>
        <v>6124.7065120902771</v>
      </c>
      <c r="E23" s="73">
        <f>'計算用(期待容量)'!E23</f>
        <v>3925.4612355713034</v>
      </c>
      <c r="F23" s="73">
        <f>'計算用(期待容量)'!F23</f>
        <v>1146.5258670080493</v>
      </c>
      <c r="G23" s="73">
        <f>'計算用(期待容量)'!G23</f>
        <v>3364.9235833460152</v>
      </c>
      <c r="H23" s="73">
        <f>'計算用(期待容量)'!H23</f>
        <v>2338.3354084839202</v>
      </c>
      <c r="I23" s="73">
        <f>'計算用(期待容量)'!I23</f>
        <v>1373.9697527949429</v>
      </c>
      <c r="J23" s="73">
        <f>'計算用(期待容量)'!J23</f>
        <v>2154.9453152979891</v>
      </c>
    </row>
    <row r="24" spans="1:12" x14ac:dyDescent="0.25">
      <c r="A24" s="7" t="s">
        <v>14</v>
      </c>
      <c r="B24" s="73">
        <f>'計算用(期待容量)'!B24</f>
        <v>696.66617837624665</v>
      </c>
      <c r="C24" s="73">
        <f>'計算用(期待容量)'!C24</f>
        <v>3754.3620813376947</v>
      </c>
      <c r="D24" s="73">
        <f>'計算用(期待容量)'!D24</f>
        <v>6422.5406317421657</v>
      </c>
      <c r="E24" s="73">
        <f>'計算用(期待容量)'!E24</f>
        <v>3766.6621020575703</v>
      </c>
      <c r="F24" s="73">
        <f>'計算用(期待容量)'!F24</f>
        <v>1010.6783582943538</v>
      </c>
      <c r="G24" s="73">
        <f>'計算用(期待容量)'!G24</f>
        <v>3146.2434087469401</v>
      </c>
      <c r="H24" s="73">
        <f>'計算用(期待容量)'!H24</f>
        <v>2167.1126800610486</v>
      </c>
      <c r="I24" s="73">
        <f>'計算用(期待容量)'!I24</f>
        <v>1391.8361547985016</v>
      </c>
      <c r="J24" s="73">
        <f>'計算用(期待容量)'!J24</f>
        <v>2160.3084045854539</v>
      </c>
    </row>
    <row r="25" spans="1:12" x14ac:dyDescent="0.25">
      <c r="A25" s="7" t="s">
        <v>15</v>
      </c>
      <c r="B25" s="73">
        <f>'計算用(期待容量)'!B25</f>
        <v>639.67534535931418</v>
      </c>
      <c r="C25" s="73">
        <f>'計算用(期待容量)'!C25</f>
        <v>3048.0166065289909</v>
      </c>
      <c r="D25" s="73">
        <f>'計算用(期待容量)'!D25</f>
        <v>4766.9044562314166</v>
      </c>
      <c r="E25" s="73">
        <f>'計算用(期待容量)'!E25</f>
        <v>2938.7506918264453</v>
      </c>
      <c r="F25" s="73">
        <f>'計算用(期待容量)'!F25</f>
        <v>851.09526196665252</v>
      </c>
      <c r="G25" s="73">
        <f>'計算用(期待容量)'!G25</f>
        <v>2454.5536583305793</v>
      </c>
      <c r="H25" s="73">
        <f>'計算用(期待容量)'!H25</f>
        <v>1510.5250009102883</v>
      </c>
      <c r="I25" s="73">
        <f>'計算用(期待容量)'!I25</f>
        <v>1073.0942742345273</v>
      </c>
      <c r="J25" s="73">
        <f>'計算用(期待容量)'!J25</f>
        <v>1742.5947046117776</v>
      </c>
    </row>
    <row r="26" spans="1:12" x14ac:dyDescent="0.25">
      <c r="A26" s="7" t="s">
        <v>16</v>
      </c>
      <c r="B26" s="73">
        <f>'計算用(期待容量)'!B26</f>
        <v>586.20585692656005</v>
      </c>
      <c r="C26" s="73">
        <f>'計算用(期待容量)'!C26</f>
        <v>2527.6461030179189</v>
      </c>
      <c r="D26" s="73">
        <f>'計算用(期待容量)'!D26</f>
        <v>2909.5206198866381</v>
      </c>
      <c r="E26" s="73">
        <f>'計算用(期待容量)'!E26</f>
        <v>2248.5412475700305</v>
      </c>
      <c r="F26" s="73">
        <f>'計算用(期待容量)'!F26</f>
        <v>667.84869937094027</v>
      </c>
      <c r="G26" s="73">
        <f>'計算用(期待容量)'!G26</f>
        <v>1839.4806822369092</v>
      </c>
      <c r="H26" s="73">
        <f>'計算用(期待容量)'!H26</f>
        <v>1132.5670401762497</v>
      </c>
      <c r="I26" s="73">
        <f>'計算用(期待容量)'!I26</f>
        <v>841.06776615365743</v>
      </c>
      <c r="J26" s="73">
        <f>'計算用(期待容量)'!J26</f>
        <v>1337.6619846611031</v>
      </c>
    </row>
    <row r="27" spans="1:12" x14ac:dyDescent="0.25">
      <c r="A27" s="7" t="s">
        <v>17</v>
      </c>
      <c r="B27" s="73">
        <f>'計算用(期待容量)'!B27</f>
        <v>672.6098937286381</v>
      </c>
      <c r="C27" s="73">
        <f>'計算用(期待容量)'!C27</f>
        <v>2560.8211033889493</v>
      </c>
      <c r="D27" s="73">
        <f>'計算用(期待容量)'!D27</f>
        <v>1610.7634139296194</v>
      </c>
      <c r="E27" s="73">
        <f>'計算用(期待容量)'!E27</f>
        <v>977.01233357646709</v>
      </c>
      <c r="F27" s="73">
        <f>'計算用(期待容量)'!F27</f>
        <v>615.07638121872594</v>
      </c>
      <c r="G27" s="73">
        <f>'計算用(期待容量)'!G27</f>
        <v>1012.4267105406259</v>
      </c>
      <c r="H27" s="73">
        <f>'計算用(期待容量)'!H27</f>
        <v>335.34078523887717</v>
      </c>
      <c r="I27" s="73">
        <f>'計算用(期待容量)'!I27</f>
        <v>416.93484695741398</v>
      </c>
      <c r="J27" s="73">
        <f>'計算用(期待容量)'!J27</f>
        <v>649.38453142069227</v>
      </c>
    </row>
    <row r="28" spans="1:12" x14ac:dyDescent="0.25">
      <c r="A28" s="7" t="s">
        <v>18</v>
      </c>
      <c r="B28" s="73">
        <f>'計算用(期待容量)'!B28</f>
        <v>716.55153238891558</v>
      </c>
      <c r="C28" s="73">
        <f>'計算用(期待容量)'!C28</f>
        <v>3256.7928366350825</v>
      </c>
      <c r="D28" s="73">
        <f>'計算用(期待容量)'!D28</f>
        <v>1573.050244644304</v>
      </c>
      <c r="E28" s="73">
        <f>'計算用(期待容量)'!E28</f>
        <v>1600.0805021838714</v>
      </c>
      <c r="F28" s="73">
        <f>'計算用(期待容量)'!F28</f>
        <v>763.17828156086466</v>
      </c>
      <c r="G28" s="73">
        <f>'計算用(期待容量)'!G28</f>
        <v>1477.6584481993386</v>
      </c>
      <c r="H28" s="73">
        <f>'計算用(期待容量)'!H28</f>
        <v>769.16128423692817</v>
      </c>
      <c r="I28" s="73">
        <f>'計算用(期待容量)'!I28</f>
        <v>655.29507493752021</v>
      </c>
      <c r="J28" s="73">
        <f>'計算用(期待容量)'!J28</f>
        <v>904.81179521316164</v>
      </c>
    </row>
    <row r="29" spans="1:12" x14ac:dyDescent="0.25">
      <c r="A29" s="7" t="s">
        <v>19</v>
      </c>
      <c r="B29" s="73">
        <f>'計算用(期待容量)'!B29</f>
        <v>574.82000684908394</v>
      </c>
      <c r="C29" s="73">
        <f>'計算用(期待容量)'!C29</f>
        <v>3344.2612034463746</v>
      </c>
      <c r="D29" s="73">
        <f>'計算用(期待容量)'!D29</f>
        <v>1945.662817931227</v>
      </c>
      <c r="E29" s="73">
        <f>'計算用(期待容量)'!E29</f>
        <v>1620.8435635116514</v>
      </c>
      <c r="F29" s="73">
        <f>'計算用(期待容量)'!F29</f>
        <v>609.90841550807295</v>
      </c>
      <c r="G29" s="73">
        <f>'計算用(期待容量)'!G29</f>
        <v>1433.309063609624</v>
      </c>
      <c r="H29" s="73">
        <f>'計算用(期待容量)'!H29</f>
        <v>885.6596232412478</v>
      </c>
      <c r="I29" s="73">
        <f>'計算用(期待容量)'!I29</f>
        <v>658.20128482631253</v>
      </c>
      <c r="J29" s="73">
        <f>'計算用(期待容量)'!J29</f>
        <v>1046.8340210764054</v>
      </c>
    </row>
    <row r="30" spans="1:12" x14ac:dyDescent="0.25">
      <c r="A30" s="7" t="s">
        <v>20</v>
      </c>
      <c r="B30" s="73">
        <f>'計算用(期待容量)'!B30</f>
        <v>680.79938910485168</v>
      </c>
      <c r="C30" s="73">
        <f>'計算用(期待容量)'!C30</f>
        <v>3522.6009340905398</v>
      </c>
      <c r="D30" s="73">
        <f>'計算用(期待容量)'!D30</f>
        <v>1379.403318258318</v>
      </c>
      <c r="E30" s="73">
        <f>'計算用(期待容量)'!E30</f>
        <v>1135.5171796358811</v>
      </c>
      <c r="F30" s="73">
        <f>'計算用(期待容量)'!F30</f>
        <v>602.9432154829808</v>
      </c>
      <c r="G30" s="73">
        <f>'計算用(期待容量)'!G30</f>
        <v>1362.656531808017</v>
      </c>
      <c r="H30" s="73">
        <f>'計算用(期待容量)'!H30</f>
        <v>710.71629319736144</v>
      </c>
      <c r="I30" s="73">
        <f>'計算用(期待容量)'!I30</f>
        <v>631.25188090624317</v>
      </c>
      <c r="J30" s="73">
        <f>'計算用(期待容量)'!J30</f>
        <v>858.59125751581701</v>
      </c>
    </row>
    <row r="31" spans="1:12" x14ac:dyDescent="0.25">
      <c r="A31" s="7" t="s">
        <v>21</v>
      </c>
      <c r="B31" s="73">
        <f>'計算用(期待容量)'!B31</f>
        <v>621.29109401500693</v>
      </c>
      <c r="C31" s="73">
        <f>'計算用(期待容量)'!C31</f>
        <v>3239.771253990863</v>
      </c>
      <c r="D31" s="73">
        <f>'計算用(期待容量)'!D31</f>
        <v>1802.3314197045672</v>
      </c>
      <c r="E31" s="73">
        <f>'計算用(期待容量)'!E31</f>
        <v>1419.1809730502273</v>
      </c>
      <c r="F31" s="73">
        <f>'計算用(期待容量)'!F31</f>
        <v>810.01526408254017</v>
      </c>
      <c r="G31" s="73">
        <f>'計算用(期待容量)'!G31</f>
        <v>1535.7254333346257</v>
      </c>
      <c r="H31" s="73">
        <f>'計算用(期待容量)'!H31</f>
        <v>825.95167770168973</v>
      </c>
      <c r="I31" s="73">
        <f>'計算用(期待容量)'!I31</f>
        <v>706.47370732326999</v>
      </c>
      <c r="J31" s="73">
        <f>'計算用(期待容量)'!J31</f>
        <v>961.56917679719322</v>
      </c>
    </row>
    <row r="32" spans="1:12" x14ac:dyDescent="0.25">
      <c r="B32" s="7"/>
      <c r="C32" s="7"/>
      <c r="D32" s="7"/>
      <c r="E32" s="7"/>
      <c r="F32" s="7"/>
      <c r="G32" s="7"/>
      <c r="H32" s="7"/>
      <c r="I32" s="7"/>
      <c r="J32" s="7"/>
    </row>
    <row r="33" spans="1:13" x14ac:dyDescent="0.25">
      <c r="A33" s="1" t="s">
        <v>99</v>
      </c>
    </row>
    <row r="34" spans="1:13" x14ac:dyDescent="0.25">
      <c r="A34" s="7" t="s">
        <v>10</v>
      </c>
      <c r="B34" s="67">
        <f>B4-B20</f>
        <v>3939.4872288285924</v>
      </c>
      <c r="C34" s="67">
        <f t="shared" ref="C34:J34" si="0">C4-C20</f>
        <v>7792.3749921520775</v>
      </c>
      <c r="D34" s="67">
        <f t="shared" si="0"/>
        <v>38575.877131587476</v>
      </c>
      <c r="E34" s="67">
        <f t="shared" si="0"/>
        <v>16399.33040396696</v>
      </c>
      <c r="F34" s="67">
        <f t="shared" si="0"/>
        <v>3507.3454278333656</v>
      </c>
      <c r="G34" s="67">
        <f t="shared" si="0"/>
        <v>16120.74614428255</v>
      </c>
      <c r="H34" s="67">
        <f t="shared" si="0"/>
        <v>6714.9219777175276</v>
      </c>
      <c r="I34" s="67">
        <f t="shared" si="0"/>
        <v>3133.1541788705017</v>
      </c>
      <c r="J34" s="67">
        <f t="shared" si="0"/>
        <v>11580.669699317506</v>
      </c>
      <c r="L34" s="11"/>
    </row>
    <row r="35" spans="1:13" x14ac:dyDescent="0.25">
      <c r="A35" s="7" t="s">
        <v>11</v>
      </c>
      <c r="B35" s="67">
        <f t="shared" ref="B35:J35" si="1">B5-B21</f>
        <v>3328.6052774804998</v>
      </c>
      <c r="C35" s="67">
        <f t="shared" si="1"/>
        <v>6989.5142559666829</v>
      </c>
      <c r="D35" s="67">
        <f t="shared" si="1"/>
        <v>35019.899480230713</v>
      </c>
      <c r="E35" s="67">
        <f t="shared" si="1"/>
        <v>15828.308603059997</v>
      </c>
      <c r="F35" s="67">
        <f t="shared" si="1"/>
        <v>3075.2465663599473</v>
      </c>
      <c r="G35" s="67">
        <f t="shared" si="1"/>
        <v>15576.395763468852</v>
      </c>
      <c r="H35" s="67">
        <f t="shared" si="1"/>
        <v>5994.378879415448</v>
      </c>
      <c r="I35" s="67">
        <f t="shared" si="1"/>
        <v>2781.8045622226882</v>
      </c>
      <c r="J35" s="67">
        <f t="shared" si="1"/>
        <v>11143.278965533409</v>
      </c>
      <c r="L35" s="11"/>
    </row>
    <row r="36" spans="1:13" x14ac:dyDescent="0.25">
      <c r="A36" s="7" t="s">
        <v>12</v>
      </c>
      <c r="B36" s="67">
        <f t="shared" ref="B36:J36" si="2">B6-B22</f>
        <v>3414.7543930391817</v>
      </c>
      <c r="C36" s="67">
        <f t="shared" si="2"/>
        <v>8179.6425344984973</v>
      </c>
      <c r="D36" s="67">
        <f t="shared" si="2"/>
        <v>39868.553052852105</v>
      </c>
      <c r="E36" s="67">
        <f t="shared" si="2"/>
        <v>17170.83576215012</v>
      </c>
      <c r="F36" s="67">
        <f t="shared" si="2"/>
        <v>3688.7215462283721</v>
      </c>
      <c r="G36" s="67">
        <f t="shared" si="2"/>
        <v>18118.038320537933</v>
      </c>
      <c r="H36" s="67">
        <f t="shared" si="2"/>
        <v>6703.5087025205494</v>
      </c>
      <c r="I36" s="67">
        <f t="shared" si="2"/>
        <v>3317.4706922854648</v>
      </c>
      <c r="J36" s="67">
        <f t="shared" si="2"/>
        <v>12371.592400882611</v>
      </c>
      <c r="L36" s="11"/>
    </row>
    <row r="37" spans="1:13" x14ac:dyDescent="0.25">
      <c r="A37" s="7" t="s">
        <v>13</v>
      </c>
      <c r="B37" s="67">
        <f t="shared" ref="B37:J37" si="3">B7-B23</f>
        <v>4164.0277025858395</v>
      </c>
      <c r="C37" s="67">
        <f t="shared" si="3"/>
        <v>10632.864794808322</v>
      </c>
      <c r="D37" s="67">
        <f t="shared" si="3"/>
        <v>51382.124398067645</v>
      </c>
      <c r="E37" s="67">
        <f t="shared" si="3"/>
        <v>21034.738764428697</v>
      </c>
      <c r="F37" s="67">
        <f t="shared" si="3"/>
        <v>4693.0731329919508</v>
      </c>
      <c r="G37" s="67">
        <f t="shared" si="3"/>
        <v>23743.286416653988</v>
      </c>
      <c r="H37" s="67">
        <f t="shared" si="3"/>
        <v>8192.7175915160806</v>
      </c>
      <c r="I37" s="67">
        <f t="shared" si="3"/>
        <v>4136.0002472050573</v>
      </c>
      <c r="J37" s="67">
        <f t="shared" si="3"/>
        <v>16181.092684702011</v>
      </c>
      <c r="L37" s="11"/>
    </row>
    <row r="38" spans="1:13" x14ac:dyDescent="0.25">
      <c r="A38" s="7" t="s">
        <v>14</v>
      </c>
      <c r="B38" s="67">
        <f t="shared" ref="B38:J38" si="4">B8-B24</f>
        <v>4293.523821623754</v>
      </c>
      <c r="C38" s="67">
        <f t="shared" si="4"/>
        <v>10650.457918662305</v>
      </c>
      <c r="D38" s="67">
        <f t="shared" si="4"/>
        <v>51082.039368257829</v>
      </c>
      <c r="E38" s="67">
        <f t="shared" si="4"/>
        <v>21193.537897942431</v>
      </c>
      <c r="F38" s="67">
        <f t="shared" si="4"/>
        <v>4828.9206417056466</v>
      </c>
      <c r="G38" s="67">
        <f t="shared" si="4"/>
        <v>23961.966591253062</v>
      </c>
      <c r="H38" s="67">
        <f t="shared" si="4"/>
        <v>8363.9403199389508</v>
      </c>
      <c r="I38" s="67">
        <f t="shared" si="4"/>
        <v>4118.1338452014988</v>
      </c>
      <c r="J38" s="67">
        <f t="shared" si="4"/>
        <v>16175.729595414547</v>
      </c>
      <c r="L38" s="11"/>
    </row>
    <row r="39" spans="1:13" x14ac:dyDescent="0.25">
      <c r="A39" s="7" t="s">
        <v>15</v>
      </c>
      <c r="B39" s="67">
        <f t="shared" ref="B39:J39" si="5">B9-B25</f>
        <v>4038.7009031386428</v>
      </c>
      <c r="C39" s="67">
        <f t="shared" si="5"/>
        <v>9912.5275645763304</v>
      </c>
      <c r="D39" s="67">
        <f t="shared" si="5"/>
        <v>44077.073940599003</v>
      </c>
      <c r="E39" s="67">
        <f t="shared" si="5"/>
        <v>20585.110434934119</v>
      </c>
      <c r="F39" s="67">
        <f t="shared" si="5"/>
        <v>4351.4473752785443</v>
      </c>
      <c r="G39" s="67">
        <f t="shared" si="5"/>
        <v>20709.652814834808</v>
      </c>
      <c r="H39" s="67">
        <f t="shared" si="5"/>
        <v>7896.2725015159895</v>
      </c>
      <c r="I39" s="67">
        <f t="shared" si="5"/>
        <v>3745.3437824456346</v>
      </c>
      <c r="J39" s="67">
        <f t="shared" si="5"/>
        <v>14068.759532091217</v>
      </c>
      <c r="L39" s="11"/>
    </row>
    <row r="40" spans="1:13" x14ac:dyDescent="0.25">
      <c r="A40" s="7" t="s">
        <v>16</v>
      </c>
      <c r="B40" s="67">
        <f t="shared" ref="B40:J40" si="6">B10-B26</f>
        <v>4119.2154196691845</v>
      </c>
      <c r="C40" s="67">
        <f t="shared" si="6"/>
        <v>8946.3557287665499</v>
      </c>
      <c r="D40" s="67">
        <f t="shared" si="6"/>
        <v>38322.619226079769</v>
      </c>
      <c r="E40" s="67">
        <f t="shared" si="6"/>
        <v>17679.443259472224</v>
      </c>
      <c r="F40" s="67">
        <f t="shared" si="6"/>
        <v>3830.6241734274936</v>
      </c>
      <c r="G40" s="67">
        <f t="shared" si="6"/>
        <v>17068.966765736805</v>
      </c>
      <c r="H40" s="67">
        <f t="shared" si="6"/>
        <v>6744.1800809366796</v>
      </c>
      <c r="I40" s="67">
        <f t="shared" si="6"/>
        <v>3196.606160971849</v>
      </c>
      <c r="J40" s="67">
        <f t="shared" si="6"/>
        <v>12141.25895368302</v>
      </c>
      <c r="L40" s="11"/>
    </row>
    <row r="41" spans="1:13" x14ac:dyDescent="0.25">
      <c r="A41" s="7" t="s">
        <v>17</v>
      </c>
      <c r="B41" s="67">
        <f t="shared" ref="B41:J41" si="7">B11-B27</f>
        <v>4715.4699617510896</v>
      </c>
      <c r="C41" s="67">
        <f t="shared" si="7"/>
        <v>10302.063127152518</v>
      </c>
      <c r="D41" s="67">
        <f t="shared" si="7"/>
        <v>41322.946374522973</v>
      </c>
      <c r="E41" s="67">
        <f t="shared" si="7"/>
        <v>18569.284990367196</v>
      </c>
      <c r="F41" s="67">
        <f t="shared" si="7"/>
        <v>4312.3935365894931</v>
      </c>
      <c r="G41" s="67">
        <f t="shared" si="7"/>
        <v>18202.826783435277</v>
      </c>
      <c r="H41" s="67">
        <f t="shared" si="7"/>
        <v>8274.4811891870959</v>
      </c>
      <c r="I41" s="67">
        <f t="shared" si="7"/>
        <v>3709.9712664029098</v>
      </c>
      <c r="J41" s="67">
        <f t="shared" si="7"/>
        <v>13133.051432515556</v>
      </c>
      <c r="L41" s="11"/>
    </row>
    <row r="42" spans="1:13" x14ac:dyDescent="0.25">
      <c r="A42" s="7" t="s">
        <v>18</v>
      </c>
      <c r="B42" s="67">
        <f t="shared" ref="B42:J42" si="8">B12-B28</f>
        <v>5079.451498522365</v>
      </c>
      <c r="C42" s="67">
        <f t="shared" si="8"/>
        <v>11151.629213055632</v>
      </c>
      <c r="D42" s="67">
        <f t="shared" si="8"/>
        <v>45847.669077838531</v>
      </c>
      <c r="E42" s="67">
        <f t="shared" si="8"/>
        <v>20567.792737252748</v>
      </c>
      <c r="F42" s="67">
        <f t="shared" si="8"/>
        <v>4873.4642820399176</v>
      </c>
      <c r="G42" s="67">
        <f t="shared" si="8"/>
        <v>21942.889656948526</v>
      </c>
      <c r="H42" s="67">
        <f t="shared" si="8"/>
        <v>9581.7740885294115</v>
      </c>
      <c r="I42" s="67">
        <f t="shared" si="8"/>
        <v>4486.5984068438556</v>
      </c>
      <c r="J42" s="67">
        <f t="shared" si="8"/>
        <v>16415.768780520702</v>
      </c>
      <c r="L42" s="11"/>
    </row>
    <row r="43" spans="1:13" x14ac:dyDescent="0.25">
      <c r="A43" s="7" t="s">
        <v>19</v>
      </c>
      <c r="B43" s="67">
        <f t="shared" ref="B43:J43" si="9">B13-B29</f>
        <v>5402.3399931509157</v>
      </c>
      <c r="C43" s="67">
        <f t="shared" si="9"/>
        <v>11760.594796553625</v>
      </c>
      <c r="D43" s="67">
        <f t="shared" si="9"/>
        <v>48992.550816134361</v>
      </c>
      <c r="E43" s="67">
        <f t="shared" si="9"/>
        <v>21903.017563248912</v>
      </c>
      <c r="F43" s="67">
        <f t="shared" si="9"/>
        <v>5479.5715844919268</v>
      </c>
      <c r="G43" s="67">
        <f t="shared" si="9"/>
        <v>23457.946281406803</v>
      </c>
      <c r="H43" s="67">
        <f t="shared" si="9"/>
        <v>9575.0390377497442</v>
      </c>
      <c r="I43" s="67">
        <f t="shared" si="9"/>
        <v>4483.692196955064</v>
      </c>
      <c r="J43" s="67">
        <f t="shared" si="9"/>
        <v>16479.195383538434</v>
      </c>
      <c r="L43" s="11"/>
    </row>
    <row r="44" spans="1:13" x14ac:dyDescent="0.25">
      <c r="A44" s="7" t="s">
        <v>20</v>
      </c>
      <c r="B44" s="67">
        <f t="shared" ref="B44:J44" si="10">B14-B30</f>
        <v>5248.3714137855541</v>
      </c>
      <c r="C44" s="67">
        <f t="shared" si="10"/>
        <v>11341.591147935786</v>
      </c>
      <c r="D44" s="67">
        <f t="shared" si="10"/>
        <v>49560.839234521583</v>
      </c>
      <c r="E44" s="67">
        <f t="shared" si="10"/>
        <v>22388.343947124682</v>
      </c>
      <c r="F44" s="67">
        <f t="shared" si="10"/>
        <v>5486.5367845170185</v>
      </c>
      <c r="G44" s="67">
        <f t="shared" si="10"/>
        <v>23528.598813208409</v>
      </c>
      <c r="H44" s="67">
        <f t="shared" si="10"/>
        <v>9749.9823677936311</v>
      </c>
      <c r="I44" s="67">
        <f t="shared" si="10"/>
        <v>4510.641600875133</v>
      </c>
      <c r="J44" s="67">
        <f t="shared" si="10"/>
        <v>16667.438147099019</v>
      </c>
      <c r="L44" s="11"/>
    </row>
    <row r="45" spans="1:13" x14ac:dyDescent="0.25">
      <c r="A45" s="7" t="s">
        <v>21</v>
      </c>
      <c r="B45" s="67">
        <f t="shared" ref="B45:J45" si="11">B15-B31</f>
        <v>4791.9883399472574</v>
      </c>
      <c r="C45" s="67">
        <f t="shared" si="11"/>
        <v>10265.081734751771</v>
      </c>
      <c r="D45" s="67">
        <f t="shared" si="11"/>
        <v>44595.606810871497</v>
      </c>
      <c r="E45" s="67">
        <f t="shared" si="11"/>
        <v>19412.79212554132</v>
      </c>
      <c r="F45" s="67">
        <f t="shared" si="11"/>
        <v>4629.8830685984776</v>
      </c>
      <c r="G45" s="67">
        <f t="shared" si="11"/>
        <v>19743.079692623753</v>
      </c>
      <c r="H45" s="67">
        <f t="shared" si="11"/>
        <v>8367.1669440668593</v>
      </c>
      <c r="I45" s="67">
        <f t="shared" si="11"/>
        <v>3799.6566975350297</v>
      </c>
      <c r="J45" s="67">
        <f t="shared" si="11"/>
        <v>13875.475962227605</v>
      </c>
      <c r="L45" s="11"/>
    </row>
    <row r="46" spans="1:13" x14ac:dyDescent="0.25">
      <c r="L46" s="11"/>
    </row>
    <row r="47" spans="1:13" x14ac:dyDescent="0.25">
      <c r="A47" s="1" t="s">
        <v>100</v>
      </c>
      <c r="K47" s="2" t="s">
        <v>40</v>
      </c>
    </row>
    <row r="48" spans="1:13" x14ac:dyDescent="0.25">
      <c r="A48" s="7" t="s">
        <v>10</v>
      </c>
      <c r="B48" s="68">
        <f>IF(入力!$E$16=B$2,入力!$E$34*入力!$E$28/1000,0)</f>
        <v>0</v>
      </c>
      <c r="C48" s="68">
        <f>IF(入力!$E$16=C$2,入力!$E$34*入力!$E$28/1000,0)</f>
        <v>0</v>
      </c>
      <c r="D48" s="68">
        <f>IF(入力!$E$16=D$2,入力!$E$34*入力!$E$28/1000,0)</f>
        <v>0</v>
      </c>
      <c r="E48" s="68">
        <f>IF(入力!$E$16=E$2,入力!$E$34*入力!$E$28/1000,0)</f>
        <v>0</v>
      </c>
      <c r="F48" s="68">
        <f>IF(入力!$E$16=F$2,入力!$E$34*入力!$E$28/1000,0)</f>
        <v>0</v>
      </c>
      <c r="G48" s="68">
        <f>IF(入力!$E$16=G$2,入力!$E$34*入力!$E$28/1000,0)</f>
        <v>0</v>
      </c>
      <c r="H48" s="68">
        <f>IF(入力!$E$16=H$2,入力!$E$34*入力!$E$28/1000,0)</f>
        <v>0</v>
      </c>
      <c r="I48" s="68">
        <f>IF(入力!$E$16=I$2,入力!$E$34*入力!$E$28/1000,0)</f>
        <v>0</v>
      </c>
      <c r="J48" s="68">
        <f>IF(入力!$E$16=J$2,入力!$E$34*入力!$E$28/1000,0)</f>
        <v>0</v>
      </c>
      <c r="K48" s="74">
        <f>SUM(B48:J48)</f>
        <v>0</v>
      </c>
      <c r="L48" s="11"/>
      <c r="M48" s="18"/>
    </row>
    <row r="49" spans="1:15" x14ac:dyDescent="0.25">
      <c r="A49" s="7" t="s">
        <v>11</v>
      </c>
      <c r="B49" s="68">
        <f>IF(入力!$E$16=B$2,入力!$F$34*入力!$F$28/1000,0)</f>
        <v>0</v>
      </c>
      <c r="C49" s="68">
        <f>IF(入力!$E$16=C$2,入力!$F$34*入力!$F$28/1000,0)</f>
        <v>0</v>
      </c>
      <c r="D49" s="68">
        <f>IF(入力!$E$16=D$2,入力!$F$34*入力!$F$28/1000,0)</f>
        <v>0</v>
      </c>
      <c r="E49" s="68">
        <f>IF(入力!$E$16=E$2,入力!$F$34*入力!$F$28/1000,0)</f>
        <v>0</v>
      </c>
      <c r="F49" s="68">
        <f>IF(入力!$E$16=F$2,入力!$F$34*入力!$F$28/1000,0)</f>
        <v>0</v>
      </c>
      <c r="G49" s="68">
        <f>IF(入力!$E$16=G$2,入力!$F$34*入力!$F$28/1000,0)</f>
        <v>0</v>
      </c>
      <c r="H49" s="68">
        <f>IF(入力!$E$16=H$2,入力!$F$34*入力!$F$28/1000,0)</f>
        <v>0</v>
      </c>
      <c r="I49" s="68">
        <f>IF(入力!$E$16=I$2,入力!$F$34*入力!$F$28/1000,0)</f>
        <v>0</v>
      </c>
      <c r="J49" s="68">
        <f>IF(入力!$E$16=J$2,入力!$F$34*入力!$F$28/1000,0)</f>
        <v>0</v>
      </c>
      <c r="K49" s="74">
        <f t="shared" ref="K49:K59" si="12">SUM(B49:J49)</f>
        <v>0</v>
      </c>
      <c r="L49" s="11"/>
      <c r="M49" s="18"/>
    </row>
    <row r="50" spans="1:15" x14ac:dyDescent="0.25">
      <c r="A50" s="7" t="s">
        <v>12</v>
      </c>
      <c r="B50" s="68">
        <f>IF(入力!$E$16=B$2,入力!$G$34*入力!$G$28/1000,0)</f>
        <v>0</v>
      </c>
      <c r="C50" s="68">
        <f>IF(入力!$E$16=C$2,入力!$G$34*入力!$G$28/1000,0)</f>
        <v>0</v>
      </c>
      <c r="D50" s="68">
        <f>IF(入力!$E$16=D$2,入力!$G$34*入力!$G$28/1000,0)</f>
        <v>0</v>
      </c>
      <c r="E50" s="68">
        <f>IF(入力!$E$16=E$2,入力!$G$34*入力!$G$28/1000,0)</f>
        <v>0</v>
      </c>
      <c r="F50" s="68">
        <f>IF(入力!$E$16=F$2,入力!$G$34*入力!$G$28/1000,0)</f>
        <v>0</v>
      </c>
      <c r="G50" s="68">
        <f>IF(入力!$E$16=G$2,入力!$G$34*入力!$G$28/1000,0)</f>
        <v>0</v>
      </c>
      <c r="H50" s="68">
        <f>IF(入力!$E$16=H$2,入力!$G$34*入力!$G$28/1000,0)</f>
        <v>0</v>
      </c>
      <c r="I50" s="68">
        <f>IF(入力!$E$16=I$2,入力!$G$34*入力!$G$28/1000,0)</f>
        <v>0</v>
      </c>
      <c r="J50" s="68">
        <f>IF(入力!$E$16=J$2,入力!$G$34*入力!$G$28/1000,0)</f>
        <v>0</v>
      </c>
      <c r="K50" s="74">
        <f t="shared" si="12"/>
        <v>0</v>
      </c>
      <c r="L50" s="11"/>
      <c r="M50" s="18"/>
    </row>
    <row r="51" spans="1:15" x14ac:dyDescent="0.25">
      <c r="A51" s="7" t="s">
        <v>13</v>
      </c>
      <c r="B51" s="68">
        <f>IF(入力!$E$16=B$2,入力!$H$34*入力!$H$28/1000,0)</f>
        <v>0</v>
      </c>
      <c r="C51" s="68">
        <f>IF(入力!$E$16=C$2,入力!$H$34*入力!$H$28/1000,0)</f>
        <v>0</v>
      </c>
      <c r="D51" s="68">
        <f>IF(入力!$E$16=D$2,入力!$H$34*入力!$H$28/1000,0)</f>
        <v>0</v>
      </c>
      <c r="E51" s="68">
        <f>IF(入力!$E$16=E$2,入力!$H$34*入力!$H$28/1000,0)</f>
        <v>0</v>
      </c>
      <c r="F51" s="68">
        <f>IF(入力!$E$16=F$2,入力!$H$34*入力!$H$28/1000,0)</f>
        <v>0</v>
      </c>
      <c r="G51" s="68">
        <f>IF(入力!$E$16=G$2,入力!$H$34*入力!$H$28/1000,0)</f>
        <v>0</v>
      </c>
      <c r="H51" s="68">
        <f>IF(入力!$E$16=H$2,入力!$H$34*入力!$H$28/1000,0)</f>
        <v>0</v>
      </c>
      <c r="I51" s="68">
        <f>IF(入力!$E$16=I$2,入力!$H$34*入力!$H$28/1000,0)</f>
        <v>0</v>
      </c>
      <c r="J51" s="68">
        <f>IF(入力!$E$16=J$2,入力!$H$34*入力!$H$28/1000,0)</f>
        <v>0</v>
      </c>
      <c r="K51" s="74">
        <f t="shared" si="12"/>
        <v>0</v>
      </c>
      <c r="L51" s="11"/>
      <c r="M51" s="18"/>
    </row>
    <row r="52" spans="1:15" x14ac:dyDescent="0.25">
      <c r="A52" s="7" t="s">
        <v>14</v>
      </c>
      <c r="B52" s="68">
        <f>IF(入力!$E$16=B$2,入力!$I$34*入力!$I$28/1000,0)</f>
        <v>0</v>
      </c>
      <c r="C52" s="68">
        <f>IF(入力!$E$16=C$2,入力!$I$34*入力!$I$28/1000,0)</f>
        <v>0</v>
      </c>
      <c r="D52" s="68">
        <f>IF(入力!$E$16=D$2,入力!$I$34*入力!$I$28/1000,0)</f>
        <v>0</v>
      </c>
      <c r="E52" s="68">
        <f>IF(入力!$E$16=E$2,入力!$I$34*入力!$I$28/1000,0)</f>
        <v>0</v>
      </c>
      <c r="F52" s="68">
        <f>IF(入力!$E$16=F$2,入力!$I$34*入力!$I$28/1000,0)</f>
        <v>0</v>
      </c>
      <c r="G52" s="68">
        <f>IF(入力!$E$16=G$2,入力!$I$34*入力!$I$28/1000,0)</f>
        <v>0</v>
      </c>
      <c r="H52" s="68">
        <f>IF(入力!$E$16=H$2,入力!$I$34*入力!$I$28/1000,0)</f>
        <v>0</v>
      </c>
      <c r="I52" s="68">
        <f>IF(入力!$E$16=I$2,入力!$I$34*入力!$I$28/1000,0)</f>
        <v>0</v>
      </c>
      <c r="J52" s="68">
        <f>IF(入力!$E$16=J$2,入力!$I$34*入力!$I$28/1000,0)</f>
        <v>0</v>
      </c>
      <c r="K52" s="74">
        <f t="shared" si="12"/>
        <v>0</v>
      </c>
      <c r="L52" s="11"/>
      <c r="M52" s="18"/>
    </row>
    <row r="53" spans="1:15" x14ac:dyDescent="0.25">
      <c r="A53" s="7" t="s">
        <v>15</v>
      </c>
      <c r="B53" s="68">
        <f>IF(入力!$E$16=B$2,入力!$J$34*入力!$J$28/1000,0)</f>
        <v>0</v>
      </c>
      <c r="C53" s="68">
        <f>IF(入力!$E$16=C$2,入力!$J$34*入力!$J$28/1000,0)</f>
        <v>0</v>
      </c>
      <c r="D53" s="68">
        <f>IF(入力!$E$16=D$2,入力!$J$34*入力!$J$28/1000,0)</f>
        <v>0</v>
      </c>
      <c r="E53" s="68">
        <f>IF(入力!$E$16=E$2,入力!$J$34*入力!$J$28/1000,0)</f>
        <v>0</v>
      </c>
      <c r="F53" s="68">
        <f>IF(入力!$E$16=F$2,入力!$J$34*入力!$J$28/1000,0)</f>
        <v>0</v>
      </c>
      <c r="G53" s="68">
        <f>IF(入力!$E$16=G$2,入力!$J$34*入力!$J$28/1000,0)</f>
        <v>0</v>
      </c>
      <c r="H53" s="68">
        <f>IF(入力!$E$16=H$2,入力!$J$34*入力!$J$28/1000,0)</f>
        <v>0</v>
      </c>
      <c r="I53" s="68">
        <f>IF(入力!$E$16=I$2,入力!$J$34*入力!$J$28/1000,0)</f>
        <v>0</v>
      </c>
      <c r="J53" s="68">
        <f>IF(入力!$E$16=J$2,入力!$J$34*入力!$J$28/1000,0)</f>
        <v>0</v>
      </c>
      <c r="K53" s="74">
        <f t="shared" si="12"/>
        <v>0</v>
      </c>
      <c r="L53" s="11"/>
      <c r="M53" s="18"/>
    </row>
    <row r="54" spans="1:15" x14ac:dyDescent="0.25">
      <c r="A54" s="7" t="s">
        <v>16</v>
      </c>
      <c r="B54" s="68">
        <f>IF(入力!$E$16=B$2,入力!$K$34*入力!$K$28/1000,0)</f>
        <v>0</v>
      </c>
      <c r="C54" s="68">
        <f>IF(入力!$E$16=C$2,入力!$K$34*入力!$K$28/1000,0)</f>
        <v>0</v>
      </c>
      <c r="D54" s="68">
        <f>IF(入力!$E$16=D$2,入力!$K$34*入力!$K$28/1000,0)</f>
        <v>0</v>
      </c>
      <c r="E54" s="68">
        <f>IF(入力!$E$16=E$2,入力!$K$34*入力!$K$28/1000,0)</f>
        <v>0</v>
      </c>
      <c r="F54" s="68">
        <f>IF(入力!$E$16=F$2,入力!$K$34*入力!$K$28/1000,0)</f>
        <v>0</v>
      </c>
      <c r="G54" s="68">
        <f>IF(入力!$E$16=G$2,入力!$K$34*入力!$K$28/1000,0)</f>
        <v>0</v>
      </c>
      <c r="H54" s="68">
        <f>IF(入力!$E$16=H$2,入力!$K$34*入力!$K$28/1000,0)</f>
        <v>0</v>
      </c>
      <c r="I54" s="68">
        <f>IF(入力!$E$16=I$2,入力!$K$34*入力!$K$28/1000,0)</f>
        <v>0</v>
      </c>
      <c r="J54" s="68">
        <f>IF(入力!$E$16=J$2,入力!$K$34*入力!$K$28/1000,0)</f>
        <v>0</v>
      </c>
      <c r="K54" s="74">
        <f t="shared" si="12"/>
        <v>0</v>
      </c>
      <c r="L54" s="11"/>
      <c r="M54" s="18"/>
    </row>
    <row r="55" spans="1:15" x14ac:dyDescent="0.25">
      <c r="A55" s="7" t="s">
        <v>17</v>
      </c>
      <c r="B55" s="68">
        <f>IF(入力!$E$16=B$2,入力!$L$34*入力!$L$28/1000,0)</f>
        <v>0</v>
      </c>
      <c r="C55" s="68">
        <f>IF(入力!$E$16=C$2,入力!$L$34*入力!$L$28/1000,0)</f>
        <v>0</v>
      </c>
      <c r="D55" s="68">
        <f>IF(入力!$E$16=D$2,入力!$L$34*入力!$L$28/1000,0)</f>
        <v>0</v>
      </c>
      <c r="E55" s="68">
        <f>IF(入力!$E$16=E$2,入力!$L$34*入力!$L$28/1000,0)</f>
        <v>0</v>
      </c>
      <c r="F55" s="68">
        <f>IF(入力!$E$16=F$2,入力!$L$34*入力!$L$28/1000,0)</f>
        <v>0</v>
      </c>
      <c r="G55" s="68">
        <f>IF(入力!$E$16=G$2,入力!$L$34*入力!$L$28/1000,0)</f>
        <v>0</v>
      </c>
      <c r="H55" s="68">
        <f>IF(入力!$E$16=H$2,入力!$L$34*入力!$L$28/1000,0)</f>
        <v>0</v>
      </c>
      <c r="I55" s="68">
        <f>IF(入力!$E$16=I$2,入力!$L$34*入力!$L$28/1000,0)</f>
        <v>0</v>
      </c>
      <c r="J55" s="68">
        <f>IF(入力!$E$16=J$2,入力!$L$34*入力!$L$28/1000,0)</f>
        <v>0</v>
      </c>
      <c r="K55" s="74">
        <f t="shared" si="12"/>
        <v>0</v>
      </c>
      <c r="L55" s="11"/>
      <c r="M55" s="18"/>
    </row>
    <row r="56" spans="1:15" x14ac:dyDescent="0.25">
      <c r="A56" s="7" t="s">
        <v>18</v>
      </c>
      <c r="B56" s="68">
        <f>IF(入力!$E$16=B$2,入力!$M$34*入力!$M$28/1000,0)</f>
        <v>0</v>
      </c>
      <c r="C56" s="68">
        <f>IF(入力!$E$16=C$2,入力!$M$34*入力!$M$28/1000,0)</f>
        <v>0</v>
      </c>
      <c r="D56" s="68">
        <f>IF(入力!$E$16=D$2,入力!$M$34*入力!$M$28/1000,0)</f>
        <v>0</v>
      </c>
      <c r="E56" s="68">
        <f>IF(入力!$E$16=E$2,入力!$M$34*入力!$M$28/1000,0)</f>
        <v>0</v>
      </c>
      <c r="F56" s="68">
        <f>IF(入力!$E$16=F$2,入力!$M$34*入力!$M$28/1000,0)</f>
        <v>0</v>
      </c>
      <c r="G56" s="68">
        <f>IF(入力!$E$16=G$2,入力!$M$34*入力!$M$28/1000,0)</f>
        <v>0</v>
      </c>
      <c r="H56" s="68">
        <f>IF(入力!$E$16=H$2,入力!$M$34*入力!$M$28/1000,0)</f>
        <v>0</v>
      </c>
      <c r="I56" s="68">
        <f>IF(入力!$E$16=I$2,入力!$M$34*入力!$M$28/1000,0)</f>
        <v>0</v>
      </c>
      <c r="J56" s="68">
        <f>IF(入力!$E$16=J$2,入力!$M$34*入力!$M$28/1000,0)</f>
        <v>0</v>
      </c>
      <c r="K56" s="74">
        <f t="shared" si="12"/>
        <v>0</v>
      </c>
      <c r="L56" s="11"/>
      <c r="M56" s="18"/>
    </row>
    <row r="57" spans="1:15" x14ac:dyDescent="0.25">
      <c r="A57" s="7" t="s">
        <v>19</v>
      </c>
      <c r="B57" s="68">
        <f>IF(入力!$E$16=B$2,入力!$N$34*入力!$N$28/1000,0)</f>
        <v>0</v>
      </c>
      <c r="C57" s="68">
        <f>IF(入力!$E$16=C$2,入力!$N$34*入力!$N$28/1000,0)</f>
        <v>0</v>
      </c>
      <c r="D57" s="68">
        <f>IF(入力!$E$16=D$2,入力!$N$34*入力!$N$28/1000,0)</f>
        <v>0</v>
      </c>
      <c r="E57" s="68">
        <f>IF(入力!$E$16=E$2,入力!$N$34*入力!$N$28/1000,0)</f>
        <v>0</v>
      </c>
      <c r="F57" s="68">
        <f>IF(入力!$E$16=F$2,入力!$N$34*入力!$N$28/1000,0)</f>
        <v>0</v>
      </c>
      <c r="G57" s="68">
        <f>IF(入力!$E$16=G$2,入力!$N$34*入力!$N$28/1000,0)</f>
        <v>0</v>
      </c>
      <c r="H57" s="68">
        <f>IF(入力!$E$16=H$2,入力!$N$34*入力!$N$28/1000,0)</f>
        <v>0</v>
      </c>
      <c r="I57" s="68">
        <f>IF(入力!$E$16=I$2,入力!$N$34*入力!$N$28/1000,0)</f>
        <v>0</v>
      </c>
      <c r="J57" s="68">
        <f>IF(入力!$E$16=J$2,入力!$N$34*入力!$N$28/1000,0)</f>
        <v>0</v>
      </c>
      <c r="K57" s="74">
        <f t="shared" si="12"/>
        <v>0</v>
      </c>
      <c r="L57" s="11"/>
      <c r="M57" s="18"/>
    </row>
    <row r="58" spans="1:15" x14ac:dyDescent="0.25">
      <c r="A58" s="7" t="s">
        <v>20</v>
      </c>
      <c r="B58" s="68">
        <f>IF(入力!$E$16=B$2,入力!$O$34*入力!$O$28/1000,0)</f>
        <v>0</v>
      </c>
      <c r="C58" s="68">
        <f>IF(入力!$E$16=C$2,入力!$O$34*入力!$O$28/1000,0)</f>
        <v>0</v>
      </c>
      <c r="D58" s="68">
        <f>IF(入力!$E$16=D$2,入力!$O$34*入力!$O$28/1000,0)</f>
        <v>0</v>
      </c>
      <c r="E58" s="68">
        <f>IF(入力!$E$16=E$2,入力!$O$34*入力!$O$28/1000,0)</f>
        <v>0</v>
      </c>
      <c r="F58" s="68">
        <f>IF(入力!$E$16=F$2,入力!$O$34*入力!$O$28/1000,0)</f>
        <v>0</v>
      </c>
      <c r="G58" s="68">
        <f>IF(入力!$E$16=G$2,入力!$O$34*入力!$O$28/1000,0)</f>
        <v>0</v>
      </c>
      <c r="H58" s="68">
        <f>IF(入力!$E$16=H$2,入力!$O$34*入力!$O$28/1000,0)</f>
        <v>0</v>
      </c>
      <c r="I58" s="68">
        <f>IF(入力!$E$16=I$2,入力!$O$34*入力!$O$28/1000,0)</f>
        <v>0</v>
      </c>
      <c r="J58" s="68">
        <f>IF(入力!$E$16=J$2,入力!$O$34*入力!$O$28/1000,0)</f>
        <v>0</v>
      </c>
      <c r="K58" s="74">
        <f t="shared" si="12"/>
        <v>0</v>
      </c>
      <c r="L58" s="11"/>
      <c r="M58" s="18"/>
    </row>
    <row r="59" spans="1:15" x14ac:dyDescent="0.25">
      <c r="A59" s="7" t="s">
        <v>21</v>
      </c>
      <c r="B59" s="68">
        <f>IF(入力!$E$16=B$2,入力!$P$34*入力!$P$28/1000,0)</f>
        <v>0</v>
      </c>
      <c r="C59" s="68">
        <f>IF(入力!$E$16=C$2,入力!$P$34*入力!$P$28/1000,0)</f>
        <v>0</v>
      </c>
      <c r="D59" s="68">
        <f>IF(入力!$E$16=D$2,入力!$P$34*入力!$P$28/1000,0)</f>
        <v>0</v>
      </c>
      <c r="E59" s="68">
        <f>IF(入力!$E$16=E$2,入力!$P$34*入力!$P$28/1000,0)</f>
        <v>0</v>
      </c>
      <c r="F59" s="68">
        <f>IF(入力!$E$16=F$2,入力!$P$34*入力!$P$28/1000,0)</f>
        <v>0</v>
      </c>
      <c r="G59" s="68">
        <f>IF(入力!$E$16=G$2,入力!$P$34*入力!$P$28/1000,0)</f>
        <v>0</v>
      </c>
      <c r="H59" s="68">
        <f>IF(入力!$E$16=H$2,入力!$P$34*入力!$P$28/1000,0)</f>
        <v>0</v>
      </c>
      <c r="I59" s="68">
        <f>IF(入力!$E$16=I$2,入力!$P$34*入力!$P$28/1000,0)</f>
        <v>0</v>
      </c>
      <c r="J59" s="68">
        <f>IF(入力!$E$16=J$2,入力!$P$34*入力!$P$28/1000,0)</f>
        <v>0</v>
      </c>
      <c r="K59" s="74">
        <f t="shared" si="12"/>
        <v>0</v>
      </c>
      <c r="L59" s="11"/>
      <c r="M59" s="18"/>
    </row>
    <row r="61" spans="1:15" x14ac:dyDescent="0.25">
      <c r="A61" s="1" t="s">
        <v>101</v>
      </c>
    </row>
    <row r="62" spans="1:15" x14ac:dyDescent="0.25">
      <c r="A62" s="7" t="s">
        <v>10</v>
      </c>
      <c r="B62" s="67">
        <f>B34-(B48-MIN(B$48:B$59))</f>
        <v>3939.4872288285924</v>
      </c>
      <c r="C62" s="67">
        <f>C34-(C48-MIN(C$48:C$59))</f>
        <v>7792.3749921520775</v>
      </c>
      <c r="D62" s="67">
        <f>D34-(D48-MIN(D$48:D$59))</f>
        <v>38575.877131587476</v>
      </c>
      <c r="E62" s="67">
        <f t="shared" ref="E62:J62" si="13">E34-(E48-MIN(E$48:E$59))</f>
        <v>16399.33040396696</v>
      </c>
      <c r="F62" s="67">
        <f t="shared" si="13"/>
        <v>3507.3454278333656</v>
      </c>
      <c r="G62" s="67">
        <f>G34-(G48-MIN(G$48:G$59))</f>
        <v>16120.74614428255</v>
      </c>
      <c r="H62" s="67">
        <f t="shared" si="13"/>
        <v>6714.9219777175276</v>
      </c>
      <c r="I62" s="67">
        <f t="shared" si="13"/>
        <v>3133.1541788705017</v>
      </c>
      <c r="J62" s="67">
        <f t="shared" si="13"/>
        <v>11580.669699317506</v>
      </c>
      <c r="K62" s="11"/>
      <c r="L62" s="11"/>
      <c r="M62" s="18"/>
      <c r="O62" s="12"/>
    </row>
    <row r="63" spans="1:15" x14ac:dyDescent="0.25">
      <c r="A63" s="7" t="s">
        <v>11</v>
      </c>
      <c r="B63" s="67">
        <f>B35-(B49-MIN(B$48:B$59))</f>
        <v>3328.6052774804998</v>
      </c>
      <c r="C63" s="67">
        <f>C35-(C49-MIN(C$48:C$59))</f>
        <v>6989.5142559666829</v>
      </c>
      <c r="D63" s="67">
        <f t="shared" ref="B63:J73" si="14">D35-(D49-MIN(D$48:D$59))</f>
        <v>35019.899480230713</v>
      </c>
      <c r="E63" s="67">
        <f t="shared" si="14"/>
        <v>15828.308603059997</v>
      </c>
      <c r="F63" s="67">
        <f t="shared" si="14"/>
        <v>3075.2465663599473</v>
      </c>
      <c r="G63" s="67">
        <f>G35-(G49-MIN(G$48:G$59))</f>
        <v>15576.395763468852</v>
      </c>
      <c r="H63" s="67">
        <f t="shared" si="14"/>
        <v>5994.378879415448</v>
      </c>
      <c r="I63" s="67">
        <f t="shared" si="14"/>
        <v>2781.8045622226882</v>
      </c>
      <c r="J63" s="67">
        <f t="shared" si="14"/>
        <v>11143.278965533409</v>
      </c>
      <c r="K63" s="11"/>
      <c r="L63" s="11"/>
      <c r="M63" s="18"/>
      <c r="O63" s="12"/>
    </row>
    <row r="64" spans="1:15" x14ac:dyDescent="0.25">
      <c r="A64" s="7" t="s">
        <v>12</v>
      </c>
      <c r="B64" s="67">
        <f>B36-(B50-MIN(B$48:B$59))</f>
        <v>3414.7543930391817</v>
      </c>
      <c r="C64" s="67">
        <f t="shared" si="14"/>
        <v>8179.6425344984973</v>
      </c>
      <c r="D64" s="67">
        <f>D36-(D50-MIN(D$48:D$59))</f>
        <v>39868.553052852105</v>
      </c>
      <c r="E64" s="67">
        <f>E36-(E50-MIN(E$48:E$59))</f>
        <v>17170.83576215012</v>
      </c>
      <c r="F64" s="67">
        <f t="shared" si="14"/>
        <v>3688.7215462283721</v>
      </c>
      <c r="G64" s="67">
        <f>G36-(G50-MIN(G$48:G$59))</f>
        <v>18118.038320537933</v>
      </c>
      <c r="H64" s="67">
        <f t="shared" si="14"/>
        <v>6703.5087025205494</v>
      </c>
      <c r="I64" s="67">
        <f t="shared" si="14"/>
        <v>3317.4706922854648</v>
      </c>
      <c r="J64" s="67">
        <f t="shared" si="14"/>
        <v>12371.592400882611</v>
      </c>
      <c r="K64" s="11"/>
      <c r="L64" s="11"/>
      <c r="M64" s="18"/>
      <c r="O64" s="12"/>
    </row>
    <row r="65" spans="1:15" x14ac:dyDescent="0.25">
      <c r="A65" s="7" t="s">
        <v>13</v>
      </c>
      <c r="B65" s="67">
        <f>B37-(B51-MIN(B$48:B$59))</f>
        <v>4164.0277025858395</v>
      </c>
      <c r="C65" s="67">
        <f t="shared" si="14"/>
        <v>10632.864794808322</v>
      </c>
      <c r="D65" s="67">
        <f t="shared" si="14"/>
        <v>51382.124398067645</v>
      </c>
      <c r="E65" s="67">
        <f t="shared" si="14"/>
        <v>21034.738764428697</v>
      </c>
      <c r="F65" s="67">
        <f t="shared" si="14"/>
        <v>4693.0731329919508</v>
      </c>
      <c r="G65" s="67">
        <f>G37-(G51-MIN(G$48:G$59))</f>
        <v>23743.286416653988</v>
      </c>
      <c r="H65" s="67">
        <f t="shared" si="14"/>
        <v>8192.7175915160806</v>
      </c>
      <c r="I65" s="67">
        <f t="shared" si="14"/>
        <v>4136.0002472050573</v>
      </c>
      <c r="J65" s="67">
        <f t="shared" si="14"/>
        <v>16181.092684702011</v>
      </c>
      <c r="K65" s="11"/>
      <c r="L65" s="11"/>
      <c r="M65" s="18"/>
      <c r="O65" s="12"/>
    </row>
    <row r="66" spans="1:15" x14ac:dyDescent="0.25">
      <c r="A66" s="7" t="s">
        <v>14</v>
      </c>
      <c r="B66" s="67">
        <f t="shared" si="14"/>
        <v>4293.523821623754</v>
      </c>
      <c r="C66" s="67">
        <f>C38-(C52-MIN(C$48:C$59))</f>
        <v>10650.457918662305</v>
      </c>
      <c r="D66" s="67">
        <f>D38-(D52-MIN(D$48:D$59))</f>
        <v>51082.039368257829</v>
      </c>
      <c r="E66" s="67">
        <f t="shared" si="14"/>
        <v>21193.537897942431</v>
      </c>
      <c r="F66" s="67">
        <f t="shared" si="14"/>
        <v>4828.9206417056466</v>
      </c>
      <c r="G66" s="67">
        <f t="shared" si="14"/>
        <v>23961.966591253062</v>
      </c>
      <c r="H66" s="67">
        <f t="shared" si="14"/>
        <v>8363.9403199389508</v>
      </c>
      <c r="I66" s="67">
        <f t="shared" si="14"/>
        <v>4118.1338452014988</v>
      </c>
      <c r="J66" s="67">
        <f t="shared" si="14"/>
        <v>16175.729595414547</v>
      </c>
      <c r="K66" s="11"/>
      <c r="L66" s="11"/>
      <c r="M66" s="18"/>
      <c r="O66" s="12"/>
    </row>
    <row r="67" spans="1:15" x14ac:dyDescent="0.25">
      <c r="A67" s="7" t="s">
        <v>15</v>
      </c>
      <c r="B67" s="67">
        <f t="shared" si="14"/>
        <v>4038.7009031386428</v>
      </c>
      <c r="C67" s="67">
        <f t="shared" si="14"/>
        <v>9912.5275645763304</v>
      </c>
      <c r="D67" s="67">
        <f t="shared" si="14"/>
        <v>44077.073940599003</v>
      </c>
      <c r="E67" s="67">
        <f t="shared" si="14"/>
        <v>20585.110434934119</v>
      </c>
      <c r="F67" s="67">
        <f t="shared" si="14"/>
        <v>4351.4473752785443</v>
      </c>
      <c r="G67" s="67">
        <f t="shared" si="14"/>
        <v>20709.652814834808</v>
      </c>
      <c r="H67" s="67">
        <f t="shared" si="14"/>
        <v>7896.2725015159895</v>
      </c>
      <c r="I67" s="67">
        <f t="shared" si="14"/>
        <v>3745.3437824456346</v>
      </c>
      <c r="J67" s="67">
        <f t="shared" si="14"/>
        <v>14068.759532091217</v>
      </c>
      <c r="K67" s="11"/>
      <c r="L67" s="11"/>
      <c r="M67" s="18"/>
      <c r="O67" s="12"/>
    </row>
    <row r="68" spans="1:15" x14ac:dyDescent="0.25">
      <c r="A68" s="7" t="s">
        <v>16</v>
      </c>
      <c r="B68" s="67">
        <f t="shared" si="14"/>
        <v>4119.2154196691845</v>
      </c>
      <c r="C68" s="67">
        <f t="shared" si="14"/>
        <v>8946.3557287665499</v>
      </c>
      <c r="D68" s="67">
        <f t="shared" si="14"/>
        <v>38322.619226079769</v>
      </c>
      <c r="E68" s="67">
        <f t="shared" si="14"/>
        <v>17679.443259472224</v>
      </c>
      <c r="F68" s="67">
        <f t="shared" si="14"/>
        <v>3830.6241734274936</v>
      </c>
      <c r="G68" s="67">
        <f t="shared" si="14"/>
        <v>17068.966765736805</v>
      </c>
      <c r="H68" s="67">
        <f t="shared" si="14"/>
        <v>6744.1800809366796</v>
      </c>
      <c r="I68" s="67">
        <f t="shared" si="14"/>
        <v>3196.606160971849</v>
      </c>
      <c r="J68" s="67">
        <f t="shared" si="14"/>
        <v>12141.25895368302</v>
      </c>
      <c r="K68" s="11"/>
      <c r="L68" s="11"/>
      <c r="M68" s="18"/>
      <c r="O68" s="12"/>
    </row>
    <row r="69" spans="1:15" x14ac:dyDescent="0.25">
      <c r="A69" s="7" t="s">
        <v>17</v>
      </c>
      <c r="B69" s="67">
        <f t="shared" si="14"/>
        <v>4715.4699617510896</v>
      </c>
      <c r="C69" s="67">
        <f t="shared" si="14"/>
        <v>10302.063127152518</v>
      </c>
      <c r="D69" s="67">
        <f t="shared" si="14"/>
        <v>41322.946374522973</v>
      </c>
      <c r="E69" s="67">
        <f t="shared" si="14"/>
        <v>18569.284990367196</v>
      </c>
      <c r="F69" s="67">
        <f t="shared" si="14"/>
        <v>4312.3935365894931</v>
      </c>
      <c r="G69" s="67">
        <f t="shared" si="14"/>
        <v>18202.826783435277</v>
      </c>
      <c r="H69" s="67">
        <f t="shared" si="14"/>
        <v>8274.4811891870959</v>
      </c>
      <c r="I69" s="67">
        <f t="shared" si="14"/>
        <v>3709.9712664029098</v>
      </c>
      <c r="J69" s="67">
        <f t="shared" si="14"/>
        <v>13133.051432515556</v>
      </c>
      <c r="K69" s="11"/>
      <c r="L69" s="11"/>
      <c r="M69" s="18"/>
      <c r="O69" s="12"/>
    </row>
    <row r="70" spans="1:15" x14ac:dyDescent="0.25">
      <c r="A70" s="7" t="s">
        <v>18</v>
      </c>
      <c r="B70" s="67">
        <f t="shared" si="14"/>
        <v>5079.451498522365</v>
      </c>
      <c r="C70" s="67">
        <f>C42-(C56-MIN(C$48:C$59))</f>
        <v>11151.629213055632</v>
      </c>
      <c r="D70" s="67">
        <f t="shared" si="14"/>
        <v>45847.669077838531</v>
      </c>
      <c r="E70" s="67">
        <f t="shared" si="14"/>
        <v>20567.792737252748</v>
      </c>
      <c r="F70" s="67">
        <f t="shared" si="14"/>
        <v>4873.4642820399176</v>
      </c>
      <c r="G70" s="67">
        <f t="shared" si="14"/>
        <v>21942.889656948526</v>
      </c>
      <c r="H70" s="67">
        <f t="shared" si="14"/>
        <v>9581.7740885294115</v>
      </c>
      <c r="I70" s="67">
        <f t="shared" si="14"/>
        <v>4486.5984068438556</v>
      </c>
      <c r="J70" s="67">
        <f t="shared" si="14"/>
        <v>16415.768780520702</v>
      </c>
      <c r="K70" s="11"/>
      <c r="L70" s="11"/>
      <c r="M70" s="18"/>
      <c r="O70" s="12"/>
    </row>
    <row r="71" spans="1:15" x14ac:dyDescent="0.25">
      <c r="A71" s="7" t="s">
        <v>19</v>
      </c>
      <c r="B71" s="67">
        <f t="shared" si="14"/>
        <v>5402.3399931509157</v>
      </c>
      <c r="C71" s="67">
        <f t="shared" si="14"/>
        <v>11760.594796553625</v>
      </c>
      <c r="D71" s="67">
        <f t="shared" si="14"/>
        <v>48992.550816134361</v>
      </c>
      <c r="E71" s="67">
        <f t="shared" si="14"/>
        <v>21903.017563248912</v>
      </c>
      <c r="F71" s="67">
        <f t="shared" si="14"/>
        <v>5479.5715844919268</v>
      </c>
      <c r="G71" s="67">
        <f t="shared" si="14"/>
        <v>23457.946281406803</v>
      </c>
      <c r="H71" s="67">
        <f t="shared" si="14"/>
        <v>9575.0390377497442</v>
      </c>
      <c r="I71" s="67">
        <f t="shared" si="14"/>
        <v>4483.692196955064</v>
      </c>
      <c r="J71" s="67">
        <f t="shared" si="14"/>
        <v>16479.195383538434</v>
      </c>
      <c r="K71" s="11"/>
      <c r="L71" s="11"/>
      <c r="M71" s="18"/>
      <c r="O71" s="12"/>
    </row>
    <row r="72" spans="1:15" x14ac:dyDescent="0.25">
      <c r="A72" s="7" t="s">
        <v>20</v>
      </c>
      <c r="B72" s="67">
        <f t="shared" si="14"/>
        <v>5248.3714137855541</v>
      </c>
      <c r="C72" s="67">
        <f t="shared" si="14"/>
        <v>11341.591147935786</v>
      </c>
      <c r="D72" s="67">
        <f t="shared" si="14"/>
        <v>49560.839234521583</v>
      </c>
      <c r="E72" s="67">
        <f t="shared" si="14"/>
        <v>22388.343947124682</v>
      </c>
      <c r="F72" s="67">
        <f t="shared" si="14"/>
        <v>5486.5367845170185</v>
      </c>
      <c r="G72" s="67">
        <f t="shared" si="14"/>
        <v>23528.598813208409</v>
      </c>
      <c r="H72" s="67">
        <f t="shared" si="14"/>
        <v>9749.9823677936311</v>
      </c>
      <c r="I72" s="67">
        <f t="shared" si="14"/>
        <v>4510.641600875133</v>
      </c>
      <c r="J72" s="67">
        <f t="shared" si="14"/>
        <v>16667.438147099019</v>
      </c>
      <c r="K72" s="11"/>
      <c r="L72" s="11"/>
      <c r="M72" s="18"/>
      <c r="O72" s="12"/>
    </row>
    <row r="73" spans="1:15" x14ac:dyDescent="0.25">
      <c r="A73" s="7" t="s">
        <v>21</v>
      </c>
      <c r="B73" s="67">
        <f t="shared" si="14"/>
        <v>4791.9883399472574</v>
      </c>
      <c r="C73" s="67">
        <f t="shared" si="14"/>
        <v>10265.081734751771</v>
      </c>
      <c r="D73" s="67">
        <f t="shared" si="14"/>
        <v>44595.606810871497</v>
      </c>
      <c r="E73" s="67">
        <f t="shared" si="14"/>
        <v>19412.79212554132</v>
      </c>
      <c r="F73" s="67">
        <f t="shared" si="14"/>
        <v>4629.8830685984776</v>
      </c>
      <c r="G73" s="67">
        <f t="shared" si="14"/>
        <v>19743.079692623753</v>
      </c>
      <c r="H73" s="67">
        <f t="shared" si="14"/>
        <v>8367.1669440668593</v>
      </c>
      <c r="I73" s="67">
        <f t="shared" si="14"/>
        <v>3799.6566975350297</v>
      </c>
      <c r="J73" s="67">
        <f t="shared" si="14"/>
        <v>13875.475962227605</v>
      </c>
      <c r="K73" s="11"/>
      <c r="L73" s="11"/>
      <c r="M73" s="18"/>
      <c r="O73" s="12"/>
    </row>
    <row r="75" spans="1:15" x14ac:dyDescent="0.25">
      <c r="A75" s="1" t="s">
        <v>102</v>
      </c>
      <c r="B75" s="2" t="s">
        <v>36</v>
      </c>
    </row>
    <row r="76" spans="1:15" x14ac:dyDescent="0.25">
      <c r="A76" s="7" t="s">
        <v>10</v>
      </c>
      <c r="B76" s="67">
        <f>$B$17-SUM($B62:$J62)</f>
        <v>44571.076992090675</v>
      </c>
      <c r="D76" s="18"/>
    </row>
    <row r="77" spans="1:15" x14ac:dyDescent="0.25">
      <c r="A77" s="7" t="s">
        <v>11</v>
      </c>
      <c r="B77" s="67">
        <f>$B$17-SUM($B63:$J63)</f>
        <v>52597.551822908994</v>
      </c>
      <c r="D77" s="18"/>
    </row>
    <row r="78" spans="1:15" x14ac:dyDescent="0.25">
      <c r="A78" s="7" t="s">
        <v>12</v>
      </c>
      <c r="B78" s="67">
        <f>$B$17-SUM($B64:$J64)</f>
        <v>39501.866771652392</v>
      </c>
      <c r="D78" s="18"/>
    </row>
    <row r="79" spans="1:15" x14ac:dyDescent="0.25">
      <c r="A79" s="7" t="s">
        <v>13</v>
      </c>
      <c r="B79" s="67">
        <f>$B$17-SUM($B65:$J65)</f>
        <v>8175.0584436876816</v>
      </c>
      <c r="D79" s="18"/>
    </row>
    <row r="80" spans="1:15" x14ac:dyDescent="0.25">
      <c r="A80" s="7" t="s">
        <v>14</v>
      </c>
      <c r="B80" s="67">
        <f>$B$17-SUM($B66:$J66)</f>
        <v>7666.7341766472091</v>
      </c>
      <c r="D80" s="18"/>
    </row>
    <row r="81" spans="1:4" x14ac:dyDescent="0.25">
      <c r="A81" s="7" t="s">
        <v>15</v>
      </c>
      <c r="B81" s="67">
        <f t="shared" ref="B81:B87" si="15">$B$17-SUM($B67:$J67)</f>
        <v>22950.09532723295</v>
      </c>
      <c r="D81" s="18"/>
    </row>
    <row r="82" spans="1:4" x14ac:dyDescent="0.25">
      <c r="A82" s="7" t="s">
        <v>16</v>
      </c>
      <c r="B82" s="67">
        <f t="shared" si="15"/>
        <v>40285.714407903666</v>
      </c>
      <c r="D82" s="18"/>
    </row>
    <row r="83" spans="1:4" x14ac:dyDescent="0.25">
      <c r="A83" s="7" t="s">
        <v>17</v>
      </c>
      <c r="B83" s="67">
        <f t="shared" si="15"/>
        <v>29792.495514723138</v>
      </c>
      <c r="D83" s="18"/>
    </row>
    <row r="84" spans="1:4" x14ac:dyDescent="0.25">
      <c r="A84" s="7" t="s">
        <v>18</v>
      </c>
      <c r="B84" s="67">
        <f t="shared" si="15"/>
        <v>12387.946435095568</v>
      </c>
      <c r="D84" s="18"/>
    </row>
    <row r="85" spans="1:4" x14ac:dyDescent="0.25">
      <c r="A85" s="7" t="s">
        <v>19</v>
      </c>
      <c r="B85" s="67">
        <f t="shared" si="15"/>
        <v>4801.0365234174824</v>
      </c>
      <c r="D85" s="18"/>
    </row>
    <row r="86" spans="1:4" x14ac:dyDescent="0.25">
      <c r="A86" s="7" t="s">
        <v>20</v>
      </c>
      <c r="B86" s="67">
        <f t="shared" si="15"/>
        <v>3852.6407197864319</v>
      </c>
      <c r="D86" s="18"/>
    </row>
    <row r="87" spans="1:4" x14ac:dyDescent="0.25">
      <c r="A87" s="7" t="s">
        <v>21</v>
      </c>
      <c r="B87" s="67">
        <f t="shared" si="15"/>
        <v>22854.252800483664</v>
      </c>
      <c r="D87" s="18"/>
    </row>
    <row r="88" spans="1:4" x14ac:dyDescent="0.25">
      <c r="A88" s="10" t="s">
        <v>37</v>
      </c>
      <c r="B88" s="69">
        <f>SUM($B$76:$B$87)/$B$17</f>
        <v>1.9000000000000004</v>
      </c>
    </row>
    <row r="90" spans="1:4" x14ac:dyDescent="0.25">
      <c r="A90" s="1" t="s">
        <v>103</v>
      </c>
      <c r="B90" s="68">
        <f>(SUM($B$76:$B$87)-$D$91*$B$17)/12</f>
        <v>4.850638409455617E-12</v>
      </c>
      <c r="D90" s="1" t="s">
        <v>39</v>
      </c>
    </row>
    <row r="91" spans="1:4" x14ac:dyDescent="0.25">
      <c r="A91" s="1" t="s">
        <v>38</v>
      </c>
      <c r="D91" s="19">
        <f>'計算用(期待容量)'!D91</f>
        <v>1.9</v>
      </c>
    </row>
    <row r="92" spans="1:4" ht="16.5" thickBot="1" x14ac:dyDescent="0.3"/>
    <row r="93" spans="1:4" ht="16.5" thickBot="1" x14ac:dyDescent="0.3">
      <c r="A93" s="1" t="s">
        <v>104</v>
      </c>
      <c r="B93" s="70">
        <f>(MIN($K$48:$K$59)+$B$90)*1000</f>
        <v>4.850638409455617E-9</v>
      </c>
    </row>
    <row r="94" spans="1:4" ht="16.5" thickBot="1" x14ac:dyDescent="0.3"/>
    <row r="95" spans="1:4" ht="16.5" thickBot="1" x14ac:dyDescent="0.3">
      <c r="A95" s="1" t="s">
        <v>60</v>
      </c>
      <c r="B95" s="71" t="e">
        <f>B93/入力!$E$17</f>
        <v>#DIV/0!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O95"/>
  <sheetViews>
    <sheetView zoomScale="85" zoomScaleNormal="85" workbookViewId="0">
      <selection activeCell="I29" sqref="I29"/>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86</v>
      </c>
    </row>
    <row r="2" spans="1:13" x14ac:dyDescent="0.25">
      <c r="B2" s="8" t="s">
        <v>25</v>
      </c>
      <c r="C2" s="8" t="s">
        <v>26</v>
      </c>
      <c r="D2" s="8" t="s">
        <v>27</v>
      </c>
      <c r="E2" s="8" t="s">
        <v>28</v>
      </c>
      <c r="F2" s="8" t="s">
        <v>29</v>
      </c>
      <c r="G2" s="8" t="s">
        <v>30</v>
      </c>
      <c r="H2" s="8" t="s">
        <v>31</v>
      </c>
      <c r="I2" s="8" t="s">
        <v>32</v>
      </c>
      <c r="J2" s="8" t="s">
        <v>33</v>
      </c>
    </row>
    <row r="3" spans="1:13" x14ac:dyDescent="0.25">
      <c r="A3" s="1" t="s">
        <v>98</v>
      </c>
    </row>
    <row r="4" spans="1:13" x14ac:dyDescent="0.25">
      <c r="A4" s="7" t="s">
        <v>10</v>
      </c>
      <c r="B4" s="73">
        <f>'計算用(期待容量)'!B4</f>
        <v>4730.6208550782821</v>
      </c>
      <c r="C4" s="73">
        <f>'計算用(期待容量)'!C4</f>
        <v>11661.199433115416</v>
      </c>
      <c r="D4" s="73">
        <f>'計算用(期待容量)'!D4</f>
        <v>41245.61530691394</v>
      </c>
      <c r="E4" s="73">
        <f>'計算用(期待容量)'!E4</f>
        <v>18582.035492957744</v>
      </c>
      <c r="F4" s="73">
        <f>'計算用(期待容量)'!F4</f>
        <v>4647.4253189823876</v>
      </c>
      <c r="G4" s="73">
        <f>'計算用(期待容量)'!G4</f>
        <v>18187.937185104052</v>
      </c>
      <c r="H4" s="73">
        <f>'計算用(期待容量)'!H4</f>
        <v>7633.4257824771967</v>
      </c>
      <c r="I4" s="73">
        <f>'計算用(期待容量)'!I4</f>
        <v>3836.9040080971658</v>
      </c>
      <c r="J4" s="73">
        <f>'計算用(期待容量)'!J4</f>
        <v>12401.453801830394</v>
      </c>
    </row>
    <row r="5" spans="1:13" x14ac:dyDescent="0.25">
      <c r="A5" s="7" t="s">
        <v>11</v>
      </c>
      <c r="B5" s="73">
        <f>'計算用(期待容量)'!B5</f>
        <v>4298.7080810919306</v>
      </c>
      <c r="C5" s="73">
        <f>'計算用(期待容量)'!C5</f>
        <v>10837.007450910263</v>
      </c>
      <c r="D5" s="73">
        <f>'計算用(期待容量)'!D5</f>
        <v>39351.826052342774</v>
      </c>
      <c r="E5" s="73">
        <f>'計算用(期待容量)'!E5</f>
        <v>18772.884084507041</v>
      </c>
      <c r="F5" s="73">
        <f>'計算用(期待容量)'!F5</f>
        <v>4331.6301330724073</v>
      </c>
      <c r="G5" s="73">
        <f>'計算用(期待容量)'!G5</f>
        <v>18373.016703176341</v>
      </c>
      <c r="H5" s="73">
        <f>'計算用(期待容量)'!H5</f>
        <v>7544.427413788153</v>
      </c>
      <c r="I5" s="73">
        <f>'計算用(期待容量)'!I5</f>
        <v>3825.7462348178137</v>
      </c>
      <c r="J5" s="73">
        <f>'計算用(期待容量)'!J5</f>
        <v>12587.866200031533</v>
      </c>
    </row>
    <row r="6" spans="1:13" x14ac:dyDescent="0.25">
      <c r="A6" s="7" t="s">
        <v>12</v>
      </c>
      <c r="B6" s="73">
        <f>'計算用(期待容量)'!B6</f>
        <v>4274.7184825371332</v>
      </c>
      <c r="C6" s="73">
        <f>'計算用(期待容量)'!C6</f>
        <v>11731.162688018527</v>
      </c>
      <c r="D6" s="73">
        <f>'計算用(期待容量)'!D6</f>
        <v>44945.265332731906</v>
      </c>
      <c r="E6" s="73">
        <f>'計算用(期待容量)'!E6</f>
        <v>20540.685774647889</v>
      </c>
      <c r="F6" s="73">
        <f>'計算用(期待容量)'!F6</f>
        <v>4784.4775694716245</v>
      </c>
      <c r="G6" s="73">
        <f>'計算用(期待容量)'!G6</f>
        <v>21043.251193866374</v>
      </c>
      <c r="H6" s="73">
        <f>'計算用(期待容量)'!H6</f>
        <v>8280.3301202419589</v>
      </c>
      <c r="I6" s="73">
        <f>'計算用(期待容量)'!I6</f>
        <v>4372.2871255060727</v>
      </c>
      <c r="J6" s="73">
        <f>'計算用(期待容量)'!J6</f>
        <v>14320.519117973359</v>
      </c>
    </row>
    <row r="7" spans="1:13" x14ac:dyDescent="0.25">
      <c r="A7" s="7" t="s">
        <v>13</v>
      </c>
      <c r="B7" s="73">
        <f>'計算用(期待容量)'!B7</f>
        <v>4858.2626435952898</v>
      </c>
      <c r="C7" s="73">
        <f>'計算用(期待容量)'!C7</f>
        <v>14024.512179206346</v>
      </c>
      <c r="D7" s="73">
        <f>'計算用(期待容量)'!D7</f>
        <v>57506.830910157922</v>
      </c>
      <c r="E7" s="73">
        <f>'計算用(期待容量)'!E7</f>
        <v>24960.2</v>
      </c>
      <c r="F7" s="73">
        <f>'計算用(期待容量)'!F7</f>
        <v>5839.5990000000002</v>
      </c>
      <c r="G7" s="73">
        <f>'計算用(期待容量)'!G7</f>
        <v>27108.210000000003</v>
      </c>
      <c r="H7" s="73">
        <f>'計算用(期待容量)'!H7</f>
        <v>10531.053</v>
      </c>
      <c r="I7" s="73">
        <f>'計算用(期待容量)'!I7</f>
        <v>5509.97</v>
      </c>
      <c r="J7" s="73">
        <f>'計算用(期待容量)'!J7</f>
        <v>18336.038</v>
      </c>
    </row>
    <row r="8" spans="1:13" x14ac:dyDescent="0.25">
      <c r="A8" s="7" t="s">
        <v>14</v>
      </c>
      <c r="B8" s="73">
        <f>'計算用(期待容量)'!B8</f>
        <v>4990.1900000000005</v>
      </c>
      <c r="C8" s="73">
        <f>'計算用(期待容量)'!C8</f>
        <v>14404.82</v>
      </c>
      <c r="D8" s="73">
        <f>'計算用(期待容量)'!D8</f>
        <v>57504.579999999994</v>
      </c>
      <c r="E8" s="73">
        <f>'計算用(期待容量)'!E8</f>
        <v>24960.2</v>
      </c>
      <c r="F8" s="73">
        <f>'計算用(期待容量)'!F8</f>
        <v>5839.5990000000002</v>
      </c>
      <c r="G8" s="73">
        <f>'計算用(期待容量)'!G8</f>
        <v>27108.210000000003</v>
      </c>
      <c r="H8" s="73">
        <f>'計算用(期待容量)'!H8</f>
        <v>10531.053</v>
      </c>
      <c r="I8" s="73">
        <f>'計算用(期待容量)'!I8</f>
        <v>5509.97</v>
      </c>
      <c r="J8" s="73">
        <f>'計算用(期待容量)'!J8</f>
        <v>18336.038</v>
      </c>
    </row>
    <row r="9" spans="1:13" x14ac:dyDescent="0.25">
      <c r="A9" s="7" t="s">
        <v>15</v>
      </c>
      <c r="B9" s="73">
        <f>'計算用(期待容量)'!B9</f>
        <v>4678.376248497957</v>
      </c>
      <c r="C9" s="73">
        <f>'計算用(期待容量)'!C9</f>
        <v>12960.544171105321</v>
      </c>
      <c r="D9" s="73">
        <f>'計算用(期待容量)'!D9</f>
        <v>48843.978396830418</v>
      </c>
      <c r="E9" s="73">
        <f>'計算用(期待容量)'!E9</f>
        <v>23523.861126760563</v>
      </c>
      <c r="F9" s="73">
        <f>'計算用(期待容量)'!F9</f>
        <v>5202.5426372451966</v>
      </c>
      <c r="G9" s="73">
        <f>'計算用(期待容量)'!G9</f>
        <v>23164.206473165388</v>
      </c>
      <c r="H9" s="73">
        <f>'計算用(期待容量)'!H9</f>
        <v>9406.7975024262778</v>
      </c>
      <c r="I9" s="73">
        <f>'計算用(期待容量)'!I9</f>
        <v>4818.4380566801619</v>
      </c>
      <c r="J9" s="73">
        <f>'計算用(期待容量)'!J9</f>
        <v>15811.354236702995</v>
      </c>
    </row>
    <row r="10" spans="1:13" x14ac:dyDescent="0.25">
      <c r="A10" s="7" t="s">
        <v>16</v>
      </c>
      <c r="B10" s="73">
        <f>'計算用(期待容量)'!B10</f>
        <v>4705.4212765957445</v>
      </c>
      <c r="C10" s="73">
        <f>'計算用(期待容量)'!C10</f>
        <v>11474.00183178447</v>
      </c>
      <c r="D10" s="73">
        <f>'計算用(期待容量)'!D10</f>
        <v>41232.139845966405</v>
      </c>
      <c r="E10" s="73">
        <f>'計算用(期待容量)'!E10</f>
        <v>19927.984507042253</v>
      </c>
      <c r="F10" s="73">
        <f>'計算用(期待容量)'!F10</f>
        <v>4498.4728727984339</v>
      </c>
      <c r="G10" s="73">
        <f>'計算用(期待容量)'!G10</f>
        <v>18908.447447973715</v>
      </c>
      <c r="H10" s="73">
        <f>'計算用(期待容量)'!H10</f>
        <v>7876.7471211129296</v>
      </c>
      <c r="I10" s="73">
        <f>'計算用(期待容量)'!I10</f>
        <v>4037.6739271255065</v>
      </c>
      <c r="J10" s="73">
        <f>'計算用(期待容量)'!J10</f>
        <v>13478.920938344123</v>
      </c>
    </row>
    <row r="11" spans="1:13" x14ac:dyDescent="0.25">
      <c r="A11" s="7" t="s">
        <v>17</v>
      </c>
      <c r="B11" s="73">
        <f>'計算用(期待容量)'!B11</f>
        <v>5388.0798554797275</v>
      </c>
      <c r="C11" s="73">
        <f>'計算用(期待容量)'!C11</f>
        <v>12862.884230541467</v>
      </c>
      <c r="D11" s="73">
        <f>'計算用(期待容量)'!D11</f>
        <v>42933.709788452594</v>
      </c>
      <c r="E11" s="73">
        <f>'計算用(期待容量)'!E11</f>
        <v>19546.297323943661</v>
      </c>
      <c r="F11" s="73">
        <f>'計算用(期待容量)'!F11</f>
        <v>4927.4699178082192</v>
      </c>
      <c r="G11" s="73">
        <f>'計算用(期待容量)'!G11</f>
        <v>19215.253493975903</v>
      </c>
      <c r="H11" s="73">
        <f>'計算用(期待容量)'!H11</f>
        <v>8609.8219744259732</v>
      </c>
      <c r="I11" s="73">
        <f>'計算用(期待容量)'!I11</f>
        <v>4126.9061133603236</v>
      </c>
      <c r="J11" s="73">
        <f>'計算用(期待容量)'!J11</f>
        <v>13782.435963936248</v>
      </c>
    </row>
    <row r="12" spans="1:13" x14ac:dyDescent="0.25">
      <c r="A12" s="7" t="s">
        <v>18</v>
      </c>
      <c r="B12" s="73">
        <f>'計算用(期待容量)'!B12</f>
        <v>5796.0030309112808</v>
      </c>
      <c r="C12" s="73">
        <f>'計算用(期待容量)'!C12</f>
        <v>14408.422049690715</v>
      </c>
      <c r="D12" s="73">
        <f>'計算用(期待容量)'!D12</f>
        <v>47420.719322482837</v>
      </c>
      <c r="E12" s="73">
        <f>'計算用(期待容量)'!E12</f>
        <v>22167.87323943662</v>
      </c>
      <c r="F12" s="73">
        <f>'計算用(期待容量)'!F12</f>
        <v>5636.6425636007825</v>
      </c>
      <c r="G12" s="73">
        <f>'計算用(期待容量)'!G12</f>
        <v>23420.548105147864</v>
      </c>
      <c r="H12" s="73">
        <f>'計算用(期待容量)'!H12</f>
        <v>10350.93537276634</v>
      </c>
      <c r="I12" s="73">
        <f>'計算用(期待容量)'!I12</f>
        <v>5141.8934817813761</v>
      </c>
      <c r="J12" s="73">
        <f>'計算用(期待容量)'!J12</f>
        <v>17320.580575733864</v>
      </c>
    </row>
    <row r="13" spans="1:13" x14ac:dyDescent="0.25">
      <c r="A13" s="7" t="s">
        <v>19</v>
      </c>
      <c r="B13" s="73">
        <f>'計算用(期待容量)'!B13</f>
        <v>5977.16</v>
      </c>
      <c r="C13" s="73">
        <f>'計算用(期待容量)'!C13</f>
        <v>15104.856</v>
      </c>
      <c r="D13" s="73">
        <f>'計算用(期待容量)'!D13</f>
        <v>50938.213634065585</v>
      </c>
      <c r="E13" s="73">
        <f>'計算用(期待容量)'!E13</f>
        <v>23523.861126760563</v>
      </c>
      <c r="F13" s="73">
        <f>'計算用(期待容量)'!F13</f>
        <v>6089.48</v>
      </c>
      <c r="G13" s="73">
        <f>'計算用(期待容量)'!G13</f>
        <v>24891.255345016427</v>
      </c>
      <c r="H13" s="73">
        <f>'計算用(期待容量)'!H13</f>
        <v>10460.698660990993</v>
      </c>
      <c r="I13" s="73">
        <f>'計算用(期待容量)'!I13</f>
        <v>5141.8934817813761</v>
      </c>
      <c r="J13" s="73">
        <f>'計算用(期待容量)'!J13</f>
        <v>17526.029404614837</v>
      </c>
    </row>
    <row r="14" spans="1:13" x14ac:dyDescent="0.25">
      <c r="A14" s="7" t="s">
        <v>20</v>
      </c>
      <c r="B14" s="73">
        <f>'計算用(期待容量)'!B14</f>
        <v>5929.1708028904059</v>
      </c>
      <c r="C14" s="73">
        <f>'計算用(期待容量)'!C14</f>
        <v>14864.192082026326</v>
      </c>
      <c r="D14" s="73">
        <f>'計算用(期待容量)'!D14</f>
        <v>50940.242552779899</v>
      </c>
      <c r="E14" s="73">
        <f>'計算用(期待容量)'!E14</f>
        <v>23523.861126760563</v>
      </c>
      <c r="F14" s="73">
        <f>'計算用(期待容量)'!F14</f>
        <v>6089.48</v>
      </c>
      <c r="G14" s="73">
        <f>'計算用(期待容量)'!G14</f>
        <v>24891.255345016427</v>
      </c>
      <c r="H14" s="73">
        <f>'計算用(期待容量)'!H14</f>
        <v>10460.698660990993</v>
      </c>
      <c r="I14" s="73">
        <f>'計算用(期待容量)'!I14</f>
        <v>5141.8934817813761</v>
      </c>
      <c r="J14" s="73">
        <f>'計算用(期待容量)'!J14</f>
        <v>17526.029404614837</v>
      </c>
    </row>
    <row r="15" spans="1:13" x14ac:dyDescent="0.25">
      <c r="A15" s="7" t="s">
        <v>21</v>
      </c>
      <c r="B15" s="73">
        <f>'計算用(期待容量)'!B15</f>
        <v>5413.2794339622642</v>
      </c>
      <c r="C15" s="73">
        <f>'計算用(期待容量)'!C15</f>
        <v>13504.852988742634</v>
      </c>
      <c r="D15" s="73">
        <f>'計算用(期待容量)'!D15</f>
        <v>46397.938230576066</v>
      </c>
      <c r="E15" s="73">
        <f>'計算用(期待容量)'!E15</f>
        <v>20831.973098591548</v>
      </c>
      <c r="F15" s="73">
        <f>'計算用(期待容量)'!F15</f>
        <v>5439.8983326810176</v>
      </c>
      <c r="G15" s="73">
        <f>'計算用(期待容量)'!G15</f>
        <v>21278.805125958377</v>
      </c>
      <c r="H15" s="73">
        <f>'計算用(期待容量)'!H15</f>
        <v>9193.1186217685499</v>
      </c>
      <c r="I15" s="73">
        <f>'計算用(期待容量)'!I15</f>
        <v>4506.1304048582997</v>
      </c>
      <c r="J15" s="73">
        <f>'計算用(期待容量)'!J15</f>
        <v>14837.045139024798</v>
      </c>
    </row>
    <row r="16" spans="1:13" x14ac:dyDescent="0.25">
      <c r="B16" s="2"/>
      <c r="C16" s="2"/>
      <c r="D16" s="2"/>
      <c r="E16" s="2"/>
      <c r="F16" s="2"/>
      <c r="G16" s="2"/>
      <c r="H16" s="2"/>
      <c r="I16" s="2"/>
      <c r="J16" s="2"/>
      <c r="K16" s="2"/>
    </row>
    <row r="17" spans="1:12" x14ac:dyDescent="0.25">
      <c r="A17" s="1" t="s">
        <v>35</v>
      </c>
      <c r="B17" s="28">
        <f>'計算用(期待容量)'!B17</f>
        <v>152334.98417664724</v>
      </c>
      <c r="C17" s="2"/>
      <c r="D17" s="2"/>
      <c r="E17" s="2"/>
      <c r="F17" s="2"/>
      <c r="G17" s="2"/>
      <c r="H17" s="2"/>
      <c r="I17" s="2"/>
      <c r="J17" s="2"/>
      <c r="K17" s="2"/>
    </row>
    <row r="18" spans="1:12" x14ac:dyDescent="0.25">
      <c r="L18" s="9"/>
    </row>
    <row r="19" spans="1:12" x14ac:dyDescent="0.25">
      <c r="A19" s="1" t="s">
        <v>110</v>
      </c>
    </row>
    <row r="20" spans="1:12" x14ac:dyDescent="0.25">
      <c r="A20" s="7" t="s">
        <v>10</v>
      </c>
      <c r="B20" s="73">
        <f>'計算用(期待容量)'!B20</f>
        <v>791.13362624968954</v>
      </c>
      <c r="C20" s="73">
        <f>'計算用(期待容量)'!C20</f>
        <v>3868.8244409633389</v>
      </c>
      <c r="D20" s="73">
        <f>'計算用(期待容量)'!D20</f>
        <v>2669.7381753264626</v>
      </c>
      <c r="E20" s="73">
        <f>'計算用(期待容量)'!E20</f>
        <v>2182.7050889907855</v>
      </c>
      <c r="F20" s="73">
        <f>'計算用(期待容量)'!F20</f>
        <v>1140.0798911490222</v>
      </c>
      <c r="G20" s="73">
        <f>'計算用(期待容量)'!G20</f>
        <v>2067.1910408215026</v>
      </c>
      <c r="H20" s="73">
        <f>'計算用(期待容量)'!H20</f>
        <v>918.50380475966904</v>
      </c>
      <c r="I20" s="73">
        <f>'計算用(期待容量)'!I20</f>
        <v>703.74982922666402</v>
      </c>
      <c r="J20" s="73">
        <f>'計算用(期待容量)'!J20</f>
        <v>820.78410251288767</v>
      </c>
    </row>
    <row r="21" spans="1:12" x14ac:dyDescent="0.25">
      <c r="A21" s="7" t="s">
        <v>11</v>
      </c>
      <c r="B21" s="73">
        <f>'計算用(期待容量)'!B21</f>
        <v>970.10280361143077</v>
      </c>
      <c r="C21" s="73">
        <f>'計算用(期待容量)'!C21</f>
        <v>3847.4931949435804</v>
      </c>
      <c r="D21" s="73">
        <f>'計算用(期待容量)'!D21</f>
        <v>4331.9265721120628</v>
      </c>
      <c r="E21" s="73">
        <f>'計算用(期待容量)'!E21</f>
        <v>2944.5754814470438</v>
      </c>
      <c r="F21" s="73">
        <f>'計算用(期待容量)'!F21</f>
        <v>1256.3835667124599</v>
      </c>
      <c r="G21" s="73">
        <f>'計算用(期待容量)'!G21</f>
        <v>2796.6209397074899</v>
      </c>
      <c r="H21" s="73">
        <f>'計算用(期待容量)'!H21</f>
        <v>1550.0485343727046</v>
      </c>
      <c r="I21" s="73">
        <f>'計算用(期待容量)'!I21</f>
        <v>1043.9416725951255</v>
      </c>
      <c r="J21" s="73">
        <f>'計算用(期待容量)'!J21</f>
        <v>1444.5872344981242</v>
      </c>
    </row>
    <row r="22" spans="1:12" x14ac:dyDescent="0.25">
      <c r="A22" s="7" t="s">
        <v>12</v>
      </c>
      <c r="B22" s="73">
        <f>'計算用(期待容量)'!B22</f>
        <v>859.96408949795159</v>
      </c>
      <c r="C22" s="73">
        <f>'計算用(期待容量)'!C22</f>
        <v>3551.5201535200295</v>
      </c>
      <c r="D22" s="73">
        <f>'計算用(期待容量)'!D22</f>
        <v>5076.7122798797982</v>
      </c>
      <c r="E22" s="73">
        <f>'計算用(期待容量)'!E22</f>
        <v>3369.8500124977672</v>
      </c>
      <c r="F22" s="73">
        <f>'計算用(期待容量)'!F22</f>
        <v>1095.7560232432525</v>
      </c>
      <c r="G22" s="73">
        <f>'計算用(期待容量)'!G22</f>
        <v>2925.2128733284399</v>
      </c>
      <c r="H22" s="73">
        <f>'計算用(期待容量)'!H22</f>
        <v>1576.8214177214095</v>
      </c>
      <c r="I22" s="73">
        <f>'計算用(期待容量)'!I22</f>
        <v>1054.8164332206079</v>
      </c>
      <c r="J22" s="73">
        <f>'計算用(期待容量)'!J22</f>
        <v>1948.9267170907469</v>
      </c>
    </row>
    <row r="23" spans="1:12" x14ac:dyDescent="0.25">
      <c r="A23" s="7" t="s">
        <v>13</v>
      </c>
      <c r="B23" s="73">
        <f>'計算用(期待容量)'!B23</f>
        <v>694.23494100944993</v>
      </c>
      <c r="C23" s="73">
        <f>'計算用(期待容量)'!C23</f>
        <v>3391.6473843980239</v>
      </c>
      <c r="D23" s="73">
        <f>'計算用(期待容量)'!D23</f>
        <v>6124.7065120902771</v>
      </c>
      <c r="E23" s="73">
        <f>'計算用(期待容量)'!E23</f>
        <v>3925.4612355713034</v>
      </c>
      <c r="F23" s="73">
        <f>'計算用(期待容量)'!F23</f>
        <v>1146.5258670080493</v>
      </c>
      <c r="G23" s="73">
        <f>'計算用(期待容量)'!G23</f>
        <v>3364.9235833460152</v>
      </c>
      <c r="H23" s="73">
        <f>'計算用(期待容量)'!H23</f>
        <v>2338.3354084839202</v>
      </c>
      <c r="I23" s="73">
        <f>'計算用(期待容量)'!I23</f>
        <v>1373.9697527949429</v>
      </c>
      <c r="J23" s="73">
        <f>'計算用(期待容量)'!J23</f>
        <v>2154.9453152979891</v>
      </c>
    </row>
    <row r="24" spans="1:12" x14ac:dyDescent="0.25">
      <c r="A24" s="7" t="s">
        <v>14</v>
      </c>
      <c r="B24" s="73">
        <f>'計算用(期待容量)'!B24</f>
        <v>696.66617837624665</v>
      </c>
      <c r="C24" s="73">
        <f>'計算用(期待容量)'!C24</f>
        <v>3754.3620813376947</v>
      </c>
      <c r="D24" s="73">
        <f>'計算用(期待容量)'!D24</f>
        <v>6422.5406317421657</v>
      </c>
      <c r="E24" s="73">
        <f>'計算用(期待容量)'!E24</f>
        <v>3766.6621020575703</v>
      </c>
      <c r="F24" s="73">
        <f>'計算用(期待容量)'!F24</f>
        <v>1010.6783582943538</v>
      </c>
      <c r="G24" s="73">
        <f>'計算用(期待容量)'!G24</f>
        <v>3146.2434087469401</v>
      </c>
      <c r="H24" s="73">
        <f>'計算用(期待容量)'!H24</f>
        <v>2167.1126800610486</v>
      </c>
      <c r="I24" s="73">
        <f>'計算用(期待容量)'!I24</f>
        <v>1391.8361547985016</v>
      </c>
      <c r="J24" s="73">
        <f>'計算用(期待容量)'!J24</f>
        <v>2160.3084045854539</v>
      </c>
    </row>
    <row r="25" spans="1:12" x14ac:dyDescent="0.25">
      <c r="A25" s="7" t="s">
        <v>15</v>
      </c>
      <c r="B25" s="73">
        <f>'計算用(期待容量)'!B25</f>
        <v>639.67534535931418</v>
      </c>
      <c r="C25" s="73">
        <f>'計算用(期待容量)'!C25</f>
        <v>3048.0166065289909</v>
      </c>
      <c r="D25" s="73">
        <f>'計算用(期待容量)'!D25</f>
        <v>4766.9044562314166</v>
      </c>
      <c r="E25" s="73">
        <f>'計算用(期待容量)'!E25</f>
        <v>2938.7506918264453</v>
      </c>
      <c r="F25" s="73">
        <f>'計算用(期待容量)'!F25</f>
        <v>851.09526196665252</v>
      </c>
      <c r="G25" s="73">
        <f>'計算用(期待容量)'!G25</f>
        <v>2454.5536583305793</v>
      </c>
      <c r="H25" s="73">
        <f>'計算用(期待容量)'!H25</f>
        <v>1510.5250009102883</v>
      </c>
      <c r="I25" s="73">
        <f>'計算用(期待容量)'!I25</f>
        <v>1073.0942742345273</v>
      </c>
      <c r="J25" s="73">
        <f>'計算用(期待容量)'!J25</f>
        <v>1742.5947046117776</v>
      </c>
    </row>
    <row r="26" spans="1:12" x14ac:dyDescent="0.25">
      <c r="A26" s="7" t="s">
        <v>16</v>
      </c>
      <c r="B26" s="73">
        <f>'計算用(期待容量)'!B26</f>
        <v>586.20585692656005</v>
      </c>
      <c r="C26" s="73">
        <f>'計算用(期待容量)'!C26</f>
        <v>2527.6461030179189</v>
      </c>
      <c r="D26" s="73">
        <f>'計算用(期待容量)'!D26</f>
        <v>2909.5206198866381</v>
      </c>
      <c r="E26" s="73">
        <f>'計算用(期待容量)'!E26</f>
        <v>2248.5412475700305</v>
      </c>
      <c r="F26" s="73">
        <f>'計算用(期待容量)'!F26</f>
        <v>667.84869937094027</v>
      </c>
      <c r="G26" s="73">
        <f>'計算用(期待容量)'!G26</f>
        <v>1839.4806822369092</v>
      </c>
      <c r="H26" s="73">
        <f>'計算用(期待容量)'!H26</f>
        <v>1132.5670401762497</v>
      </c>
      <c r="I26" s="73">
        <f>'計算用(期待容量)'!I26</f>
        <v>841.06776615365743</v>
      </c>
      <c r="J26" s="73">
        <f>'計算用(期待容量)'!J26</f>
        <v>1337.6619846611031</v>
      </c>
    </row>
    <row r="27" spans="1:12" x14ac:dyDescent="0.25">
      <c r="A27" s="7" t="s">
        <v>17</v>
      </c>
      <c r="B27" s="73">
        <f>'計算用(期待容量)'!B27</f>
        <v>672.6098937286381</v>
      </c>
      <c r="C27" s="73">
        <f>'計算用(期待容量)'!C27</f>
        <v>2560.8211033889493</v>
      </c>
      <c r="D27" s="73">
        <f>'計算用(期待容量)'!D27</f>
        <v>1610.7634139296194</v>
      </c>
      <c r="E27" s="73">
        <f>'計算用(期待容量)'!E27</f>
        <v>977.01233357646709</v>
      </c>
      <c r="F27" s="73">
        <f>'計算用(期待容量)'!F27</f>
        <v>615.07638121872594</v>
      </c>
      <c r="G27" s="73">
        <f>'計算用(期待容量)'!G27</f>
        <v>1012.4267105406259</v>
      </c>
      <c r="H27" s="73">
        <f>'計算用(期待容量)'!H27</f>
        <v>335.34078523887717</v>
      </c>
      <c r="I27" s="73">
        <f>'計算用(期待容量)'!I27</f>
        <v>416.93484695741398</v>
      </c>
      <c r="J27" s="73">
        <f>'計算用(期待容量)'!J27</f>
        <v>649.38453142069227</v>
      </c>
    </row>
    <row r="28" spans="1:12" x14ac:dyDescent="0.25">
      <c r="A28" s="7" t="s">
        <v>18</v>
      </c>
      <c r="B28" s="73">
        <f>'計算用(期待容量)'!B28</f>
        <v>716.55153238891558</v>
      </c>
      <c r="C28" s="73">
        <f>'計算用(期待容量)'!C28</f>
        <v>3256.7928366350825</v>
      </c>
      <c r="D28" s="73">
        <f>'計算用(期待容量)'!D28</f>
        <v>1573.050244644304</v>
      </c>
      <c r="E28" s="73">
        <f>'計算用(期待容量)'!E28</f>
        <v>1600.0805021838714</v>
      </c>
      <c r="F28" s="73">
        <f>'計算用(期待容量)'!F28</f>
        <v>763.17828156086466</v>
      </c>
      <c r="G28" s="73">
        <f>'計算用(期待容量)'!G28</f>
        <v>1477.6584481993386</v>
      </c>
      <c r="H28" s="73">
        <f>'計算用(期待容量)'!H28</f>
        <v>769.16128423692817</v>
      </c>
      <c r="I28" s="73">
        <f>'計算用(期待容量)'!I28</f>
        <v>655.29507493752021</v>
      </c>
      <c r="J28" s="73">
        <f>'計算用(期待容量)'!J28</f>
        <v>904.81179521316164</v>
      </c>
    </row>
    <row r="29" spans="1:12" x14ac:dyDescent="0.25">
      <c r="A29" s="7" t="s">
        <v>19</v>
      </c>
      <c r="B29" s="73">
        <f>'計算用(期待容量)'!B29</f>
        <v>574.82000684908394</v>
      </c>
      <c r="C29" s="73">
        <f>'計算用(期待容量)'!C29</f>
        <v>3344.2612034463746</v>
      </c>
      <c r="D29" s="73">
        <f>'計算用(期待容量)'!D29</f>
        <v>1945.662817931227</v>
      </c>
      <c r="E29" s="73">
        <f>'計算用(期待容量)'!E29</f>
        <v>1620.8435635116514</v>
      </c>
      <c r="F29" s="73">
        <f>'計算用(期待容量)'!F29</f>
        <v>609.90841550807295</v>
      </c>
      <c r="G29" s="73">
        <f>'計算用(期待容量)'!G29</f>
        <v>1433.309063609624</v>
      </c>
      <c r="H29" s="73">
        <f>'計算用(期待容量)'!H29</f>
        <v>885.6596232412478</v>
      </c>
      <c r="I29" s="73">
        <f>'計算用(期待容量)'!I29</f>
        <v>658.20128482631253</v>
      </c>
      <c r="J29" s="73">
        <f>'計算用(期待容量)'!J29</f>
        <v>1046.8340210764054</v>
      </c>
    </row>
    <row r="30" spans="1:12" x14ac:dyDescent="0.25">
      <c r="A30" s="7" t="s">
        <v>20</v>
      </c>
      <c r="B30" s="73">
        <f>'計算用(期待容量)'!B30</f>
        <v>680.79938910485168</v>
      </c>
      <c r="C30" s="73">
        <f>'計算用(期待容量)'!C30</f>
        <v>3522.6009340905398</v>
      </c>
      <c r="D30" s="73">
        <f>'計算用(期待容量)'!D30</f>
        <v>1379.403318258318</v>
      </c>
      <c r="E30" s="73">
        <f>'計算用(期待容量)'!E30</f>
        <v>1135.5171796358811</v>
      </c>
      <c r="F30" s="73">
        <f>'計算用(期待容量)'!F30</f>
        <v>602.9432154829808</v>
      </c>
      <c r="G30" s="73">
        <f>'計算用(期待容量)'!G30</f>
        <v>1362.656531808017</v>
      </c>
      <c r="H30" s="73">
        <f>'計算用(期待容量)'!H30</f>
        <v>710.71629319736144</v>
      </c>
      <c r="I30" s="73">
        <f>'計算用(期待容量)'!I30</f>
        <v>631.25188090624317</v>
      </c>
      <c r="J30" s="73">
        <f>'計算用(期待容量)'!J30</f>
        <v>858.59125751581701</v>
      </c>
    </row>
    <row r="31" spans="1:12" x14ac:dyDescent="0.25">
      <c r="A31" s="7" t="s">
        <v>21</v>
      </c>
      <c r="B31" s="73">
        <f>'計算用(期待容量)'!B31</f>
        <v>621.29109401500693</v>
      </c>
      <c r="C31" s="73">
        <f>'計算用(期待容量)'!C31</f>
        <v>3239.771253990863</v>
      </c>
      <c r="D31" s="73">
        <f>'計算用(期待容量)'!D31</f>
        <v>1802.3314197045672</v>
      </c>
      <c r="E31" s="73">
        <f>'計算用(期待容量)'!E31</f>
        <v>1419.1809730502273</v>
      </c>
      <c r="F31" s="73">
        <f>'計算用(期待容量)'!F31</f>
        <v>810.01526408254017</v>
      </c>
      <c r="G31" s="73">
        <f>'計算用(期待容量)'!G31</f>
        <v>1535.7254333346257</v>
      </c>
      <c r="H31" s="73">
        <f>'計算用(期待容量)'!H31</f>
        <v>825.95167770168973</v>
      </c>
      <c r="I31" s="73">
        <f>'計算用(期待容量)'!I31</f>
        <v>706.47370732326999</v>
      </c>
      <c r="J31" s="73">
        <f>'計算用(期待容量)'!J31</f>
        <v>961.56917679719322</v>
      </c>
    </row>
    <row r="32" spans="1:12" x14ac:dyDescent="0.25">
      <c r="B32" s="7"/>
      <c r="C32" s="7"/>
      <c r="D32" s="7"/>
      <c r="E32" s="7"/>
      <c r="F32" s="7"/>
      <c r="G32" s="7"/>
      <c r="H32" s="7"/>
      <c r="I32" s="7"/>
      <c r="J32" s="7"/>
    </row>
    <row r="33" spans="1:13" x14ac:dyDescent="0.25">
      <c r="A33" s="1" t="s">
        <v>99</v>
      </c>
    </row>
    <row r="34" spans="1:13" x14ac:dyDescent="0.25">
      <c r="A34" s="7" t="s">
        <v>10</v>
      </c>
      <c r="B34" s="67">
        <f>B4-B20</f>
        <v>3939.4872288285924</v>
      </c>
      <c r="C34" s="67">
        <f t="shared" ref="C34:J34" si="0">C4-C20</f>
        <v>7792.3749921520775</v>
      </c>
      <c r="D34" s="67">
        <f t="shared" si="0"/>
        <v>38575.877131587476</v>
      </c>
      <c r="E34" s="67">
        <f t="shared" si="0"/>
        <v>16399.33040396696</v>
      </c>
      <c r="F34" s="67">
        <f t="shared" si="0"/>
        <v>3507.3454278333656</v>
      </c>
      <c r="G34" s="67">
        <f t="shared" si="0"/>
        <v>16120.74614428255</v>
      </c>
      <c r="H34" s="67">
        <f t="shared" si="0"/>
        <v>6714.9219777175276</v>
      </c>
      <c r="I34" s="67">
        <f t="shared" si="0"/>
        <v>3133.1541788705017</v>
      </c>
      <c r="J34" s="67">
        <f t="shared" si="0"/>
        <v>11580.669699317506</v>
      </c>
      <c r="L34" s="11"/>
    </row>
    <row r="35" spans="1:13" x14ac:dyDescent="0.25">
      <c r="A35" s="7" t="s">
        <v>11</v>
      </c>
      <c r="B35" s="67">
        <f t="shared" ref="B35:J35" si="1">B5-B21</f>
        <v>3328.6052774804998</v>
      </c>
      <c r="C35" s="67">
        <f t="shared" si="1"/>
        <v>6989.5142559666829</v>
      </c>
      <c r="D35" s="67">
        <f t="shared" si="1"/>
        <v>35019.899480230713</v>
      </c>
      <c r="E35" s="67">
        <f t="shared" si="1"/>
        <v>15828.308603059997</v>
      </c>
      <c r="F35" s="67">
        <f t="shared" si="1"/>
        <v>3075.2465663599473</v>
      </c>
      <c r="G35" s="67">
        <f t="shared" si="1"/>
        <v>15576.395763468852</v>
      </c>
      <c r="H35" s="67">
        <f t="shared" si="1"/>
        <v>5994.378879415448</v>
      </c>
      <c r="I35" s="67">
        <f t="shared" si="1"/>
        <v>2781.8045622226882</v>
      </c>
      <c r="J35" s="67">
        <f t="shared" si="1"/>
        <v>11143.278965533409</v>
      </c>
      <c r="L35" s="11"/>
    </row>
    <row r="36" spans="1:13" x14ac:dyDescent="0.25">
      <c r="A36" s="7" t="s">
        <v>12</v>
      </c>
      <c r="B36" s="67">
        <f t="shared" ref="B36:J36" si="2">B6-B22</f>
        <v>3414.7543930391817</v>
      </c>
      <c r="C36" s="67">
        <f t="shared" si="2"/>
        <v>8179.6425344984973</v>
      </c>
      <c r="D36" s="67">
        <f t="shared" si="2"/>
        <v>39868.553052852105</v>
      </c>
      <c r="E36" s="67">
        <f t="shared" si="2"/>
        <v>17170.83576215012</v>
      </c>
      <c r="F36" s="67">
        <f t="shared" si="2"/>
        <v>3688.7215462283721</v>
      </c>
      <c r="G36" s="67">
        <f t="shared" si="2"/>
        <v>18118.038320537933</v>
      </c>
      <c r="H36" s="67">
        <f t="shared" si="2"/>
        <v>6703.5087025205494</v>
      </c>
      <c r="I36" s="67">
        <f t="shared" si="2"/>
        <v>3317.4706922854648</v>
      </c>
      <c r="J36" s="67">
        <f t="shared" si="2"/>
        <v>12371.592400882611</v>
      </c>
      <c r="L36" s="11"/>
    </row>
    <row r="37" spans="1:13" x14ac:dyDescent="0.25">
      <c r="A37" s="7" t="s">
        <v>13</v>
      </c>
      <c r="B37" s="67">
        <f t="shared" ref="B37:J37" si="3">B7-B23</f>
        <v>4164.0277025858395</v>
      </c>
      <c r="C37" s="67">
        <f t="shared" si="3"/>
        <v>10632.864794808322</v>
      </c>
      <c r="D37" s="67">
        <f t="shared" si="3"/>
        <v>51382.124398067645</v>
      </c>
      <c r="E37" s="67">
        <f t="shared" si="3"/>
        <v>21034.738764428697</v>
      </c>
      <c r="F37" s="67">
        <f t="shared" si="3"/>
        <v>4693.0731329919508</v>
      </c>
      <c r="G37" s="67">
        <f t="shared" si="3"/>
        <v>23743.286416653988</v>
      </c>
      <c r="H37" s="67">
        <f t="shared" si="3"/>
        <v>8192.7175915160806</v>
      </c>
      <c r="I37" s="67">
        <f t="shared" si="3"/>
        <v>4136.0002472050573</v>
      </c>
      <c r="J37" s="67">
        <f t="shared" si="3"/>
        <v>16181.092684702011</v>
      </c>
      <c r="L37" s="11"/>
    </row>
    <row r="38" spans="1:13" x14ac:dyDescent="0.25">
      <c r="A38" s="7" t="s">
        <v>14</v>
      </c>
      <c r="B38" s="67">
        <f t="shared" ref="B38:J38" si="4">B8-B24</f>
        <v>4293.523821623754</v>
      </c>
      <c r="C38" s="67">
        <f t="shared" si="4"/>
        <v>10650.457918662305</v>
      </c>
      <c r="D38" s="67">
        <f t="shared" si="4"/>
        <v>51082.039368257829</v>
      </c>
      <c r="E38" s="67">
        <f t="shared" si="4"/>
        <v>21193.537897942431</v>
      </c>
      <c r="F38" s="67">
        <f t="shared" si="4"/>
        <v>4828.9206417056466</v>
      </c>
      <c r="G38" s="67">
        <f t="shared" si="4"/>
        <v>23961.966591253062</v>
      </c>
      <c r="H38" s="67">
        <f t="shared" si="4"/>
        <v>8363.9403199389508</v>
      </c>
      <c r="I38" s="67">
        <f t="shared" si="4"/>
        <v>4118.1338452014988</v>
      </c>
      <c r="J38" s="67">
        <f t="shared" si="4"/>
        <v>16175.729595414547</v>
      </c>
      <c r="L38" s="11"/>
    </row>
    <row r="39" spans="1:13" x14ac:dyDescent="0.25">
      <c r="A39" s="7" t="s">
        <v>15</v>
      </c>
      <c r="B39" s="67">
        <f t="shared" ref="B39:J39" si="5">B9-B25</f>
        <v>4038.7009031386428</v>
      </c>
      <c r="C39" s="67">
        <f t="shared" si="5"/>
        <v>9912.5275645763304</v>
      </c>
      <c r="D39" s="67">
        <f t="shared" si="5"/>
        <v>44077.073940599003</v>
      </c>
      <c r="E39" s="67">
        <f t="shared" si="5"/>
        <v>20585.110434934119</v>
      </c>
      <c r="F39" s="67">
        <f t="shared" si="5"/>
        <v>4351.4473752785443</v>
      </c>
      <c r="G39" s="67">
        <f t="shared" si="5"/>
        <v>20709.652814834808</v>
      </c>
      <c r="H39" s="67">
        <f t="shared" si="5"/>
        <v>7896.2725015159895</v>
      </c>
      <c r="I39" s="67">
        <f t="shared" si="5"/>
        <v>3745.3437824456346</v>
      </c>
      <c r="J39" s="67">
        <f t="shared" si="5"/>
        <v>14068.759532091217</v>
      </c>
      <c r="L39" s="11"/>
    </row>
    <row r="40" spans="1:13" x14ac:dyDescent="0.25">
      <c r="A40" s="7" t="s">
        <v>16</v>
      </c>
      <c r="B40" s="67">
        <f t="shared" ref="B40:J40" si="6">B10-B26</f>
        <v>4119.2154196691845</v>
      </c>
      <c r="C40" s="67">
        <f t="shared" si="6"/>
        <v>8946.3557287665499</v>
      </c>
      <c r="D40" s="67">
        <f t="shared" si="6"/>
        <v>38322.619226079769</v>
      </c>
      <c r="E40" s="67">
        <f t="shared" si="6"/>
        <v>17679.443259472224</v>
      </c>
      <c r="F40" s="67">
        <f t="shared" si="6"/>
        <v>3830.6241734274936</v>
      </c>
      <c r="G40" s="67">
        <f t="shared" si="6"/>
        <v>17068.966765736805</v>
      </c>
      <c r="H40" s="67">
        <f t="shared" si="6"/>
        <v>6744.1800809366796</v>
      </c>
      <c r="I40" s="67">
        <f t="shared" si="6"/>
        <v>3196.606160971849</v>
      </c>
      <c r="J40" s="67">
        <f t="shared" si="6"/>
        <v>12141.25895368302</v>
      </c>
      <c r="L40" s="11"/>
    </row>
    <row r="41" spans="1:13" x14ac:dyDescent="0.25">
      <c r="A41" s="7" t="s">
        <v>17</v>
      </c>
      <c r="B41" s="67">
        <f t="shared" ref="B41:J41" si="7">B11-B27</f>
        <v>4715.4699617510896</v>
      </c>
      <c r="C41" s="67">
        <f t="shared" si="7"/>
        <v>10302.063127152518</v>
      </c>
      <c r="D41" s="67">
        <f t="shared" si="7"/>
        <v>41322.946374522973</v>
      </c>
      <c r="E41" s="67">
        <f t="shared" si="7"/>
        <v>18569.284990367196</v>
      </c>
      <c r="F41" s="67">
        <f t="shared" si="7"/>
        <v>4312.3935365894931</v>
      </c>
      <c r="G41" s="67">
        <f t="shared" si="7"/>
        <v>18202.826783435277</v>
      </c>
      <c r="H41" s="67">
        <f t="shared" si="7"/>
        <v>8274.4811891870959</v>
      </c>
      <c r="I41" s="67">
        <f t="shared" si="7"/>
        <v>3709.9712664029098</v>
      </c>
      <c r="J41" s="67">
        <f t="shared" si="7"/>
        <v>13133.051432515556</v>
      </c>
      <c r="L41" s="11"/>
    </row>
    <row r="42" spans="1:13" x14ac:dyDescent="0.25">
      <c r="A42" s="7" t="s">
        <v>18</v>
      </c>
      <c r="B42" s="67">
        <f t="shared" ref="B42:J42" si="8">B12-B28</f>
        <v>5079.451498522365</v>
      </c>
      <c r="C42" s="67">
        <f t="shared" si="8"/>
        <v>11151.629213055632</v>
      </c>
      <c r="D42" s="67">
        <f t="shared" si="8"/>
        <v>45847.669077838531</v>
      </c>
      <c r="E42" s="67">
        <f t="shared" si="8"/>
        <v>20567.792737252748</v>
      </c>
      <c r="F42" s="67">
        <f t="shared" si="8"/>
        <v>4873.4642820399176</v>
      </c>
      <c r="G42" s="67">
        <f t="shared" si="8"/>
        <v>21942.889656948526</v>
      </c>
      <c r="H42" s="67">
        <f t="shared" si="8"/>
        <v>9581.7740885294115</v>
      </c>
      <c r="I42" s="67">
        <f t="shared" si="8"/>
        <v>4486.5984068438556</v>
      </c>
      <c r="J42" s="67">
        <f t="shared" si="8"/>
        <v>16415.768780520702</v>
      </c>
      <c r="L42" s="11"/>
    </row>
    <row r="43" spans="1:13" x14ac:dyDescent="0.25">
      <c r="A43" s="7" t="s">
        <v>19</v>
      </c>
      <c r="B43" s="67">
        <f t="shared" ref="B43:J43" si="9">B13-B29</f>
        <v>5402.3399931509157</v>
      </c>
      <c r="C43" s="67">
        <f t="shared" si="9"/>
        <v>11760.594796553625</v>
      </c>
      <c r="D43" s="67">
        <f t="shared" si="9"/>
        <v>48992.550816134361</v>
      </c>
      <c r="E43" s="67">
        <f t="shared" si="9"/>
        <v>21903.017563248912</v>
      </c>
      <c r="F43" s="67">
        <f t="shared" si="9"/>
        <v>5479.5715844919268</v>
      </c>
      <c r="G43" s="67">
        <f t="shared" si="9"/>
        <v>23457.946281406803</v>
      </c>
      <c r="H43" s="67">
        <f t="shared" si="9"/>
        <v>9575.0390377497442</v>
      </c>
      <c r="I43" s="67">
        <f t="shared" si="9"/>
        <v>4483.692196955064</v>
      </c>
      <c r="J43" s="67">
        <f t="shared" si="9"/>
        <v>16479.195383538434</v>
      </c>
      <c r="L43" s="11"/>
    </row>
    <row r="44" spans="1:13" x14ac:dyDescent="0.25">
      <c r="A44" s="7" t="s">
        <v>20</v>
      </c>
      <c r="B44" s="67">
        <f t="shared" ref="B44:J44" si="10">B14-B30</f>
        <v>5248.3714137855541</v>
      </c>
      <c r="C44" s="67">
        <f t="shared" si="10"/>
        <v>11341.591147935786</v>
      </c>
      <c r="D44" s="67">
        <f t="shared" si="10"/>
        <v>49560.839234521583</v>
      </c>
      <c r="E44" s="67">
        <f t="shared" si="10"/>
        <v>22388.343947124682</v>
      </c>
      <c r="F44" s="67">
        <f t="shared" si="10"/>
        <v>5486.5367845170185</v>
      </c>
      <c r="G44" s="67">
        <f t="shared" si="10"/>
        <v>23528.598813208409</v>
      </c>
      <c r="H44" s="67">
        <f t="shared" si="10"/>
        <v>9749.9823677936311</v>
      </c>
      <c r="I44" s="67">
        <f t="shared" si="10"/>
        <v>4510.641600875133</v>
      </c>
      <c r="J44" s="67">
        <f t="shared" si="10"/>
        <v>16667.438147099019</v>
      </c>
      <c r="L44" s="11"/>
    </row>
    <row r="45" spans="1:13" x14ac:dyDescent="0.25">
      <c r="A45" s="7" t="s">
        <v>21</v>
      </c>
      <c r="B45" s="67">
        <f t="shared" ref="B45:J45" si="11">B15-B31</f>
        <v>4791.9883399472574</v>
      </c>
      <c r="C45" s="67">
        <f t="shared" si="11"/>
        <v>10265.081734751771</v>
      </c>
      <c r="D45" s="67">
        <f t="shared" si="11"/>
        <v>44595.606810871497</v>
      </c>
      <c r="E45" s="67">
        <f t="shared" si="11"/>
        <v>19412.79212554132</v>
      </c>
      <c r="F45" s="67">
        <f t="shared" si="11"/>
        <v>4629.8830685984776</v>
      </c>
      <c r="G45" s="67">
        <f t="shared" si="11"/>
        <v>19743.079692623753</v>
      </c>
      <c r="H45" s="67">
        <f t="shared" si="11"/>
        <v>8367.1669440668593</v>
      </c>
      <c r="I45" s="67">
        <f t="shared" si="11"/>
        <v>3799.6566975350297</v>
      </c>
      <c r="J45" s="67">
        <f t="shared" si="11"/>
        <v>13875.475962227605</v>
      </c>
      <c r="L45" s="11"/>
    </row>
    <row r="46" spans="1:13" x14ac:dyDescent="0.25">
      <c r="L46" s="11"/>
    </row>
    <row r="47" spans="1:13" x14ac:dyDescent="0.25">
      <c r="A47" s="1" t="s">
        <v>100</v>
      </c>
      <c r="K47" s="2" t="s">
        <v>40</v>
      </c>
    </row>
    <row r="48" spans="1:13" x14ac:dyDescent="0.25">
      <c r="A48" s="7" t="s">
        <v>10</v>
      </c>
      <c r="B48" s="68">
        <f>IF(記載例!$E$16=B$2,記載例!$E$25*記載例!$E$19/1000,0)</f>
        <v>0</v>
      </c>
      <c r="C48" s="68">
        <f>IF(記載例!$E$16=C$2,記載例!$E$25*記載例!$E$19/1000,0)</f>
        <v>0</v>
      </c>
      <c r="D48" s="68">
        <f>IF(記載例!$E$16=D$2,記載例!$E$25*記載例!$E$19/1000,0)</f>
        <v>1.620145294525408</v>
      </c>
      <c r="E48" s="68">
        <f>IF(記載例!$E$16=E$2,記載例!$E$25*記載例!$E$19/1000,0)</f>
        <v>0</v>
      </c>
      <c r="F48" s="68">
        <f>IF(記載例!$E$16=F$2,記載例!$E$25*記載例!$E$19/1000,0)</f>
        <v>0</v>
      </c>
      <c r="G48" s="68">
        <f>IF(記載例!$E$16=G$2,記載例!$E$25*記載例!$E$19/1000,0)</f>
        <v>0</v>
      </c>
      <c r="H48" s="68">
        <f>IF(記載例!$E$16=H$2,記載例!$E$25*記載例!$E$19/1000,0)</f>
        <v>0</v>
      </c>
      <c r="I48" s="68">
        <f>IF(記載例!$E$16=I$2,記載例!$E$25*記載例!$E$19/1000,0)</f>
        <v>0</v>
      </c>
      <c r="J48" s="68">
        <f>IF(記載例!$E$16=J$2,記載例!$E$25*記載例!$E$19/1000,0)</f>
        <v>0</v>
      </c>
      <c r="K48" s="74">
        <f>SUM(B48:J48)</f>
        <v>1.620145294525408</v>
      </c>
      <c r="L48" s="11"/>
      <c r="M48" s="18"/>
    </row>
    <row r="49" spans="1:15" x14ac:dyDescent="0.25">
      <c r="A49" s="7" t="s">
        <v>11</v>
      </c>
      <c r="B49" s="68">
        <f>IF(記載例!$E$16=B$2,記載例!$F$25*記載例!$F$19/1000,0)</f>
        <v>0</v>
      </c>
      <c r="C49" s="68">
        <f>IF(記載例!$E$16=C$2,記載例!$F$25*記載例!$F$19/1000,0)</f>
        <v>0</v>
      </c>
      <c r="D49" s="68">
        <f>IF(記載例!$E$16=D$2,記載例!$F$25*記載例!$F$19/1000,0)</f>
        <v>1.6647021277091079</v>
      </c>
      <c r="E49" s="68">
        <f>IF(記載例!$E$16=E$2,記載例!$F$25*記載例!$F$19/1000,0)</f>
        <v>0</v>
      </c>
      <c r="F49" s="68">
        <f>IF(記載例!$E$16=F$2,記載例!$F$25*記載例!$F$19/1000,0)</f>
        <v>0</v>
      </c>
      <c r="G49" s="68">
        <f>IF(記載例!$E$16=G$2,記載例!$F$25*記載例!$F$19/1000,0)</f>
        <v>0</v>
      </c>
      <c r="H49" s="68">
        <f>IF(記載例!$E$16=H$2,記載例!$F$25*記載例!$F$19/1000,0)</f>
        <v>0</v>
      </c>
      <c r="I49" s="68">
        <f>IF(記載例!$E$16=I$2,記載例!$F$25*記載例!$F$19/1000,0)</f>
        <v>0</v>
      </c>
      <c r="J49" s="68">
        <f>IF(記載例!$E$16=J$2,記載例!$F$25*記載例!$F$19/1000,0)</f>
        <v>0</v>
      </c>
      <c r="K49" s="74">
        <f t="shared" ref="K49:K59" si="12">SUM(B49:J49)</f>
        <v>1.6647021277091079</v>
      </c>
      <c r="L49" s="11"/>
      <c r="M49" s="18"/>
    </row>
    <row r="50" spans="1:15" x14ac:dyDescent="0.25">
      <c r="A50" s="7" t="s">
        <v>12</v>
      </c>
      <c r="B50" s="68">
        <f>IF(記載例!$E$16=B$2,記載例!$G$25*記載例!$G$19/1000,0)</f>
        <v>0</v>
      </c>
      <c r="C50" s="68">
        <f>IF(記載例!$E$16=C$2,記載例!$G$25*記載例!$G$19/1000,0)</f>
        <v>0</v>
      </c>
      <c r="D50" s="68">
        <f>IF(記載例!$E$16=D$2,記載例!$G$25*記載例!$G$19/1000,0)</f>
        <v>1.8367691338357854</v>
      </c>
      <c r="E50" s="68">
        <f>IF(記載例!$E$16=E$2,記載例!$G$25*記載例!$G$19/1000,0)</f>
        <v>0</v>
      </c>
      <c r="F50" s="68">
        <f>IF(記載例!$E$16=F$2,記載例!$G$25*記載例!$G$19/1000,0)</f>
        <v>0</v>
      </c>
      <c r="G50" s="68">
        <f>IF(記載例!$E$16=G$2,記載例!$G$25*記載例!$G$19/1000,0)</f>
        <v>0</v>
      </c>
      <c r="H50" s="68">
        <f>IF(記載例!$E$16=H$2,記載例!$G$25*記載例!$G$19/1000,0)</f>
        <v>0</v>
      </c>
      <c r="I50" s="68">
        <f>IF(記載例!$E$16=I$2,記載例!$G$25*記載例!$G$19/1000,0)</f>
        <v>0</v>
      </c>
      <c r="J50" s="68">
        <f>IF(記載例!$E$16=J$2,記載例!$G$25*記載例!$G$19/1000,0)</f>
        <v>0</v>
      </c>
      <c r="K50" s="74">
        <f t="shared" si="12"/>
        <v>1.8367691338357854</v>
      </c>
      <c r="L50" s="11"/>
      <c r="M50" s="18"/>
    </row>
    <row r="51" spans="1:15" x14ac:dyDescent="0.25">
      <c r="A51" s="7" t="s">
        <v>13</v>
      </c>
      <c r="B51" s="68">
        <f>IF(記載例!$E$16=B$2,記載例!$H$25*記載例!$H$19/1000,0)</f>
        <v>0</v>
      </c>
      <c r="C51" s="68">
        <f>IF(記載例!$E$16=C$2,記載例!$H$25*記載例!$H$19/1000,0)</f>
        <v>0</v>
      </c>
      <c r="D51" s="68">
        <f>IF(記載例!$E$16=D$2,記載例!$H$25*記載例!$H$19/1000,0)</f>
        <v>2</v>
      </c>
      <c r="E51" s="68">
        <f>IF(記載例!$E$16=E$2,記載例!$H$25*記載例!$H$19/1000,0)</f>
        <v>0</v>
      </c>
      <c r="F51" s="68">
        <f>IF(記載例!$E$16=F$2,記載例!$H$25*記載例!$H$19/1000,0)</f>
        <v>0</v>
      </c>
      <c r="G51" s="68">
        <f>IF(記載例!$E$16=G$2,記載例!$H$25*記載例!$H$19/1000,0)</f>
        <v>0</v>
      </c>
      <c r="H51" s="68">
        <f>IF(記載例!$E$16=H$2,記載例!$H$25*記載例!$H$19/1000,0)</f>
        <v>0</v>
      </c>
      <c r="I51" s="68">
        <f>IF(記載例!$E$16=I$2,記載例!$H$25*記載例!$H$19/1000,0)</f>
        <v>0</v>
      </c>
      <c r="J51" s="68">
        <f>IF(記載例!$E$16=J$2,記載例!$H$25*記載例!$H$19/1000,0)</f>
        <v>0</v>
      </c>
      <c r="K51" s="74">
        <f t="shared" si="12"/>
        <v>2</v>
      </c>
      <c r="L51" s="11"/>
      <c r="M51" s="18"/>
    </row>
    <row r="52" spans="1:15" x14ac:dyDescent="0.25">
      <c r="A52" s="7" t="s">
        <v>14</v>
      </c>
      <c r="B52" s="68">
        <f>IF(記載例!$E$16=B$2,記載例!$I$25*記載例!$I$19/1000,0)</f>
        <v>0</v>
      </c>
      <c r="C52" s="68">
        <f>IF(記載例!$E$16=C$2,記載例!$I$25*記載例!$I$19/1000,0)</f>
        <v>0</v>
      </c>
      <c r="D52" s="68">
        <f>IF(記載例!$E$16=D$2,記載例!$I$25*記載例!$I$19/1000,0)</f>
        <v>2</v>
      </c>
      <c r="E52" s="68">
        <f>IF(記載例!$E$16=E$2,記載例!$I$25*記載例!$I$19/1000,0)</f>
        <v>0</v>
      </c>
      <c r="F52" s="68">
        <f>IF(記載例!$E$16=F$2,記載例!$I$25*記載例!$I$19/1000,0)</f>
        <v>0</v>
      </c>
      <c r="G52" s="68">
        <f>IF(記載例!$E$16=G$2,記載例!$I$25*記載例!$I$19/1000,0)</f>
        <v>0</v>
      </c>
      <c r="H52" s="68">
        <f>IF(記載例!$E$16=H$2,記載例!$I$25*記載例!$I$19/1000,0)</f>
        <v>0</v>
      </c>
      <c r="I52" s="68">
        <f>IF(記載例!$E$16=I$2,記載例!$I$25*記載例!$I$19/1000,0)</f>
        <v>0</v>
      </c>
      <c r="J52" s="68">
        <f>IF(記載例!$E$16=J$2,記載例!$I$25*記載例!$I$19/1000,0)</f>
        <v>0</v>
      </c>
      <c r="K52" s="74">
        <f t="shared" si="12"/>
        <v>2</v>
      </c>
      <c r="L52" s="11"/>
      <c r="M52" s="18"/>
    </row>
    <row r="53" spans="1:15" x14ac:dyDescent="0.25">
      <c r="A53" s="7" t="s">
        <v>15</v>
      </c>
      <c r="B53" s="68">
        <f>IF(記載例!$E$16=B$2,記載例!$J$25*記載例!$J$19/1000,0)</f>
        <v>0</v>
      </c>
      <c r="C53" s="68">
        <f>IF(記載例!$E$16=C$2,記載例!$J$25*記載例!$J$19/1000,0)</f>
        <v>0</v>
      </c>
      <c r="D53" s="68">
        <f>IF(記載例!$E$16=D$2,記載例!$J$25*記載例!$J$19/1000,0)</f>
        <v>1.9994842749767712</v>
      </c>
      <c r="E53" s="68">
        <f>IF(記載例!$E$16=E$2,記載例!$J$25*記載例!$J$19/1000,0)</f>
        <v>0</v>
      </c>
      <c r="F53" s="68">
        <f>IF(記載例!$E$16=F$2,記載例!$J$25*記載例!$J$19/1000,0)</f>
        <v>0</v>
      </c>
      <c r="G53" s="68">
        <f>IF(記載例!$E$16=G$2,記載例!$J$25*記載例!$J$19/1000,0)</f>
        <v>0</v>
      </c>
      <c r="H53" s="68">
        <f>IF(記載例!$E$16=H$2,記載例!$J$25*記載例!$J$19/1000,0)</f>
        <v>0</v>
      </c>
      <c r="I53" s="68">
        <f>IF(記載例!$E$16=I$2,記載例!$J$25*記載例!$J$19/1000,0)</f>
        <v>0</v>
      </c>
      <c r="J53" s="68">
        <f>IF(記載例!$E$16=J$2,記載例!$J$25*記載例!$J$19/1000,0)</f>
        <v>0</v>
      </c>
      <c r="K53" s="74">
        <f t="shared" si="12"/>
        <v>1.9994842749767712</v>
      </c>
      <c r="L53" s="11"/>
      <c r="M53" s="18"/>
    </row>
    <row r="54" spans="1:15" x14ac:dyDescent="0.25">
      <c r="A54" s="7" t="s">
        <v>16</v>
      </c>
      <c r="B54" s="68">
        <f>IF(記載例!$E$16=B$2,記載例!$K$25*記載例!$K$19/1000,0)</f>
        <v>0</v>
      </c>
      <c r="C54" s="68">
        <f>IF(記載例!$E$16=C$2,記載例!$K$25*記載例!$K$19/1000,0)</f>
        <v>0</v>
      </c>
      <c r="D54" s="68">
        <f>IF(記載例!$E$16=D$2,記載例!$K$25*記載例!$K$19/1000,0)</f>
        <v>1.9091384745472797</v>
      </c>
      <c r="E54" s="68">
        <f>IF(記載例!$E$16=E$2,記載例!$K$25*記載例!$K$19/1000,0)</f>
        <v>0</v>
      </c>
      <c r="F54" s="68">
        <f>IF(記載例!$E$16=F$2,記載例!$K$25*記載例!$K$19/1000,0)</f>
        <v>0</v>
      </c>
      <c r="G54" s="68">
        <f>IF(記載例!$E$16=G$2,記載例!$K$25*記載例!$K$19/1000,0)</f>
        <v>0</v>
      </c>
      <c r="H54" s="68">
        <f>IF(記載例!$E$16=H$2,記載例!$K$25*記載例!$K$19/1000,0)</f>
        <v>0</v>
      </c>
      <c r="I54" s="68">
        <f>IF(記載例!$E$16=I$2,記載例!$K$25*記載例!$K$19/1000,0)</f>
        <v>0</v>
      </c>
      <c r="J54" s="68">
        <f>IF(記載例!$E$16=J$2,記載例!$K$25*記載例!$K$19/1000,0)</f>
        <v>0</v>
      </c>
      <c r="K54" s="74">
        <f t="shared" si="12"/>
        <v>1.9091384745472797</v>
      </c>
      <c r="L54" s="11"/>
      <c r="M54" s="18"/>
    </row>
    <row r="55" spans="1:15" x14ac:dyDescent="0.25">
      <c r="A55" s="7" t="s">
        <v>17</v>
      </c>
      <c r="B55" s="68">
        <f>IF(記載例!$E$16=B$2,記載例!$L$25*記載例!$L$19/1000,0)</f>
        <v>0</v>
      </c>
      <c r="C55" s="68">
        <f>IF(記載例!$E$16=C$2,記載例!$L$25*記載例!$L$19/1000,0)</f>
        <v>0</v>
      </c>
      <c r="D55" s="68">
        <f>IF(記載例!$E$16=D$2,記載例!$L$25*記載例!$L$19/1000,0)</f>
        <v>1.6301283220796192</v>
      </c>
      <c r="E55" s="68">
        <f>IF(記載例!$E$16=E$2,記載例!$L$25*記載例!$L$19/1000,0)</f>
        <v>0</v>
      </c>
      <c r="F55" s="68">
        <f>IF(記載例!$E$16=F$2,記載例!$L$25*記載例!$L$19/1000,0)</f>
        <v>0</v>
      </c>
      <c r="G55" s="68">
        <f>IF(記載例!$E$16=G$2,記載例!$L$25*記載例!$L$19/1000,0)</f>
        <v>0</v>
      </c>
      <c r="H55" s="68">
        <f>IF(記載例!$E$16=H$2,記載例!$L$25*記載例!$L$19/1000,0)</f>
        <v>0</v>
      </c>
      <c r="I55" s="68">
        <f>IF(記載例!$E$16=I$2,記載例!$L$25*記載例!$L$19/1000,0)</f>
        <v>0</v>
      </c>
      <c r="J55" s="68">
        <f>IF(記載例!$E$16=J$2,記載例!$L$25*記載例!$L$19/1000,0)</f>
        <v>0</v>
      </c>
      <c r="K55" s="74">
        <f t="shared" si="12"/>
        <v>1.6301283220796192</v>
      </c>
      <c r="L55" s="11"/>
      <c r="M55" s="18"/>
    </row>
    <row r="56" spans="1:15" x14ac:dyDescent="0.25">
      <c r="A56" s="7" t="s">
        <v>18</v>
      </c>
      <c r="B56" s="68">
        <f>IF(記載例!$E$16=B$2,記載例!$M$25*記載例!$M$19/1000,0)</f>
        <v>0</v>
      </c>
      <c r="C56" s="68">
        <f>IF(記載例!$E$16=C$2,記載例!$M$25*記載例!$M$19/1000,0)</f>
        <v>0</v>
      </c>
      <c r="D56" s="68">
        <f>IF(記載例!$E$16=D$2,記載例!$M$25*記載例!$M$19/1000,0)</f>
        <v>1.9735449705659032</v>
      </c>
      <c r="E56" s="68">
        <f>IF(記載例!$E$16=E$2,記載例!$M$25*記載例!$M$19/1000,0)</f>
        <v>0</v>
      </c>
      <c r="F56" s="68">
        <f>IF(記載例!$E$16=F$2,記載例!$M$25*記載例!$M$19/1000,0)</f>
        <v>0</v>
      </c>
      <c r="G56" s="68">
        <f>IF(記載例!$E$16=G$2,記載例!$M$25*記載例!$M$19/1000,0)</f>
        <v>0</v>
      </c>
      <c r="H56" s="68">
        <f>IF(記載例!$E$16=H$2,記載例!$M$25*記載例!$M$19/1000,0)</f>
        <v>0</v>
      </c>
      <c r="I56" s="68">
        <f>IF(記載例!$E$16=I$2,記載例!$M$25*記載例!$M$19/1000,0)</f>
        <v>0</v>
      </c>
      <c r="J56" s="68">
        <f>IF(記載例!$E$16=J$2,記載例!$M$25*記載例!$M$19/1000,0)</f>
        <v>0</v>
      </c>
      <c r="K56" s="74">
        <f t="shared" si="12"/>
        <v>1.9735449705659032</v>
      </c>
      <c r="L56" s="11"/>
      <c r="M56" s="18"/>
    </row>
    <row r="57" spans="1:15" x14ac:dyDescent="0.25">
      <c r="A57" s="7" t="s">
        <v>19</v>
      </c>
      <c r="B57" s="68">
        <f>IF(記載例!$E$16=B$2,記載例!$N$25*記載例!$N$19/1000,0)</f>
        <v>0</v>
      </c>
      <c r="C57" s="68">
        <f>IF(記載例!$E$16=C$2,記載例!$N$25*記載例!$N$19/1000,0)</f>
        <v>0</v>
      </c>
      <c r="D57" s="68">
        <f>IF(記載例!$E$16=D$2,記載例!$N$25*記載例!$N$19/1000,0)</f>
        <v>1.8043722564534934</v>
      </c>
      <c r="E57" s="68">
        <f>IF(記載例!$E$16=E$2,記載例!$N$25*記載例!$N$19/1000,0)</f>
        <v>0</v>
      </c>
      <c r="F57" s="68">
        <f>IF(記載例!$E$16=F$2,記載例!$N$25*記載例!$N$19/1000,0)</f>
        <v>0</v>
      </c>
      <c r="G57" s="68">
        <f>IF(記載例!$E$16=G$2,記載例!$N$25*記載例!$N$19/1000,0)</f>
        <v>0</v>
      </c>
      <c r="H57" s="68">
        <f>IF(記載例!$E$16=H$2,記載例!$N$25*記載例!$N$19/1000,0)</f>
        <v>0</v>
      </c>
      <c r="I57" s="68">
        <f>IF(記載例!$E$16=I$2,記載例!$N$25*記載例!$N$19/1000,0)</f>
        <v>0</v>
      </c>
      <c r="J57" s="68">
        <f>IF(記載例!$E$16=J$2,記載例!$N$25*記載例!$N$19/1000,0)</f>
        <v>0</v>
      </c>
      <c r="K57" s="74">
        <f t="shared" si="12"/>
        <v>1.8043722564534934</v>
      </c>
      <c r="L57" s="11"/>
      <c r="M57" s="18"/>
    </row>
    <row r="58" spans="1:15" x14ac:dyDescent="0.25">
      <c r="A58" s="7" t="s">
        <v>20</v>
      </c>
      <c r="B58" s="68">
        <f>IF(記載例!$E$16=B$2,記載例!$O$25*記載例!$O$19/1000,0)</f>
        <v>0</v>
      </c>
      <c r="C58" s="68">
        <f>IF(記載例!$E$16=C$2,記載例!$O$25*記載例!$O$19/1000,0)</f>
        <v>0</v>
      </c>
      <c r="D58" s="68">
        <f>IF(記載例!$E$16=D$2,記載例!$O$25*記載例!$O$19/1000,0)</f>
        <v>1.9247172272240132</v>
      </c>
      <c r="E58" s="68">
        <f>IF(記載例!$E$16=E$2,記載例!$O$25*記載例!$O$19/1000,0)</f>
        <v>0</v>
      </c>
      <c r="F58" s="68">
        <f>IF(記載例!$E$16=F$2,記載例!$O$25*記載例!$O$19/1000,0)</f>
        <v>0</v>
      </c>
      <c r="G58" s="68">
        <f>IF(記載例!$E$16=G$2,記載例!$O$25*記載例!$O$19/1000,0)</f>
        <v>0</v>
      </c>
      <c r="H58" s="68">
        <f>IF(記載例!$E$16=H$2,記載例!$O$25*記載例!$O$19/1000,0)</f>
        <v>0</v>
      </c>
      <c r="I58" s="68">
        <f>IF(記載例!$E$16=I$2,記載例!$O$25*記載例!$O$19/1000,0)</f>
        <v>0</v>
      </c>
      <c r="J58" s="68">
        <f>IF(記載例!$E$16=J$2,記載例!$O$25*記載例!$O$19/1000,0)</f>
        <v>0</v>
      </c>
      <c r="K58" s="74">
        <f t="shared" si="12"/>
        <v>1.9247172272240132</v>
      </c>
      <c r="L58" s="11"/>
      <c r="M58" s="18"/>
    </row>
    <row r="59" spans="1:15" x14ac:dyDescent="0.25">
      <c r="A59" s="7" t="s">
        <v>21</v>
      </c>
      <c r="B59" s="68">
        <f>IF(記載例!$E$16=B$2,記載例!$P$25*記載例!$P$19/1000,0)</f>
        <v>0</v>
      </c>
      <c r="C59" s="68">
        <f>IF(記載例!$E$16=C$2,記載例!$P$25*記載例!$P$19/1000,0)</f>
        <v>0</v>
      </c>
      <c r="D59" s="68">
        <f>IF(記載例!$E$16=D$2,記載例!$P$25*記載例!$P$19/1000,0)</f>
        <v>1.7137351174724968</v>
      </c>
      <c r="E59" s="68">
        <f>IF(記載例!$E$16=E$2,記載例!$P$25*記載例!$P$19/1000,0)</f>
        <v>0</v>
      </c>
      <c r="F59" s="68">
        <f>IF(記載例!$E$16=F$2,記載例!$P$25*記載例!$P$19/1000,0)</f>
        <v>0</v>
      </c>
      <c r="G59" s="68">
        <f>IF(記載例!$E$16=G$2,記載例!$P$25*記載例!$P$19/1000,0)</f>
        <v>0</v>
      </c>
      <c r="H59" s="68">
        <f>IF(記載例!$E$16=H$2,記載例!$P$25*記載例!$P$19/1000,0)</f>
        <v>0</v>
      </c>
      <c r="I59" s="68">
        <f>IF(記載例!$E$16=I$2,記載例!$P$25*記載例!$P$19/1000,0)</f>
        <v>0</v>
      </c>
      <c r="J59" s="68">
        <f>IF(記載例!$E$16=J$2,記載例!$P$25*記載例!$P$19/1000,0)</f>
        <v>0</v>
      </c>
      <c r="K59" s="74">
        <f t="shared" si="12"/>
        <v>1.7137351174724968</v>
      </c>
      <c r="L59" s="11"/>
      <c r="M59" s="18"/>
    </row>
    <row r="61" spans="1:15" x14ac:dyDescent="0.25">
      <c r="A61" s="1" t="s">
        <v>101</v>
      </c>
    </row>
    <row r="62" spans="1:15" x14ac:dyDescent="0.25">
      <c r="A62" s="7" t="s">
        <v>10</v>
      </c>
      <c r="B62" s="67">
        <f>B34-(B48-MIN(B$48:B$59))</f>
        <v>3939.4872288285924</v>
      </c>
      <c r="C62" s="67">
        <f>C34-(C48-MIN(C$48:C$59))</f>
        <v>7792.3749921520775</v>
      </c>
      <c r="D62" s="67">
        <f>D34-(D48-MIN(D$48:D$59))</f>
        <v>38575.877131587476</v>
      </c>
      <c r="E62" s="67">
        <f t="shared" ref="E62:J62" si="13">E34-(E48-MIN(E$48:E$59))</f>
        <v>16399.33040396696</v>
      </c>
      <c r="F62" s="67">
        <f t="shared" si="13"/>
        <v>3507.3454278333656</v>
      </c>
      <c r="G62" s="67">
        <f>G34-(G48-MIN(G$48:G$59))</f>
        <v>16120.74614428255</v>
      </c>
      <c r="H62" s="67">
        <f t="shared" si="13"/>
        <v>6714.9219777175276</v>
      </c>
      <c r="I62" s="67">
        <f t="shared" si="13"/>
        <v>3133.1541788705017</v>
      </c>
      <c r="J62" s="67">
        <f t="shared" si="13"/>
        <v>11580.669699317506</v>
      </c>
      <c r="K62" s="11"/>
      <c r="L62" s="11"/>
      <c r="M62" s="18"/>
      <c r="O62" s="12"/>
    </row>
    <row r="63" spans="1:15" x14ac:dyDescent="0.25">
      <c r="A63" s="7" t="s">
        <v>11</v>
      </c>
      <c r="B63" s="67">
        <f>B35-(B49-MIN(B$48:B$59))</f>
        <v>3328.6052774804998</v>
      </c>
      <c r="C63" s="67">
        <f>C35-(C49-MIN(C$48:C$59))</f>
        <v>6989.5142559666829</v>
      </c>
      <c r="D63" s="67">
        <f t="shared" ref="B63:J73" si="14">D35-(D49-MIN(D$48:D$59))</f>
        <v>35019.854923397528</v>
      </c>
      <c r="E63" s="67">
        <f t="shared" si="14"/>
        <v>15828.308603059997</v>
      </c>
      <c r="F63" s="67">
        <f t="shared" si="14"/>
        <v>3075.2465663599473</v>
      </c>
      <c r="G63" s="67">
        <f>G35-(G49-MIN(G$48:G$59))</f>
        <v>15576.395763468852</v>
      </c>
      <c r="H63" s="67">
        <f t="shared" si="14"/>
        <v>5994.378879415448</v>
      </c>
      <c r="I63" s="67">
        <f t="shared" si="14"/>
        <v>2781.8045622226882</v>
      </c>
      <c r="J63" s="67">
        <f t="shared" si="14"/>
        <v>11143.278965533409</v>
      </c>
      <c r="K63" s="11"/>
      <c r="L63" s="11"/>
      <c r="M63" s="18"/>
      <c r="O63" s="12"/>
    </row>
    <row r="64" spans="1:15" x14ac:dyDescent="0.25">
      <c r="A64" s="7" t="s">
        <v>12</v>
      </c>
      <c r="B64" s="67">
        <f>B36-(B50-MIN(B$48:B$59))</f>
        <v>3414.7543930391817</v>
      </c>
      <c r="C64" s="67">
        <f t="shared" si="14"/>
        <v>8179.6425344984973</v>
      </c>
      <c r="D64" s="67">
        <f>D36-(D50-MIN(D$48:D$59))</f>
        <v>39868.336429012794</v>
      </c>
      <c r="E64" s="67">
        <f t="shared" si="14"/>
        <v>17170.83576215012</v>
      </c>
      <c r="F64" s="67">
        <f t="shared" si="14"/>
        <v>3688.7215462283721</v>
      </c>
      <c r="G64" s="67">
        <f>G36-(G50-MIN(G$48:G$59))</f>
        <v>18118.038320537933</v>
      </c>
      <c r="H64" s="67">
        <f t="shared" si="14"/>
        <v>6703.5087025205494</v>
      </c>
      <c r="I64" s="67">
        <f t="shared" si="14"/>
        <v>3317.4706922854648</v>
      </c>
      <c r="J64" s="67">
        <f t="shared" si="14"/>
        <v>12371.592400882611</v>
      </c>
      <c r="K64" s="11"/>
      <c r="L64" s="11"/>
      <c r="M64" s="18"/>
      <c r="O64" s="12"/>
    </row>
    <row r="65" spans="1:15" x14ac:dyDescent="0.25">
      <c r="A65" s="7" t="s">
        <v>13</v>
      </c>
      <c r="B65" s="67">
        <f>B37-(B51-MIN(B$48:B$59))</f>
        <v>4164.0277025858395</v>
      </c>
      <c r="C65" s="67">
        <f t="shared" si="14"/>
        <v>10632.864794808322</v>
      </c>
      <c r="D65" s="67">
        <f t="shared" si="14"/>
        <v>51381.744543362169</v>
      </c>
      <c r="E65" s="67">
        <f t="shared" si="14"/>
        <v>21034.738764428697</v>
      </c>
      <c r="F65" s="67">
        <f t="shared" si="14"/>
        <v>4693.0731329919508</v>
      </c>
      <c r="G65" s="67">
        <f>G37-(G51-MIN(G$48:G$59))</f>
        <v>23743.286416653988</v>
      </c>
      <c r="H65" s="67">
        <f t="shared" si="14"/>
        <v>8192.7175915160806</v>
      </c>
      <c r="I65" s="67">
        <f t="shared" si="14"/>
        <v>4136.0002472050573</v>
      </c>
      <c r="J65" s="67">
        <f t="shared" si="14"/>
        <v>16181.092684702011</v>
      </c>
      <c r="K65" s="11"/>
      <c r="L65" s="11"/>
      <c r="M65" s="18"/>
      <c r="O65" s="12"/>
    </row>
    <row r="66" spans="1:15" x14ac:dyDescent="0.25">
      <c r="A66" s="7" t="s">
        <v>14</v>
      </c>
      <c r="B66" s="67">
        <f t="shared" si="14"/>
        <v>4293.523821623754</v>
      </c>
      <c r="C66" s="67">
        <f>C38-(C52-MIN(C$48:C$59))</f>
        <v>10650.457918662305</v>
      </c>
      <c r="D66" s="67">
        <f>D38-(D52-MIN(D$48:D$59))</f>
        <v>51081.659513552353</v>
      </c>
      <c r="E66" s="67">
        <f t="shared" si="14"/>
        <v>21193.537897942431</v>
      </c>
      <c r="F66" s="67">
        <f t="shared" si="14"/>
        <v>4828.9206417056466</v>
      </c>
      <c r="G66" s="67">
        <f t="shared" si="14"/>
        <v>23961.966591253062</v>
      </c>
      <c r="H66" s="67">
        <f t="shared" si="14"/>
        <v>8363.9403199389508</v>
      </c>
      <c r="I66" s="67">
        <f t="shared" si="14"/>
        <v>4118.1338452014988</v>
      </c>
      <c r="J66" s="67">
        <f t="shared" si="14"/>
        <v>16175.729595414547</v>
      </c>
      <c r="K66" s="11"/>
      <c r="L66" s="11"/>
      <c r="M66" s="18"/>
      <c r="O66" s="12"/>
    </row>
    <row r="67" spans="1:15" x14ac:dyDescent="0.25">
      <c r="A67" s="7" t="s">
        <v>15</v>
      </c>
      <c r="B67" s="67">
        <f t="shared" si="14"/>
        <v>4038.7009031386428</v>
      </c>
      <c r="C67" s="67">
        <f t="shared" si="14"/>
        <v>9912.5275645763304</v>
      </c>
      <c r="D67" s="67">
        <f t="shared" si="14"/>
        <v>44076.694601618554</v>
      </c>
      <c r="E67" s="67">
        <f t="shared" si="14"/>
        <v>20585.110434934119</v>
      </c>
      <c r="F67" s="67">
        <f t="shared" si="14"/>
        <v>4351.4473752785443</v>
      </c>
      <c r="G67" s="67">
        <f t="shared" si="14"/>
        <v>20709.652814834808</v>
      </c>
      <c r="H67" s="67">
        <f t="shared" si="14"/>
        <v>7896.2725015159895</v>
      </c>
      <c r="I67" s="67">
        <f t="shared" si="14"/>
        <v>3745.3437824456346</v>
      </c>
      <c r="J67" s="67">
        <f t="shared" si="14"/>
        <v>14068.759532091217</v>
      </c>
      <c r="K67" s="11"/>
      <c r="L67" s="11"/>
      <c r="M67" s="18"/>
      <c r="O67" s="12"/>
    </row>
    <row r="68" spans="1:15" x14ac:dyDescent="0.25">
      <c r="A68" s="7" t="s">
        <v>16</v>
      </c>
      <c r="B68" s="67">
        <f t="shared" si="14"/>
        <v>4119.2154196691845</v>
      </c>
      <c r="C68" s="67">
        <f t="shared" si="14"/>
        <v>8946.3557287665499</v>
      </c>
      <c r="D68" s="67">
        <f t="shared" si="14"/>
        <v>38322.330232899745</v>
      </c>
      <c r="E68" s="67">
        <f t="shared" si="14"/>
        <v>17679.443259472224</v>
      </c>
      <c r="F68" s="67">
        <f t="shared" si="14"/>
        <v>3830.6241734274936</v>
      </c>
      <c r="G68" s="67">
        <f t="shared" si="14"/>
        <v>17068.966765736805</v>
      </c>
      <c r="H68" s="67">
        <f t="shared" si="14"/>
        <v>6744.1800809366796</v>
      </c>
      <c r="I68" s="67">
        <f t="shared" si="14"/>
        <v>3196.606160971849</v>
      </c>
      <c r="J68" s="67">
        <f t="shared" si="14"/>
        <v>12141.25895368302</v>
      </c>
      <c r="K68" s="11"/>
      <c r="L68" s="11"/>
      <c r="M68" s="18"/>
      <c r="O68" s="12"/>
    </row>
    <row r="69" spans="1:15" x14ac:dyDescent="0.25">
      <c r="A69" s="7" t="s">
        <v>17</v>
      </c>
      <c r="B69" s="67">
        <f t="shared" si="14"/>
        <v>4715.4699617510896</v>
      </c>
      <c r="C69" s="67">
        <f t="shared" si="14"/>
        <v>10302.063127152518</v>
      </c>
      <c r="D69" s="67">
        <f>D41-(D55-MIN(D$48:D$59))</f>
        <v>41322.936391495416</v>
      </c>
      <c r="E69" s="67">
        <f t="shared" si="14"/>
        <v>18569.284990367196</v>
      </c>
      <c r="F69" s="67">
        <f t="shared" si="14"/>
        <v>4312.3935365894931</v>
      </c>
      <c r="G69" s="67">
        <f t="shared" si="14"/>
        <v>18202.826783435277</v>
      </c>
      <c r="H69" s="67">
        <f t="shared" si="14"/>
        <v>8274.4811891870959</v>
      </c>
      <c r="I69" s="67">
        <f t="shared" si="14"/>
        <v>3709.9712664029098</v>
      </c>
      <c r="J69" s="67">
        <f t="shared" si="14"/>
        <v>13133.051432515556</v>
      </c>
      <c r="K69" s="11"/>
      <c r="L69" s="11"/>
      <c r="M69" s="18"/>
      <c r="O69" s="12"/>
    </row>
    <row r="70" spans="1:15" x14ac:dyDescent="0.25">
      <c r="A70" s="7" t="s">
        <v>18</v>
      </c>
      <c r="B70" s="67">
        <f t="shared" si="14"/>
        <v>5079.451498522365</v>
      </c>
      <c r="C70" s="67">
        <f>C42-(C56-MIN(C$48:C$59))</f>
        <v>11151.629213055632</v>
      </c>
      <c r="D70" s="67">
        <f t="shared" si="14"/>
        <v>45847.315678162493</v>
      </c>
      <c r="E70" s="67">
        <f t="shared" si="14"/>
        <v>20567.792737252748</v>
      </c>
      <c r="F70" s="67">
        <f t="shared" si="14"/>
        <v>4873.4642820399176</v>
      </c>
      <c r="G70" s="67">
        <f t="shared" si="14"/>
        <v>21942.889656948526</v>
      </c>
      <c r="H70" s="67">
        <f t="shared" si="14"/>
        <v>9581.7740885294115</v>
      </c>
      <c r="I70" s="67">
        <f t="shared" si="14"/>
        <v>4486.5984068438556</v>
      </c>
      <c r="J70" s="67">
        <f t="shared" si="14"/>
        <v>16415.768780520702</v>
      </c>
      <c r="K70" s="11"/>
      <c r="L70" s="11"/>
      <c r="M70" s="18"/>
      <c r="O70" s="12"/>
    </row>
    <row r="71" spans="1:15" x14ac:dyDescent="0.25">
      <c r="A71" s="7" t="s">
        <v>19</v>
      </c>
      <c r="B71" s="67">
        <f t="shared" si="14"/>
        <v>5402.3399931509157</v>
      </c>
      <c r="C71" s="67">
        <f t="shared" si="14"/>
        <v>11760.594796553625</v>
      </c>
      <c r="D71" s="67">
        <f t="shared" si="14"/>
        <v>48992.36658917243</v>
      </c>
      <c r="E71" s="67">
        <f t="shared" si="14"/>
        <v>21903.017563248912</v>
      </c>
      <c r="F71" s="67">
        <f t="shared" si="14"/>
        <v>5479.5715844919268</v>
      </c>
      <c r="G71" s="67">
        <f t="shared" si="14"/>
        <v>23457.946281406803</v>
      </c>
      <c r="H71" s="67">
        <f t="shared" si="14"/>
        <v>9575.0390377497442</v>
      </c>
      <c r="I71" s="67">
        <f t="shared" si="14"/>
        <v>4483.692196955064</v>
      </c>
      <c r="J71" s="67">
        <f t="shared" si="14"/>
        <v>16479.195383538434</v>
      </c>
      <c r="K71" s="11"/>
      <c r="L71" s="11"/>
      <c r="M71" s="18"/>
      <c r="O71" s="12"/>
    </row>
    <row r="72" spans="1:15" x14ac:dyDescent="0.25">
      <c r="A72" s="7" t="s">
        <v>20</v>
      </c>
      <c r="B72" s="67">
        <f t="shared" si="14"/>
        <v>5248.3714137855541</v>
      </c>
      <c r="C72" s="67">
        <f t="shared" si="14"/>
        <v>11341.591147935786</v>
      </c>
      <c r="D72" s="67">
        <f t="shared" si="14"/>
        <v>49560.534662588885</v>
      </c>
      <c r="E72" s="67">
        <f t="shared" si="14"/>
        <v>22388.343947124682</v>
      </c>
      <c r="F72" s="67">
        <f t="shared" si="14"/>
        <v>5486.5367845170185</v>
      </c>
      <c r="G72" s="67">
        <f t="shared" si="14"/>
        <v>23528.598813208409</v>
      </c>
      <c r="H72" s="67">
        <f t="shared" si="14"/>
        <v>9749.9823677936311</v>
      </c>
      <c r="I72" s="67">
        <f t="shared" si="14"/>
        <v>4510.641600875133</v>
      </c>
      <c r="J72" s="67">
        <f t="shared" si="14"/>
        <v>16667.438147099019</v>
      </c>
      <c r="K72" s="11"/>
      <c r="L72" s="11"/>
      <c r="M72" s="18"/>
      <c r="O72" s="12"/>
    </row>
    <row r="73" spans="1:15" x14ac:dyDescent="0.25">
      <c r="A73" s="7" t="s">
        <v>21</v>
      </c>
      <c r="B73" s="67">
        <f t="shared" si="14"/>
        <v>4791.9883399472574</v>
      </c>
      <c r="C73" s="67">
        <f t="shared" si="14"/>
        <v>10265.081734751771</v>
      </c>
      <c r="D73" s="67">
        <f t="shared" si="14"/>
        <v>44595.513221048554</v>
      </c>
      <c r="E73" s="67">
        <f t="shared" si="14"/>
        <v>19412.79212554132</v>
      </c>
      <c r="F73" s="67">
        <f t="shared" si="14"/>
        <v>4629.8830685984776</v>
      </c>
      <c r="G73" s="67">
        <f t="shared" si="14"/>
        <v>19743.079692623753</v>
      </c>
      <c r="H73" s="67">
        <f t="shared" si="14"/>
        <v>8367.1669440668593</v>
      </c>
      <c r="I73" s="67">
        <f t="shared" si="14"/>
        <v>3799.6566975350297</v>
      </c>
      <c r="J73" s="67">
        <f t="shared" si="14"/>
        <v>13875.475962227605</v>
      </c>
      <c r="K73" s="11"/>
      <c r="L73" s="11"/>
      <c r="M73" s="18"/>
      <c r="O73" s="12"/>
    </row>
    <row r="75" spans="1:15" x14ac:dyDescent="0.25">
      <c r="A75" s="1" t="s">
        <v>102</v>
      </c>
      <c r="B75" s="2" t="s">
        <v>36</v>
      </c>
    </row>
    <row r="76" spans="1:15" x14ac:dyDescent="0.25">
      <c r="A76" s="7" t="s">
        <v>10</v>
      </c>
      <c r="B76" s="67">
        <f>$B$17-SUM($B62:$J62)</f>
        <v>44571.076992090675</v>
      </c>
      <c r="D76" s="18"/>
    </row>
    <row r="77" spans="1:15" x14ac:dyDescent="0.25">
      <c r="A77" s="7" t="s">
        <v>11</v>
      </c>
      <c r="B77" s="67">
        <f>$B$17-SUM($B63:$J63)</f>
        <v>52597.596379742172</v>
      </c>
      <c r="D77" s="18"/>
    </row>
    <row r="78" spans="1:15" x14ac:dyDescent="0.25">
      <c r="A78" s="7" t="s">
        <v>12</v>
      </c>
      <c r="B78" s="67">
        <f>$B$17-SUM($B64:$J64)</f>
        <v>39502.083395491703</v>
      </c>
      <c r="D78" s="18"/>
    </row>
    <row r="79" spans="1:15" x14ac:dyDescent="0.25">
      <c r="A79" s="7" t="s">
        <v>13</v>
      </c>
      <c r="B79" s="67">
        <f>$B$17-SUM($B65:$J65)</f>
        <v>8175.4382983931573</v>
      </c>
      <c r="D79" s="18"/>
    </row>
    <row r="80" spans="1:15" x14ac:dyDescent="0.25">
      <c r="A80" s="7" t="s">
        <v>14</v>
      </c>
      <c r="B80" s="67">
        <f>$B$17-SUM($B66:$J66)</f>
        <v>7667.1140313526848</v>
      </c>
      <c r="D80" s="18"/>
    </row>
    <row r="81" spans="1:4" x14ac:dyDescent="0.25">
      <c r="A81" s="7" t="s">
        <v>15</v>
      </c>
      <c r="B81" s="67">
        <f t="shared" ref="B81:B87" si="15">$B$17-SUM($B67:$J67)</f>
        <v>22950.474666213398</v>
      </c>
      <c r="D81" s="18"/>
    </row>
    <row r="82" spans="1:4" x14ac:dyDescent="0.25">
      <c r="A82" s="7" t="s">
        <v>16</v>
      </c>
      <c r="B82" s="67">
        <f t="shared" si="15"/>
        <v>40286.003401083668</v>
      </c>
      <c r="D82" s="18"/>
    </row>
    <row r="83" spans="1:4" x14ac:dyDescent="0.25">
      <c r="A83" s="7" t="s">
        <v>17</v>
      </c>
      <c r="B83" s="67">
        <f t="shared" si="15"/>
        <v>29792.505497750695</v>
      </c>
      <c r="D83" s="18"/>
    </row>
    <row r="84" spans="1:4" x14ac:dyDescent="0.25">
      <c r="A84" s="7" t="s">
        <v>18</v>
      </c>
      <c r="B84" s="67">
        <f t="shared" si="15"/>
        <v>12388.299834771606</v>
      </c>
      <c r="D84" s="18"/>
    </row>
    <row r="85" spans="1:4" x14ac:dyDescent="0.25">
      <c r="A85" s="7" t="s">
        <v>19</v>
      </c>
      <c r="B85" s="67">
        <f t="shared" si="15"/>
        <v>4801.2207503794052</v>
      </c>
      <c r="D85" s="18"/>
    </row>
    <row r="86" spans="1:4" x14ac:dyDescent="0.25">
      <c r="A86" s="7" t="s">
        <v>20</v>
      </c>
      <c r="B86" s="67">
        <f t="shared" si="15"/>
        <v>3852.9452917191084</v>
      </c>
      <c r="D86" s="18"/>
    </row>
    <row r="87" spans="1:4" x14ac:dyDescent="0.25">
      <c r="A87" s="7" t="s">
        <v>21</v>
      </c>
      <c r="B87" s="67">
        <f t="shared" si="15"/>
        <v>22854.346390306615</v>
      </c>
      <c r="D87" s="18"/>
    </row>
    <row r="88" spans="1:4" x14ac:dyDescent="0.25">
      <c r="A88" s="10" t="s">
        <v>37</v>
      </c>
      <c r="B88" s="69">
        <f>SUM($B$76:$B$87)/$B$17</f>
        <v>1.9000172973639597</v>
      </c>
    </row>
    <row r="90" spans="1:4" x14ac:dyDescent="0.25">
      <c r="A90" s="1" t="s">
        <v>103</v>
      </c>
      <c r="B90" s="68">
        <f>(SUM($B$76:$B$87)-$D$91*$B$17)/12</f>
        <v>0.21958280542457942</v>
      </c>
      <c r="D90" s="1" t="s">
        <v>39</v>
      </c>
    </row>
    <row r="91" spans="1:4" x14ac:dyDescent="0.25">
      <c r="A91" s="1" t="s">
        <v>38</v>
      </c>
      <c r="D91" s="75">
        <f>'計算用(期待容量)'!D91</f>
        <v>1.9</v>
      </c>
    </row>
    <row r="92" spans="1:4" ht="16.5" thickBot="1" x14ac:dyDescent="0.3"/>
    <row r="93" spans="1:4" ht="16.5" thickBot="1" x14ac:dyDescent="0.3">
      <c r="A93" s="1" t="s">
        <v>104</v>
      </c>
      <c r="B93" s="70">
        <f>(MIN($K$48:$K$59)+$B$90)*1000</f>
        <v>1839.7280999499874</v>
      </c>
    </row>
    <row r="94" spans="1:4" ht="16.5" thickBot="1" x14ac:dyDescent="0.3"/>
    <row r="95" spans="1:4" ht="16.5" thickBot="1" x14ac:dyDescent="0.3">
      <c r="A95" s="1" t="s">
        <v>60</v>
      </c>
      <c r="B95" s="71">
        <f>B93/記載例!$E$17</f>
        <v>0.18397280999499874</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A1:O95"/>
  <sheetViews>
    <sheetView zoomScale="85" zoomScaleNormal="85" workbookViewId="0">
      <selection activeCell="I29" sqref="I29"/>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86</v>
      </c>
    </row>
    <row r="2" spans="1:13" x14ac:dyDescent="0.25">
      <c r="B2" s="8" t="s">
        <v>25</v>
      </c>
      <c r="C2" s="8" t="s">
        <v>26</v>
      </c>
      <c r="D2" s="8" t="s">
        <v>27</v>
      </c>
      <c r="E2" s="8" t="s">
        <v>28</v>
      </c>
      <c r="F2" s="8" t="s">
        <v>29</v>
      </c>
      <c r="G2" s="8" t="s">
        <v>30</v>
      </c>
      <c r="H2" s="8" t="s">
        <v>31</v>
      </c>
      <c r="I2" s="8" t="s">
        <v>32</v>
      </c>
      <c r="J2" s="8" t="s">
        <v>33</v>
      </c>
    </row>
    <row r="3" spans="1:13" x14ac:dyDescent="0.25">
      <c r="A3" s="1" t="s">
        <v>98</v>
      </c>
    </row>
    <row r="4" spans="1:13" x14ac:dyDescent="0.25">
      <c r="A4" s="7" t="s">
        <v>10</v>
      </c>
      <c r="B4" s="73">
        <f>'計算用(期待容量)'!B4</f>
        <v>4730.6208550782821</v>
      </c>
      <c r="C4" s="73">
        <f>'計算用(期待容量)'!C4</f>
        <v>11661.199433115416</v>
      </c>
      <c r="D4" s="73">
        <f>'計算用(期待容量)'!D4</f>
        <v>41245.61530691394</v>
      </c>
      <c r="E4" s="73">
        <f>'計算用(期待容量)'!E4</f>
        <v>18582.035492957744</v>
      </c>
      <c r="F4" s="73">
        <f>'計算用(期待容量)'!F4</f>
        <v>4647.4253189823876</v>
      </c>
      <c r="G4" s="73">
        <f>'計算用(期待容量)'!G4</f>
        <v>18187.937185104052</v>
      </c>
      <c r="H4" s="73">
        <f>'計算用(期待容量)'!H4</f>
        <v>7633.4257824771967</v>
      </c>
      <c r="I4" s="73">
        <f>'計算用(期待容量)'!I4</f>
        <v>3836.9040080971658</v>
      </c>
      <c r="J4" s="73">
        <f>'計算用(期待容量)'!J4</f>
        <v>12401.453801830394</v>
      </c>
    </row>
    <row r="5" spans="1:13" x14ac:dyDescent="0.25">
      <c r="A5" s="7" t="s">
        <v>11</v>
      </c>
      <c r="B5" s="73">
        <f>'計算用(期待容量)'!B5</f>
        <v>4298.7080810919306</v>
      </c>
      <c r="C5" s="73">
        <f>'計算用(期待容量)'!C5</f>
        <v>10837.007450910263</v>
      </c>
      <c r="D5" s="73">
        <f>'計算用(期待容量)'!D5</f>
        <v>39351.826052342774</v>
      </c>
      <c r="E5" s="73">
        <f>'計算用(期待容量)'!E5</f>
        <v>18772.884084507041</v>
      </c>
      <c r="F5" s="73">
        <f>'計算用(期待容量)'!F5</f>
        <v>4331.6301330724073</v>
      </c>
      <c r="G5" s="73">
        <f>'計算用(期待容量)'!G5</f>
        <v>18373.016703176341</v>
      </c>
      <c r="H5" s="73">
        <f>'計算用(期待容量)'!H5</f>
        <v>7544.427413788153</v>
      </c>
      <c r="I5" s="73">
        <f>'計算用(期待容量)'!I5</f>
        <v>3825.7462348178137</v>
      </c>
      <c r="J5" s="73">
        <f>'計算用(期待容量)'!J5</f>
        <v>12587.866200031533</v>
      </c>
    </row>
    <row r="6" spans="1:13" x14ac:dyDescent="0.25">
      <c r="A6" s="7" t="s">
        <v>12</v>
      </c>
      <c r="B6" s="73">
        <f>'計算用(期待容量)'!B6</f>
        <v>4274.7184825371332</v>
      </c>
      <c r="C6" s="73">
        <f>'計算用(期待容量)'!C6</f>
        <v>11731.162688018527</v>
      </c>
      <c r="D6" s="73">
        <f>'計算用(期待容量)'!D6</f>
        <v>44945.265332731906</v>
      </c>
      <c r="E6" s="73">
        <f>'計算用(期待容量)'!E6</f>
        <v>20540.685774647889</v>
      </c>
      <c r="F6" s="73">
        <f>'計算用(期待容量)'!F6</f>
        <v>4784.4775694716245</v>
      </c>
      <c r="G6" s="73">
        <f>'計算用(期待容量)'!G6</f>
        <v>21043.251193866374</v>
      </c>
      <c r="H6" s="73">
        <f>'計算用(期待容量)'!H6</f>
        <v>8280.3301202419589</v>
      </c>
      <c r="I6" s="73">
        <f>'計算用(期待容量)'!I6</f>
        <v>4372.2871255060727</v>
      </c>
      <c r="J6" s="73">
        <f>'計算用(期待容量)'!J6</f>
        <v>14320.519117973359</v>
      </c>
    </row>
    <row r="7" spans="1:13" x14ac:dyDescent="0.25">
      <c r="A7" s="7" t="s">
        <v>13</v>
      </c>
      <c r="B7" s="73">
        <f>'計算用(期待容量)'!B7</f>
        <v>4858.2626435952898</v>
      </c>
      <c r="C7" s="73">
        <f>'計算用(期待容量)'!C7</f>
        <v>14024.512179206346</v>
      </c>
      <c r="D7" s="73">
        <f>'計算用(期待容量)'!D7</f>
        <v>57506.830910157922</v>
      </c>
      <c r="E7" s="73">
        <f>'計算用(期待容量)'!E7</f>
        <v>24960.2</v>
      </c>
      <c r="F7" s="73">
        <f>'計算用(期待容量)'!F7</f>
        <v>5839.5990000000002</v>
      </c>
      <c r="G7" s="73">
        <f>'計算用(期待容量)'!G7</f>
        <v>27108.210000000003</v>
      </c>
      <c r="H7" s="73">
        <f>'計算用(期待容量)'!H7</f>
        <v>10531.053</v>
      </c>
      <c r="I7" s="73">
        <f>'計算用(期待容量)'!I7</f>
        <v>5509.97</v>
      </c>
      <c r="J7" s="73">
        <f>'計算用(期待容量)'!J7</f>
        <v>18336.038</v>
      </c>
    </row>
    <row r="8" spans="1:13" x14ac:dyDescent="0.25">
      <c r="A8" s="7" t="s">
        <v>14</v>
      </c>
      <c r="B8" s="73">
        <f>'計算用(期待容量)'!B8</f>
        <v>4990.1900000000005</v>
      </c>
      <c r="C8" s="73">
        <f>'計算用(期待容量)'!C8</f>
        <v>14404.82</v>
      </c>
      <c r="D8" s="73">
        <f>'計算用(期待容量)'!D8</f>
        <v>57504.579999999994</v>
      </c>
      <c r="E8" s="73">
        <f>'計算用(期待容量)'!E8</f>
        <v>24960.2</v>
      </c>
      <c r="F8" s="73">
        <f>'計算用(期待容量)'!F8</f>
        <v>5839.5990000000002</v>
      </c>
      <c r="G8" s="73">
        <f>'計算用(期待容量)'!G8</f>
        <v>27108.210000000003</v>
      </c>
      <c r="H8" s="73">
        <f>'計算用(期待容量)'!H8</f>
        <v>10531.053</v>
      </c>
      <c r="I8" s="73">
        <f>'計算用(期待容量)'!I8</f>
        <v>5509.97</v>
      </c>
      <c r="J8" s="73">
        <f>'計算用(期待容量)'!J8</f>
        <v>18336.038</v>
      </c>
    </row>
    <row r="9" spans="1:13" x14ac:dyDescent="0.25">
      <c r="A9" s="7" t="s">
        <v>15</v>
      </c>
      <c r="B9" s="73">
        <f>'計算用(期待容量)'!B9</f>
        <v>4678.376248497957</v>
      </c>
      <c r="C9" s="73">
        <f>'計算用(期待容量)'!C9</f>
        <v>12960.544171105321</v>
      </c>
      <c r="D9" s="73">
        <f>'計算用(期待容量)'!D9</f>
        <v>48843.978396830418</v>
      </c>
      <c r="E9" s="73">
        <f>'計算用(期待容量)'!E9</f>
        <v>23523.861126760563</v>
      </c>
      <c r="F9" s="73">
        <f>'計算用(期待容量)'!F9</f>
        <v>5202.5426372451966</v>
      </c>
      <c r="G9" s="73">
        <f>'計算用(期待容量)'!G9</f>
        <v>23164.206473165388</v>
      </c>
      <c r="H9" s="73">
        <f>'計算用(期待容量)'!H9</f>
        <v>9406.7975024262778</v>
      </c>
      <c r="I9" s="73">
        <f>'計算用(期待容量)'!I9</f>
        <v>4818.4380566801619</v>
      </c>
      <c r="J9" s="73">
        <f>'計算用(期待容量)'!J9</f>
        <v>15811.354236702995</v>
      </c>
    </row>
    <row r="10" spans="1:13" x14ac:dyDescent="0.25">
      <c r="A10" s="7" t="s">
        <v>16</v>
      </c>
      <c r="B10" s="73">
        <f>'計算用(期待容量)'!B10</f>
        <v>4705.4212765957445</v>
      </c>
      <c r="C10" s="73">
        <f>'計算用(期待容量)'!C10</f>
        <v>11474.00183178447</v>
      </c>
      <c r="D10" s="73">
        <f>'計算用(期待容量)'!D10</f>
        <v>41232.139845966405</v>
      </c>
      <c r="E10" s="73">
        <f>'計算用(期待容量)'!E10</f>
        <v>19927.984507042253</v>
      </c>
      <c r="F10" s="73">
        <f>'計算用(期待容量)'!F10</f>
        <v>4498.4728727984339</v>
      </c>
      <c r="G10" s="73">
        <f>'計算用(期待容量)'!G10</f>
        <v>18908.447447973715</v>
      </c>
      <c r="H10" s="73">
        <f>'計算用(期待容量)'!H10</f>
        <v>7876.7471211129296</v>
      </c>
      <c r="I10" s="73">
        <f>'計算用(期待容量)'!I10</f>
        <v>4037.6739271255065</v>
      </c>
      <c r="J10" s="73">
        <f>'計算用(期待容量)'!J10</f>
        <v>13478.920938344123</v>
      </c>
    </row>
    <row r="11" spans="1:13" x14ac:dyDescent="0.25">
      <c r="A11" s="7" t="s">
        <v>17</v>
      </c>
      <c r="B11" s="73">
        <f>'計算用(期待容量)'!B11</f>
        <v>5388.0798554797275</v>
      </c>
      <c r="C11" s="73">
        <f>'計算用(期待容量)'!C11</f>
        <v>12862.884230541467</v>
      </c>
      <c r="D11" s="73">
        <f>'計算用(期待容量)'!D11</f>
        <v>42933.709788452594</v>
      </c>
      <c r="E11" s="73">
        <f>'計算用(期待容量)'!E11</f>
        <v>19546.297323943661</v>
      </c>
      <c r="F11" s="73">
        <f>'計算用(期待容量)'!F11</f>
        <v>4927.4699178082192</v>
      </c>
      <c r="G11" s="73">
        <f>'計算用(期待容量)'!G11</f>
        <v>19215.253493975903</v>
      </c>
      <c r="H11" s="73">
        <f>'計算用(期待容量)'!H11</f>
        <v>8609.8219744259732</v>
      </c>
      <c r="I11" s="73">
        <f>'計算用(期待容量)'!I11</f>
        <v>4126.9061133603236</v>
      </c>
      <c r="J11" s="73">
        <f>'計算用(期待容量)'!J11</f>
        <v>13782.435963936248</v>
      </c>
    </row>
    <row r="12" spans="1:13" x14ac:dyDescent="0.25">
      <c r="A12" s="7" t="s">
        <v>18</v>
      </c>
      <c r="B12" s="73">
        <f>'計算用(期待容量)'!B12</f>
        <v>5796.0030309112808</v>
      </c>
      <c r="C12" s="73">
        <f>'計算用(期待容量)'!C12</f>
        <v>14408.422049690715</v>
      </c>
      <c r="D12" s="73">
        <f>'計算用(期待容量)'!D12</f>
        <v>47420.719322482837</v>
      </c>
      <c r="E12" s="73">
        <f>'計算用(期待容量)'!E12</f>
        <v>22167.87323943662</v>
      </c>
      <c r="F12" s="73">
        <f>'計算用(期待容量)'!F12</f>
        <v>5636.6425636007825</v>
      </c>
      <c r="G12" s="73">
        <f>'計算用(期待容量)'!G12</f>
        <v>23420.548105147864</v>
      </c>
      <c r="H12" s="73">
        <f>'計算用(期待容量)'!H12</f>
        <v>10350.93537276634</v>
      </c>
      <c r="I12" s="73">
        <f>'計算用(期待容量)'!I12</f>
        <v>5141.8934817813761</v>
      </c>
      <c r="J12" s="73">
        <f>'計算用(期待容量)'!J12</f>
        <v>17320.580575733864</v>
      </c>
    </row>
    <row r="13" spans="1:13" x14ac:dyDescent="0.25">
      <c r="A13" s="7" t="s">
        <v>19</v>
      </c>
      <c r="B13" s="73">
        <f>'計算用(期待容量)'!B13</f>
        <v>5977.16</v>
      </c>
      <c r="C13" s="73">
        <f>'計算用(期待容量)'!C13</f>
        <v>15104.856</v>
      </c>
      <c r="D13" s="73">
        <f>'計算用(期待容量)'!D13</f>
        <v>50938.213634065585</v>
      </c>
      <c r="E13" s="73">
        <f>'計算用(期待容量)'!E13</f>
        <v>23523.861126760563</v>
      </c>
      <c r="F13" s="73">
        <f>'計算用(期待容量)'!F13</f>
        <v>6089.48</v>
      </c>
      <c r="G13" s="73">
        <f>'計算用(期待容量)'!G13</f>
        <v>24891.255345016427</v>
      </c>
      <c r="H13" s="73">
        <f>'計算用(期待容量)'!H13</f>
        <v>10460.698660990993</v>
      </c>
      <c r="I13" s="73">
        <f>'計算用(期待容量)'!I13</f>
        <v>5141.8934817813761</v>
      </c>
      <c r="J13" s="73">
        <f>'計算用(期待容量)'!J13</f>
        <v>17526.029404614837</v>
      </c>
    </row>
    <row r="14" spans="1:13" x14ac:dyDescent="0.25">
      <c r="A14" s="7" t="s">
        <v>20</v>
      </c>
      <c r="B14" s="73">
        <f>'計算用(期待容量)'!B14</f>
        <v>5929.1708028904059</v>
      </c>
      <c r="C14" s="73">
        <f>'計算用(期待容量)'!C14</f>
        <v>14864.192082026326</v>
      </c>
      <c r="D14" s="73">
        <f>'計算用(期待容量)'!D14</f>
        <v>50940.242552779899</v>
      </c>
      <c r="E14" s="73">
        <f>'計算用(期待容量)'!E14</f>
        <v>23523.861126760563</v>
      </c>
      <c r="F14" s="73">
        <f>'計算用(期待容量)'!F14</f>
        <v>6089.48</v>
      </c>
      <c r="G14" s="73">
        <f>'計算用(期待容量)'!G14</f>
        <v>24891.255345016427</v>
      </c>
      <c r="H14" s="73">
        <f>'計算用(期待容量)'!H14</f>
        <v>10460.698660990993</v>
      </c>
      <c r="I14" s="73">
        <f>'計算用(期待容量)'!I14</f>
        <v>5141.8934817813761</v>
      </c>
      <c r="J14" s="73">
        <f>'計算用(期待容量)'!J14</f>
        <v>17526.029404614837</v>
      </c>
    </row>
    <row r="15" spans="1:13" x14ac:dyDescent="0.25">
      <c r="A15" s="7" t="s">
        <v>21</v>
      </c>
      <c r="B15" s="73">
        <f>'計算用(期待容量)'!B15</f>
        <v>5413.2794339622642</v>
      </c>
      <c r="C15" s="73">
        <f>'計算用(期待容量)'!C15</f>
        <v>13504.852988742634</v>
      </c>
      <c r="D15" s="73">
        <f>'計算用(期待容量)'!D15</f>
        <v>46397.938230576066</v>
      </c>
      <c r="E15" s="73">
        <f>'計算用(期待容量)'!E15</f>
        <v>20831.973098591548</v>
      </c>
      <c r="F15" s="73">
        <f>'計算用(期待容量)'!F15</f>
        <v>5439.8983326810176</v>
      </c>
      <c r="G15" s="73">
        <f>'計算用(期待容量)'!G15</f>
        <v>21278.805125958377</v>
      </c>
      <c r="H15" s="73">
        <f>'計算用(期待容量)'!H15</f>
        <v>9193.1186217685499</v>
      </c>
      <c r="I15" s="73">
        <f>'計算用(期待容量)'!I15</f>
        <v>4506.1304048582997</v>
      </c>
      <c r="J15" s="73">
        <f>'計算用(期待容量)'!J15</f>
        <v>14837.045139024798</v>
      </c>
    </row>
    <row r="16" spans="1:13" x14ac:dyDescent="0.25">
      <c r="B16" s="2"/>
      <c r="C16" s="2"/>
      <c r="D16" s="2"/>
      <c r="E16" s="2"/>
      <c r="F16" s="2"/>
      <c r="G16" s="2"/>
      <c r="H16" s="2"/>
      <c r="I16" s="2"/>
      <c r="J16" s="2"/>
      <c r="K16" s="2"/>
    </row>
    <row r="17" spans="1:12" x14ac:dyDescent="0.25">
      <c r="A17" s="1" t="s">
        <v>35</v>
      </c>
      <c r="B17" s="28">
        <f>'計算用(期待容量)'!B17</f>
        <v>152334.98417664724</v>
      </c>
      <c r="C17" s="2"/>
      <c r="D17" s="2"/>
      <c r="E17" s="2"/>
      <c r="F17" s="2"/>
      <c r="G17" s="2"/>
      <c r="H17" s="2"/>
      <c r="I17" s="2"/>
      <c r="J17" s="2"/>
      <c r="K17" s="2"/>
    </row>
    <row r="18" spans="1:12" x14ac:dyDescent="0.25">
      <c r="L18" s="9"/>
    </row>
    <row r="19" spans="1:12" x14ac:dyDescent="0.25">
      <c r="A19" s="1" t="s">
        <v>110</v>
      </c>
    </row>
    <row r="20" spans="1:12" x14ac:dyDescent="0.25">
      <c r="A20" s="7" t="s">
        <v>10</v>
      </c>
      <c r="B20" s="73">
        <f>'計算用(期待容量)'!B20</f>
        <v>791.13362624968954</v>
      </c>
      <c r="C20" s="73">
        <f>'計算用(期待容量)'!C20</f>
        <v>3868.8244409633389</v>
      </c>
      <c r="D20" s="73">
        <f>'計算用(期待容量)'!D20</f>
        <v>2669.7381753264626</v>
      </c>
      <c r="E20" s="73">
        <f>'計算用(期待容量)'!E20</f>
        <v>2182.7050889907855</v>
      </c>
      <c r="F20" s="73">
        <f>'計算用(期待容量)'!F20</f>
        <v>1140.0798911490222</v>
      </c>
      <c r="G20" s="73">
        <f>'計算用(期待容量)'!G20</f>
        <v>2067.1910408215026</v>
      </c>
      <c r="H20" s="73">
        <f>'計算用(期待容量)'!H20</f>
        <v>918.50380475966904</v>
      </c>
      <c r="I20" s="73">
        <f>'計算用(期待容量)'!I20</f>
        <v>703.74982922666402</v>
      </c>
      <c r="J20" s="73">
        <f>'計算用(期待容量)'!J20</f>
        <v>820.78410251288767</v>
      </c>
    </row>
    <row r="21" spans="1:12" x14ac:dyDescent="0.25">
      <c r="A21" s="7" t="s">
        <v>11</v>
      </c>
      <c r="B21" s="73">
        <f>'計算用(期待容量)'!B21</f>
        <v>970.10280361143077</v>
      </c>
      <c r="C21" s="73">
        <f>'計算用(期待容量)'!C21</f>
        <v>3847.4931949435804</v>
      </c>
      <c r="D21" s="73">
        <f>'計算用(期待容量)'!D21</f>
        <v>4331.9265721120628</v>
      </c>
      <c r="E21" s="73">
        <f>'計算用(期待容量)'!E21</f>
        <v>2944.5754814470438</v>
      </c>
      <c r="F21" s="73">
        <f>'計算用(期待容量)'!F21</f>
        <v>1256.3835667124599</v>
      </c>
      <c r="G21" s="73">
        <f>'計算用(期待容量)'!G21</f>
        <v>2796.6209397074899</v>
      </c>
      <c r="H21" s="73">
        <f>'計算用(期待容量)'!H21</f>
        <v>1550.0485343727046</v>
      </c>
      <c r="I21" s="73">
        <f>'計算用(期待容量)'!I21</f>
        <v>1043.9416725951255</v>
      </c>
      <c r="J21" s="73">
        <f>'計算用(期待容量)'!J21</f>
        <v>1444.5872344981242</v>
      </c>
    </row>
    <row r="22" spans="1:12" x14ac:dyDescent="0.25">
      <c r="A22" s="7" t="s">
        <v>12</v>
      </c>
      <c r="B22" s="73">
        <f>'計算用(期待容量)'!B22</f>
        <v>859.96408949795159</v>
      </c>
      <c r="C22" s="73">
        <f>'計算用(期待容量)'!C22</f>
        <v>3551.5201535200295</v>
      </c>
      <c r="D22" s="73">
        <f>'計算用(期待容量)'!D22</f>
        <v>5076.7122798797982</v>
      </c>
      <c r="E22" s="73">
        <f>'計算用(期待容量)'!E22</f>
        <v>3369.8500124977672</v>
      </c>
      <c r="F22" s="73">
        <f>'計算用(期待容量)'!F22</f>
        <v>1095.7560232432525</v>
      </c>
      <c r="G22" s="73">
        <f>'計算用(期待容量)'!G22</f>
        <v>2925.2128733284399</v>
      </c>
      <c r="H22" s="73">
        <f>'計算用(期待容量)'!H22</f>
        <v>1576.8214177214095</v>
      </c>
      <c r="I22" s="73">
        <f>'計算用(期待容量)'!I22</f>
        <v>1054.8164332206079</v>
      </c>
      <c r="J22" s="73">
        <f>'計算用(期待容量)'!J22</f>
        <v>1948.9267170907469</v>
      </c>
    </row>
    <row r="23" spans="1:12" x14ac:dyDescent="0.25">
      <c r="A23" s="7" t="s">
        <v>13</v>
      </c>
      <c r="B23" s="73">
        <f>'計算用(期待容量)'!B23</f>
        <v>694.23494100944993</v>
      </c>
      <c r="C23" s="73">
        <f>'計算用(期待容量)'!C23</f>
        <v>3391.6473843980239</v>
      </c>
      <c r="D23" s="73">
        <f>'計算用(期待容量)'!D23</f>
        <v>6124.7065120902771</v>
      </c>
      <c r="E23" s="73">
        <f>'計算用(期待容量)'!E23</f>
        <v>3925.4612355713034</v>
      </c>
      <c r="F23" s="73">
        <f>'計算用(期待容量)'!F23</f>
        <v>1146.5258670080493</v>
      </c>
      <c r="G23" s="73">
        <f>'計算用(期待容量)'!G23</f>
        <v>3364.9235833460152</v>
      </c>
      <c r="H23" s="73">
        <f>'計算用(期待容量)'!H23</f>
        <v>2338.3354084839202</v>
      </c>
      <c r="I23" s="73">
        <f>'計算用(期待容量)'!I23</f>
        <v>1373.9697527949429</v>
      </c>
      <c r="J23" s="73">
        <f>'計算用(期待容量)'!J23</f>
        <v>2154.9453152979891</v>
      </c>
    </row>
    <row r="24" spans="1:12" x14ac:dyDescent="0.25">
      <c r="A24" s="7" t="s">
        <v>14</v>
      </c>
      <c r="B24" s="73">
        <f>'計算用(期待容量)'!B24</f>
        <v>696.66617837624665</v>
      </c>
      <c r="C24" s="73">
        <f>'計算用(期待容量)'!C24</f>
        <v>3754.3620813376947</v>
      </c>
      <c r="D24" s="73">
        <f>'計算用(期待容量)'!D24</f>
        <v>6422.5406317421657</v>
      </c>
      <c r="E24" s="73">
        <f>'計算用(期待容量)'!E24</f>
        <v>3766.6621020575703</v>
      </c>
      <c r="F24" s="73">
        <f>'計算用(期待容量)'!F24</f>
        <v>1010.6783582943538</v>
      </c>
      <c r="G24" s="73">
        <f>'計算用(期待容量)'!G24</f>
        <v>3146.2434087469401</v>
      </c>
      <c r="H24" s="73">
        <f>'計算用(期待容量)'!H24</f>
        <v>2167.1126800610486</v>
      </c>
      <c r="I24" s="73">
        <f>'計算用(期待容量)'!I24</f>
        <v>1391.8361547985016</v>
      </c>
      <c r="J24" s="73">
        <f>'計算用(期待容量)'!J24</f>
        <v>2160.3084045854539</v>
      </c>
    </row>
    <row r="25" spans="1:12" x14ac:dyDescent="0.25">
      <c r="A25" s="7" t="s">
        <v>15</v>
      </c>
      <c r="B25" s="73">
        <f>'計算用(期待容量)'!B25</f>
        <v>639.67534535931418</v>
      </c>
      <c r="C25" s="73">
        <f>'計算用(期待容量)'!C25</f>
        <v>3048.0166065289909</v>
      </c>
      <c r="D25" s="73">
        <f>'計算用(期待容量)'!D25</f>
        <v>4766.9044562314166</v>
      </c>
      <c r="E25" s="73">
        <f>'計算用(期待容量)'!E25</f>
        <v>2938.7506918264453</v>
      </c>
      <c r="F25" s="73">
        <f>'計算用(期待容量)'!F25</f>
        <v>851.09526196665252</v>
      </c>
      <c r="G25" s="73">
        <f>'計算用(期待容量)'!G25</f>
        <v>2454.5536583305793</v>
      </c>
      <c r="H25" s="73">
        <f>'計算用(期待容量)'!H25</f>
        <v>1510.5250009102883</v>
      </c>
      <c r="I25" s="73">
        <f>'計算用(期待容量)'!I25</f>
        <v>1073.0942742345273</v>
      </c>
      <c r="J25" s="73">
        <f>'計算用(期待容量)'!J25</f>
        <v>1742.5947046117776</v>
      </c>
    </row>
    <row r="26" spans="1:12" x14ac:dyDescent="0.25">
      <c r="A26" s="7" t="s">
        <v>16</v>
      </c>
      <c r="B26" s="73">
        <f>'計算用(期待容量)'!B26</f>
        <v>586.20585692656005</v>
      </c>
      <c r="C26" s="73">
        <f>'計算用(期待容量)'!C26</f>
        <v>2527.6461030179189</v>
      </c>
      <c r="D26" s="73">
        <f>'計算用(期待容量)'!D26</f>
        <v>2909.5206198866381</v>
      </c>
      <c r="E26" s="73">
        <f>'計算用(期待容量)'!E26</f>
        <v>2248.5412475700305</v>
      </c>
      <c r="F26" s="73">
        <f>'計算用(期待容量)'!F26</f>
        <v>667.84869937094027</v>
      </c>
      <c r="G26" s="73">
        <f>'計算用(期待容量)'!G26</f>
        <v>1839.4806822369092</v>
      </c>
      <c r="H26" s="73">
        <f>'計算用(期待容量)'!H26</f>
        <v>1132.5670401762497</v>
      </c>
      <c r="I26" s="73">
        <f>'計算用(期待容量)'!I26</f>
        <v>841.06776615365743</v>
      </c>
      <c r="J26" s="73">
        <f>'計算用(期待容量)'!J26</f>
        <v>1337.6619846611031</v>
      </c>
    </row>
    <row r="27" spans="1:12" x14ac:dyDescent="0.25">
      <c r="A27" s="7" t="s">
        <v>17</v>
      </c>
      <c r="B27" s="73">
        <f>'計算用(期待容量)'!B27</f>
        <v>672.6098937286381</v>
      </c>
      <c r="C27" s="73">
        <f>'計算用(期待容量)'!C27</f>
        <v>2560.8211033889493</v>
      </c>
      <c r="D27" s="73">
        <f>'計算用(期待容量)'!D27</f>
        <v>1610.7634139296194</v>
      </c>
      <c r="E27" s="73">
        <f>'計算用(期待容量)'!E27</f>
        <v>977.01233357646709</v>
      </c>
      <c r="F27" s="73">
        <f>'計算用(期待容量)'!F27</f>
        <v>615.07638121872594</v>
      </c>
      <c r="G27" s="73">
        <f>'計算用(期待容量)'!G27</f>
        <v>1012.4267105406259</v>
      </c>
      <c r="H27" s="73">
        <f>'計算用(期待容量)'!H27</f>
        <v>335.34078523887717</v>
      </c>
      <c r="I27" s="73">
        <f>'計算用(期待容量)'!I27</f>
        <v>416.93484695741398</v>
      </c>
      <c r="J27" s="73">
        <f>'計算用(期待容量)'!J27</f>
        <v>649.38453142069227</v>
      </c>
    </row>
    <row r="28" spans="1:12" x14ac:dyDescent="0.25">
      <c r="A28" s="7" t="s">
        <v>18</v>
      </c>
      <c r="B28" s="73">
        <f>'計算用(期待容量)'!B28</f>
        <v>716.55153238891558</v>
      </c>
      <c r="C28" s="73">
        <f>'計算用(期待容量)'!C28</f>
        <v>3256.7928366350825</v>
      </c>
      <c r="D28" s="73">
        <f>'計算用(期待容量)'!D28</f>
        <v>1573.050244644304</v>
      </c>
      <c r="E28" s="73">
        <f>'計算用(期待容量)'!E28</f>
        <v>1600.0805021838714</v>
      </c>
      <c r="F28" s="73">
        <f>'計算用(期待容量)'!F28</f>
        <v>763.17828156086466</v>
      </c>
      <c r="G28" s="73">
        <f>'計算用(期待容量)'!G28</f>
        <v>1477.6584481993386</v>
      </c>
      <c r="H28" s="73">
        <f>'計算用(期待容量)'!H28</f>
        <v>769.16128423692817</v>
      </c>
      <c r="I28" s="73">
        <f>'計算用(期待容量)'!I28</f>
        <v>655.29507493752021</v>
      </c>
      <c r="J28" s="73">
        <f>'計算用(期待容量)'!J28</f>
        <v>904.81179521316164</v>
      </c>
    </row>
    <row r="29" spans="1:12" x14ac:dyDescent="0.25">
      <c r="A29" s="7" t="s">
        <v>19</v>
      </c>
      <c r="B29" s="73">
        <f>'計算用(期待容量)'!B29</f>
        <v>574.82000684908394</v>
      </c>
      <c r="C29" s="73">
        <f>'計算用(期待容量)'!C29</f>
        <v>3344.2612034463746</v>
      </c>
      <c r="D29" s="73">
        <f>'計算用(期待容量)'!D29</f>
        <v>1945.662817931227</v>
      </c>
      <c r="E29" s="73">
        <f>'計算用(期待容量)'!E29</f>
        <v>1620.8435635116514</v>
      </c>
      <c r="F29" s="73">
        <f>'計算用(期待容量)'!F29</f>
        <v>609.90841550807295</v>
      </c>
      <c r="G29" s="73">
        <f>'計算用(期待容量)'!G29</f>
        <v>1433.309063609624</v>
      </c>
      <c r="H29" s="73">
        <f>'計算用(期待容量)'!H29</f>
        <v>885.6596232412478</v>
      </c>
      <c r="I29" s="73">
        <f>'計算用(期待容量)'!I29</f>
        <v>658.20128482631253</v>
      </c>
      <c r="J29" s="73">
        <f>'計算用(期待容量)'!J29</f>
        <v>1046.8340210764054</v>
      </c>
    </row>
    <row r="30" spans="1:12" x14ac:dyDescent="0.25">
      <c r="A30" s="7" t="s">
        <v>20</v>
      </c>
      <c r="B30" s="73">
        <f>'計算用(期待容量)'!B30</f>
        <v>680.79938910485168</v>
      </c>
      <c r="C30" s="73">
        <f>'計算用(期待容量)'!C30</f>
        <v>3522.6009340905398</v>
      </c>
      <c r="D30" s="73">
        <f>'計算用(期待容量)'!D30</f>
        <v>1379.403318258318</v>
      </c>
      <c r="E30" s="73">
        <f>'計算用(期待容量)'!E30</f>
        <v>1135.5171796358811</v>
      </c>
      <c r="F30" s="73">
        <f>'計算用(期待容量)'!F30</f>
        <v>602.9432154829808</v>
      </c>
      <c r="G30" s="73">
        <f>'計算用(期待容量)'!G30</f>
        <v>1362.656531808017</v>
      </c>
      <c r="H30" s="73">
        <f>'計算用(期待容量)'!H30</f>
        <v>710.71629319736144</v>
      </c>
      <c r="I30" s="73">
        <f>'計算用(期待容量)'!I30</f>
        <v>631.25188090624317</v>
      </c>
      <c r="J30" s="73">
        <f>'計算用(期待容量)'!J30</f>
        <v>858.59125751581701</v>
      </c>
    </row>
    <row r="31" spans="1:12" x14ac:dyDescent="0.25">
      <c r="A31" s="7" t="s">
        <v>21</v>
      </c>
      <c r="B31" s="73">
        <f>'計算用(期待容量)'!B31</f>
        <v>621.29109401500693</v>
      </c>
      <c r="C31" s="73">
        <f>'計算用(期待容量)'!C31</f>
        <v>3239.771253990863</v>
      </c>
      <c r="D31" s="73">
        <f>'計算用(期待容量)'!D31</f>
        <v>1802.3314197045672</v>
      </c>
      <c r="E31" s="73">
        <f>'計算用(期待容量)'!E31</f>
        <v>1419.1809730502273</v>
      </c>
      <c r="F31" s="73">
        <f>'計算用(期待容量)'!F31</f>
        <v>810.01526408254017</v>
      </c>
      <c r="G31" s="73">
        <f>'計算用(期待容量)'!G31</f>
        <v>1535.7254333346257</v>
      </c>
      <c r="H31" s="73">
        <f>'計算用(期待容量)'!H31</f>
        <v>825.95167770168973</v>
      </c>
      <c r="I31" s="73">
        <f>'計算用(期待容量)'!I31</f>
        <v>706.47370732326999</v>
      </c>
      <c r="J31" s="73">
        <f>'計算用(期待容量)'!J31</f>
        <v>961.56917679719322</v>
      </c>
    </row>
    <row r="32" spans="1:12" x14ac:dyDescent="0.25">
      <c r="B32" s="7"/>
      <c r="C32" s="7"/>
      <c r="D32" s="7"/>
      <c r="E32" s="7"/>
      <c r="F32" s="7"/>
      <c r="G32" s="7"/>
      <c r="H32" s="7"/>
      <c r="I32" s="7"/>
      <c r="J32" s="7"/>
    </row>
    <row r="33" spans="1:13" x14ac:dyDescent="0.25">
      <c r="A33" s="1" t="s">
        <v>99</v>
      </c>
    </row>
    <row r="34" spans="1:13" x14ac:dyDescent="0.25">
      <c r="A34" s="7" t="s">
        <v>10</v>
      </c>
      <c r="B34" s="67">
        <f>B4-B20</f>
        <v>3939.4872288285924</v>
      </c>
      <c r="C34" s="67">
        <f t="shared" ref="C34:J34" si="0">C4-C20</f>
        <v>7792.3749921520775</v>
      </c>
      <c r="D34" s="67">
        <f t="shared" si="0"/>
        <v>38575.877131587476</v>
      </c>
      <c r="E34" s="67">
        <f t="shared" si="0"/>
        <v>16399.33040396696</v>
      </c>
      <c r="F34" s="67">
        <f t="shared" si="0"/>
        <v>3507.3454278333656</v>
      </c>
      <c r="G34" s="67">
        <f t="shared" si="0"/>
        <v>16120.74614428255</v>
      </c>
      <c r="H34" s="67">
        <f t="shared" si="0"/>
        <v>6714.9219777175276</v>
      </c>
      <c r="I34" s="67">
        <f t="shared" si="0"/>
        <v>3133.1541788705017</v>
      </c>
      <c r="J34" s="67">
        <f t="shared" si="0"/>
        <v>11580.669699317506</v>
      </c>
      <c r="L34" s="11"/>
    </row>
    <row r="35" spans="1:13" x14ac:dyDescent="0.25">
      <c r="A35" s="7" t="s">
        <v>11</v>
      </c>
      <c r="B35" s="67">
        <f t="shared" ref="B35:J35" si="1">B5-B21</f>
        <v>3328.6052774804998</v>
      </c>
      <c r="C35" s="67">
        <f t="shared" si="1"/>
        <v>6989.5142559666829</v>
      </c>
      <c r="D35" s="67">
        <f t="shared" si="1"/>
        <v>35019.899480230713</v>
      </c>
      <c r="E35" s="67">
        <f t="shared" si="1"/>
        <v>15828.308603059997</v>
      </c>
      <c r="F35" s="67">
        <f t="shared" si="1"/>
        <v>3075.2465663599473</v>
      </c>
      <c r="G35" s="67">
        <f t="shared" si="1"/>
        <v>15576.395763468852</v>
      </c>
      <c r="H35" s="67">
        <f t="shared" si="1"/>
        <v>5994.378879415448</v>
      </c>
      <c r="I35" s="67">
        <f t="shared" si="1"/>
        <v>2781.8045622226882</v>
      </c>
      <c r="J35" s="67">
        <f t="shared" si="1"/>
        <v>11143.278965533409</v>
      </c>
      <c r="L35" s="11"/>
    </row>
    <row r="36" spans="1:13" x14ac:dyDescent="0.25">
      <c r="A36" s="7" t="s">
        <v>12</v>
      </c>
      <c r="B36" s="67">
        <f t="shared" ref="B36:J36" si="2">B6-B22</f>
        <v>3414.7543930391817</v>
      </c>
      <c r="C36" s="67">
        <f t="shared" si="2"/>
        <v>8179.6425344984973</v>
      </c>
      <c r="D36" s="67">
        <f t="shared" si="2"/>
        <v>39868.553052852105</v>
      </c>
      <c r="E36" s="67">
        <f t="shared" si="2"/>
        <v>17170.83576215012</v>
      </c>
      <c r="F36" s="67">
        <f t="shared" si="2"/>
        <v>3688.7215462283721</v>
      </c>
      <c r="G36" s="67">
        <f t="shared" si="2"/>
        <v>18118.038320537933</v>
      </c>
      <c r="H36" s="67">
        <f t="shared" si="2"/>
        <v>6703.5087025205494</v>
      </c>
      <c r="I36" s="67">
        <f t="shared" si="2"/>
        <v>3317.4706922854648</v>
      </c>
      <c r="J36" s="67">
        <f t="shared" si="2"/>
        <v>12371.592400882611</v>
      </c>
      <c r="L36" s="11"/>
    </row>
    <row r="37" spans="1:13" x14ac:dyDescent="0.25">
      <c r="A37" s="7" t="s">
        <v>13</v>
      </c>
      <c r="B37" s="67">
        <f t="shared" ref="B37:J37" si="3">B7-B23</f>
        <v>4164.0277025858395</v>
      </c>
      <c r="C37" s="67">
        <f t="shared" si="3"/>
        <v>10632.864794808322</v>
      </c>
      <c r="D37" s="67">
        <f t="shared" si="3"/>
        <v>51382.124398067645</v>
      </c>
      <c r="E37" s="67">
        <f t="shared" si="3"/>
        <v>21034.738764428697</v>
      </c>
      <c r="F37" s="67">
        <f t="shared" si="3"/>
        <v>4693.0731329919508</v>
      </c>
      <c r="G37" s="67">
        <f t="shared" si="3"/>
        <v>23743.286416653988</v>
      </c>
      <c r="H37" s="67">
        <f t="shared" si="3"/>
        <v>8192.7175915160806</v>
      </c>
      <c r="I37" s="67">
        <f t="shared" si="3"/>
        <v>4136.0002472050573</v>
      </c>
      <c r="J37" s="67">
        <f t="shared" si="3"/>
        <v>16181.092684702011</v>
      </c>
      <c r="L37" s="11"/>
    </row>
    <row r="38" spans="1:13" x14ac:dyDescent="0.25">
      <c r="A38" s="7" t="s">
        <v>14</v>
      </c>
      <c r="B38" s="67">
        <f t="shared" ref="B38:J38" si="4">B8-B24</f>
        <v>4293.523821623754</v>
      </c>
      <c r="C38" s="67">
        <f t="shared" si="4"/>
        <v>10650.457918662305</v>
      </c>
      <c r="D38" s="67">
        <f t="shared" si="4"/>
        <v>51082.039368257829</v>
      </c>
      <c r="E38" s="67">
        <f t="shared" si="4"/>
        <v>21193.537897942431</v>
      </c>
      <c r="F38" s="67">
        <f t="shared" si="4"/>
        <v>4828.9206417056466</v>
      </c>
      <c r="G38" s="67">
        <f t="shared" si="4"/>
        <v>23961.966591253062</v>
      </c>
      <c r="H38" s="67">
        <f t="shared" si="4"/>
        <v>8363.9403199389508</v>
      </c>
      <c r="I38" s="67">
        <f t="shared" si="4"/>
        <v>4118.1338452014988</v>
      </c>
      <c r="J38" s="67">
        <f t="shared" si="4"/>
        <v>16175.729595414547</v>
      </c>
      <c r="L38" s="11"/>
    </row>
    <row r="39" spans="1:13" x14ac:dyDescent="0.25">
      <c r="A39" s="7" t="s">
        <v>15</v>
      </c>
      <c r="B39" s="67">
        <f t="shared" ref="B39:J39" si="5">B9-B25</f>
        <v>4038.7009031386428</v>
      </c>
      <c r="C39" s="67">
        <f t="shared" si="5"/>
        <v>9912.5275645763304</v>
      </c>
      <c r="D39" s="67">
        <f t="shared" si="5"/>
        <v>44077.073940599003</v>
      </c>
      <c r="E39" s="67">
        <f t="shared" si="5"/>
        <v>20585.110434934119</v>
      </c>
      <c r="F39" s="67">
        <f t="shared" si="5"/>
        <v>4351.4473752785443</v>
      </c>
      <c r="G39" s="67">
        <f t="shared" si="5"/>
        <v>20709.652814834808</v>
      </c>
      <c r="H39" s="67">
        <f t="shared" si="5"/>
        <v>7896.2725015159895</v>
      </c>
      <c r="I39" s="67">
        <f t="shared" si="5"/>
        <v>3745.3437824456346</v>
      </c>
      <c r="J39" s="67">
        <f t="shared" si="5"/>
        <v>14068.759532091217</v>
      </c>
      <c r="L39" s="11"/>
    </row>
    <row r="40" spans="1:13" x14ac:dyDescent="0.25">
      <c r="A40" s="7" t="s">
        <v>16</v>
      </c>
      <c r="B40" s="67">
        <f t="shared" ref="B40:J40" si="6">B10-B26</f>
        <v>4119.2154196691845</v>
      </c>
      <c r="C40" s="67">
        <f t="shared" si="6"/>
        <v>8946.3557287665499</v>
      </c>
      <c r="D40" s="67">
        <f t="shared" si="6"/>
        <v>38322.619226079769</v>
      </c>
      <c r="E40" s="67">
        <f t="shared" si="6"/>
        <v>17679.443259472224</v>
      </c>
      <c r="F40" s="67">
        <f t="shared" si="6"/>
        <v>3830.6241734274936</v>
      </c>
      <c r="G40" s="67">
        <f t="shared" si="6"/>
        <v>17068.966765736805</v>
      </c>
      <c r="H40" s="67">
        <f t="shared" si="6"/>
        <v>6744.1800809366796</v>
      </c>
      <c r="I40" s="67">
        <f t="shared" si="6"/>
        <v>3196.606160971849</v>
      </c>
      <c r="J40" s="67">
        <f t="shared" si="6"/>
        <v>12141.25895368302</v>
      </c>
      <c r="L40" s="11"/>
    </row>
    <row r="41" spans="1:13" x14ac:dyDescent="0.25">
      <c r="A41" s="7" t="s">
        <v>17</v>
      </c>
      <c r="B41" s="67">
        <f t="shared" ref="B41:J41" si="7">B11-B27</f>
        <v>4715.4699617510896</v>
      </c>
      <c r="C41" s="67">
        <f t="shared" si="7"/>
        <v>10302.063127152518</v>
      </c>
      <c r="D41" s="67">
        <f t="shared" si="7"/>
        <v>41322.946374522973</v>
      </c>
      <c r="E41" s="67">
        <f t="shared" si="7"/>
        <v>18569.284990367196</v>
      </c>
      <c r="F41" s="67">
        <f t="shared" si="7"/>
        <v>4312.3935365894931</v>
      </c>
      <c r="G41" s="67">
        <f t="shared" si="7"/>
        <v>18202.826783435277</v>
      </c>
      <c r="H41" s="67">
        <f t="shared" si="7"/>
        <v>8274.4811891870959</v>
      </c>
      <c r="I41" s="67">
        <f t="shared" si="7"/>
        <v>3709.9712664029098</v>
      </c>
      <c r="J41" s="67">
        <f t="shared" si="7"/>
        <v>13133.051432515556</v>
      </c>
      <c r="L41" s="11"/>
    </row>
    <row r="42" spans="1:13" x14ac:dyDescent="0.25">
      <c r="A42" s="7" t="s">
        <v>18</v>
      </c>
      <c r="B42" s="67">
        <f t="shared" ref="B42:J42" si="8">B12-B28</f>
        <v>5079.451498522365</v>
      </c>
      <c r="C42" s="67">
        <f t="shared" si="8"/>
        <v>11151.629213055632</v>
      </c>
      <c r="D42" s="67">
        <f t="shared" si="8"/>
        <v>45847.669077838531</v>
      </c>
      <c r="E42" s="67">
        <f t="shared" si="8"/>
        <v>20567.792737252748</v>
      </c>
      <c r="F42" s="67">
        <f t="shared" si="8"/>
        <v>4873.4642820399176</v>
      </c>
      <c r="G42" s="67">
        <f t="shared" si="8"/>
        <v>21942.889656948526</v>
      </c>
      <c r="H42" s="67">
        <f t="shared" si="8"/>
        <v>9581.7740885294115</v>
      </c>
      <c r="I42" s="67">
        <f t="shared" si="8"/>
        <v>4486.5984068438556</v>
      </c>
      <c r="J42" s="67">
        <f t="shared" si="8"/>
        <v>16415.768780520702</v>
      </c>
      <c r="L42" s="11"/>
    </row>
    <row r="43" spans="1:13" x14ac:dyDescent="0.25">
      <c r="A43" s="7" t="s">
        <v>19</v>
      </c>
      <c r="B43" s="67">
        <f t="shared" ref="B43:J43" si="9">B13-B29</f>
        <v>5402.3399931509157</v>
      </c>
      <c r="C43" s="67">
        <f t="shared" si="9"/>
        <v>11760.594796553625</v>
      </c>
      <c r="D43" s="67">
        <f t="shared" si="9"/>
        <v>48992.550816134361</v>
      </c>
      <c r="E43" s="67">
        <f t="shared" si="9"/>
        <v>21903.017563248912</v>
      </c>
      <c r="F43" s="67">
        <f t="shared" si="9"/>
        <v>5479.5715844919268</v>
      </c>
      <c r="G43" s="67">
        <f t="shared" si="9"/>
        <v>23457.946281406803</v>
      </c>
      <c r="H43" s="67">
        <f t="shared" si="9"/>
        <v>9575.0390377497442</v>
      </c>
      <c r="I43" s="67">
        <f t="shared" si="9"/>
        <v>4483.692196955064</v>
      </c>
      <c r="J43" s="67">
        <f t="shared" si="9"/>
        <v>16479.195383538434</v>
      </c>
      <c r="L43" s="11"/>
    </row>
    <row r="44" spans="1:13" x14ac:dyDescent="0.25">
      <c r="A44" s="7" t="s">
        <v>20</v>
      </c>
      <c r="B44" s="67">
        <f t="shared" ref="B44:J44" si="10">B14-B30</f>
        <v>5248.3714137855541</v>
      </c>
      <c r="C44" s="67">
        <f t="shared" si="10"/>
        <v>11341.591147935786</v>
      </c>
      <c r="D44" s="67">
        <f t="shared" si="10"/>
        <v>49560.839234521583</v>
      </c>
      <c r="E44" s="67">
        <f t="shared" si="10"/>
        <v>22388.343947124682</v>
      </c>
      <c r="F44" s="67">
        <f t="shared" si="10"/>
        <v>5486.5367845170185</v>
      </c>
      <c r="G44" s="67">
        <f t="shared" si="10"/>
        <v>23528.598813208409</v>
      </c>
      <c r="H44" s="67">
        <f t="shared" si="10"/>
        <v>9749.9823677936311</v>
      </c>
      <c r="I44" s="67">
        <f t="shared" si="10"/>
        <v>4510.641600875133</v>
      </c>
      <c r="J44" s="67">
        <f t="shared" si="10"/>
        <v>16667.438147099019</v>
      </c>
      <c r="L44" s="11"/>
    </row>
    <row r="45" spans="1:13" x14ac:dyDescent="0.25">
      <c r="A45" s="7" t="s">
        <v>21</v>
      </c>
      <c r="B45" s="67">
        <f t="shared" ref="B45:J45" si="11">B15-B31</f>
        <v>4791.9883399472574</v>
      </c>
      <c r="C45" s="67">
        <f t="shared" si="11"/>
        <v>10265.081734751771</v>
      </c>
      <c r="D45" s="67">
        <f t="shared" si="11"/>
        <v>44595.606810871497</v>
      </c>
      <c r="E45" s="67">
        <f t="shared" si="11"/>
        <v>19412.79212554132</v>
      </c>
      <c r="F45" s="67">
        <f t="shared" si="11"/>
        <v>4629.8830685984776</v>
      </c>
      <c r="G45" s="67">
        <f t="shared" si="11"/>
        <v>19743.079692623753</v>
      </c>
      <c r="H45" s="67">
        <f t="shared" si="11"/>
        <v>8367.1669440668593</v>
      </c>
      <c r="I45" s="67">
        <f t="shared" si="11"/>
        <v>3799.6566975350297</v>
      </c>
      <c r="J45" s="67">
        <f t="shared" si="11"/>
        <v>13875.475962227605</v>
      </c>
      <c r="L45" s="11"/>
    </row>
    <row r="46" spans="1:13" x14ac:dyDescent="0.25">
      <c r="L46" s="11"/>
    </row>
    <row r="47" spans="1:13" x14ac:dyDescent="0.25">
      <c r="A47" s="1" t="s">
        <v>100</v>
      </c>
      <c r="K47" s="2" t="s">
        <v>40</v>
      </c>
    </row>
    <row r="48" spans="1:13" x14ac:dyDescent="0.25">
      <c r="A48" s="7" t="s">
        <v>10</v>
      </c>
      <c r="B48" s="68">
        <f>IF(記載例!$E$16=B$2,記載例!$E$34*記載例!$E$28/1000,0)</f>
        <v>0</v>
      </c>
      <c r="C48" s="68">
        <f>IF(記載例!$E$16=C$2,記載例!$E$34*記載例!$E$28/1000,0)</f>
        <v>0</v>
      </c>
      <c r="D48" s="68">
        <f>IF(記載例!$E$16=D$2,記載例!$E$34*記載例!$E$28/1000,0)</f>
        <v>1.620145294525408</v>
      </c>
      <c r="E48" s="68">
        <f>IF(記載例!$E$16=E$2,記載例!$E$34*記載例!$E$28/1000,0)</f>
        <v>0</v>
      </c>
      <c r="F48" s="68">
        <f>IF(記載例!$E$16=F$2,記載例!$E$34*記載例!$E$28/1000,0)</f>
        <v>0</v>
      </c>
      <c r="G48" s="68">
        <f>IF(記載例!$E$16=G$2,記載例!$E$34*記載例!$E$28/1000,0)</f>
        <v>0</v>
      </c>
      <c r="H48" s="68">
        <f>IF(記載例!$E$16=H$2,記載例!$E$34*記載例!$E$28/1000,0)</f>
        <v>0</v>
      </c>
      <c r="I48" s="68">
        <f>IF(記載例!$E$16=I$2,記載例!$E$34*記載例!$E$28/1000,0)</f>
        <v>0</v>
      </c>
      <c r="J48" s="68">
        <f>IF(記載例!$E$16=J$2,記載例!$E$34*記載例!$E$28/1000,0)</f>
        <v>0</v>
      </c>
      <c r="K48" s="74">
        <f>SUM(B48:J48)</f>
        <v>1.620145294525408</v>
      </c>
      <c r="L48" s="11"/>
      <c r="M48" s="18"/>
    </row>
    <row r="49" spans="1:15" x14ac:dyDescent="0.25">
      <c r="A49" s="7" t="s">
        <v>11</v>
      </c>
      <c r="B49" s="68">
        <f>IF(記載例!$E$16=B$2,記載例!$F$34*記載例!$F$28/1000,0)</f>
        <v>0</v>
      </c>
      <c r="C49" s="68">
        <f>IF(記載例!$E$16=C$2,記載例!$F$34*記載例!$F$28/1000,0)</f>
        <v>0</v>
      </c>
      <c r="D49" s="68">
        <f>IF(記載例!$E$16=D$2,記載例!$F$34*記載例!$F$28/1000,0)</f>
        <v>1.6647021277091079</v>
      </c>
      <c r="E49" s="68">
        <f>IF(記載例!$E$16=E$2,記載例!$F$34*記載例!$F$28/1000,0)</f>
        <v>0</v>
      </c>
      <c r="F49" s="68">
        <f>IF(記載例!$E$16=F$2,記載例!$F$34*記載例!$F$28/1000,0)</f>
        <v>0</v>
      </c>
      <c r="G49" s="68">
        <f>IF(記載例!$E$16=G$2,記載例!$F$34*記載例!$F$28/1000,0)</f>
        <v>0</v>
      </c>
      <c r="H49" s="68">
        <f>IF(記載例!$E$16=H$2,記載例!$F$34*記載例!$F$28/1000,0)</f>
        <v>0</v>
      </c>
      <c r="I49" s="68">
        <f>IF(記載例!$E$16=I$2,記載例!$F$34*記載例!$F$28/1000,0)</f>
        <v>0</v>
      </c>
      <c r="J49" s="68">
        <f>IF(記載例!$E$16=J$2,記載例!$F$34*記載例!$F$28/1000,0)</f>
        <v>0</v>
      </c>
      <c r="K49" s="74">
        <f t="shared" ref="K49:K59" si="12">SUM(B49:J49)</f>
        <v>1.6647021277091079</v>
      </c>
      <c r="L49" s="11"/>
      <c r="M49" s="18"/>
    </row>
    <row r="50" spans="1:15" x14ac:dyDescent="0.25">
      <c r="A50" s="7" t="s">
        <v>12</v>
      </c>
      <c r="B50" s="68">
        <f>IF(記載例!$E$16=B$2,記載例!$G$34*記載例!$G$28/1000,0)</f>
        <v>0</v>
      </c>
      <c r="C50" s="68">
        <f>IF(記載例!$E$16=C$2,記載例!$G$34*記載例!$G$28/1000,0)</f>
        <v>0</v>
      </c>
      <c r="D50" s="68">
        <f>IF(記載例!$E$16=D$2,記載例!$G$34*記載例!$G$28/1000,0)</f>
        <v>1.8367691338357854</v>
      </c>
      <c r="E50" s="68">
        <f>IF(記載例!$E$16=E$2,記載例!$G$34*記載例!$G$28/1000,0)</f>
        <v>0</v>
      </c>
      <c r="F50" s="68">
        <f>IF(記載例!$E$16=F$2,記載例!$G$34*記載例!$G$28/1000,0)</f>
        <v>0</v>
      </c>
      <c r="G50" s="68">
        <f>IF(記載例!$E$16=G$2,記載例!$G$34*記載例!$G$28/1000,0)</f>
        <v>0</v>
      </c>
      <c r="H50" s="68">
        <f>IF(記載例!$E$16=H$2,記載例!$G$34*記載例!$G$28/1000,0)</f>
        <v>0</v>
      </c>
      <c r="I50" s="68">
        <f>IF(記載例!$E$16=I$2,記載例!$G$34*記載例!$G$28/1000,0)</f>
        <v>0</v>
      </c>
      <c r="J50" s="68">
        <f>IF(記載例!$E$16=J$2,記載例!$G$34*記載例!$G$28/1000,0)</f>
        <v>0</v>
      </c>
      <c r="K50" s="74">
        <f t="shared" si="12"/>
        <v>1.8367691338357854</v>
      </c>
      <c r="L50" s="11"/>
      <c r="M50" s="18"/>
    </row>
    <row r="51" spans="1:15" x14ac:dyDescent="0.25">
      <c r="A51" s="7" t="s">
        <v>13</v>
      </c>
      <c r="B51" s="68">
        <f>IF(記載例!$E$16=B$2,記載例!$H$34*記載例!$H$28/1000,0)</f>
        <v>0</v>
      </c>
      <c r="C51" s="68">
        <f>IF(記載例!$E$16=C$2,記載例!$H$34*記載例!$H$28/1000,0)</f>
        <v>0</v>
      </c>
      <c r="D51" s="68">
        <f>IF(記載例!$E$16=D$2,記載例!$H$34*記載例!$H$28/1000,0)</f>
        <v>2</v>
      </c>
      <c r="E51" s="68">
        <f>IF(記載例!$E$16=E$2,記載例!$H$34*記載例!$H$28/1000,0)</f>
        <v>0</v>
      </c>
      <c r="F51" s="68">
        <f>IF(記載例!$E$16=F$2,記載例!$H$34*記載例!$H$28/1000,0)</f>
        <v>0</v>
      </c>
      <c r="G51" s="68">
        <f>IF(記載例!$E$16=G$2,記載例!$H$34*記載例!$H$28/1000,0)</f>
        <v>0</v>
      </c>
      <c r="H51" s="68">
        <f>IF(記載例!$E$16=H$2,記載例!$H$34*記載例!$H$28/1000,0)</f>
        <v>0</v>
      </c>
      <c r="I51" s="68">
        <f>IF(記載例!$E$16=I$2,記載例!$H$34*記載例!$H$28/1000,0)</f>
        <v>0</v>
      </c>
      <c r="J51" s="68">
        <f>IF(記載例!$E$16=J$2,記載例!$H$34*記載例!$H$28/1000,0)</f>
        <v>0</v>
      </c>
      <c r="K51" s="74">
        <f t="shared" si="12"/>
        <v>2</v>
      </c>
      <c r="L51" s="11"/>
      <c r="M51" s="18"/>
    </row>
    <row r="52" spans="1:15" x14ac:dyDescent="0.25">
      <c r="A52" s="7" t="s">
        <v>14</v>
      </c>
      <c r="B52" s="68">
        <f>IF(記載例!$E$16=B$2,記載例!$I$34*記載例!$I$28/1000,0)</f>
        <v>0</v>
      </c>
      <c r="C52" s="68">
        <f>IF(記載例!$E$16=C$2,記載例!$I$34*記載例!$I$28/1000,0)</f>
        <v>0</v>
      </c>
      <c r="D52" s="68">
        <f>IF(記載例!$E$16=D$2,記載例!$I$34*記載例!$I$28/1000,0)</f>
        <v>2</v>
      </c>
      <c r="E52" s="68">
        <f>IF(記載例!$E$16=E$2,記載例!$I$34*記載例!$I$28/1000,0)</f>
        <v>0</v>
      </c>
      <c r="F52" s="68">
        <f>IF(記載例!$E$16=F$2,記載例!$I$34*記載例!$I$28/1000,0)</f>
        <v>0</v>
      </c>
      <c r="G52" s="68">
        <f>IF(記載例!$E$16=G$2,記載例!$I$34*記載例!$I$28/1000,0)</f>
        <v>0</v>
      </c>
      <c r="H52" s="68">
        <f>IF(記載例!$E$16=H$2,記載例!$I$34*記載例!$I$28/1000,0)</f>
        <v>0</v>
      </c>
      <c r="I52" s="68">
        <f>IF(記載例!$E$16=I$2,記載例!$I$34*記載例!$I$28/1000,0)</f>
        <v>0</v>
      </c>
      <c r="J52" s="68">
        <f>IF(記載例!$E$16=J$2,記載例!$I$34*記載例!$I$28/1000,0)</f>
        <v>0</v>
      </c>
      <c r="K52" s="74">
        <f t="shared" si="12"/>
        <v>2</v>
      </c>
      <c r="L52" s="11"/>
      <c r="M52" s="18"/>
    </row>
    <row r="53" spans="1:15" x14ac:dyDescent="0.25">
      <c r="A53" s="7" t="s">
        <v>15</v>
      </c>
      <c r="B53" s="68">
        <f>IF(記載例!$E$16=B$2,記載例!$J$34*記載例!$J$28/1000,0)</f>
        <v>0</v>
      </c>
      <c r="C53" s="68">
        <f>IF(記載例!$E$16=C$2,記載例!$J$34*記載例!$J$28/1000,0)</f>
        <v>0</v>
      </c>
      <c r="D53" s="68">
        <f>IF(記載例!$E$16=D$2,記載例!$J$34*記載例!$J$28/1000,0)</f>
        <v>1.9994842749767712</v>
      </c>
      <c r="E53" s="68">
        <f>IF(記載例!$E$16=E$2,記載例!$J$34*記載例!$J$28/1000,0)</f>
        <v>0</v>
      </c>
      <c r="F53" s="68">
        <f>IF(記載例!$E$16=F$2,記載例!$J$34*記載例!$J$28/1000,0)</f>
        <v>0</v>
      </c>
      <c r="G53" s="68">
        <f>IF(記載例!$E$16=G$2,記載例!$J$34*記載例!$J$28/1000,0)</f>
        <v>0</v>
      </c>
      <c r="H53" s="68">
        <f>IF(記載例!$E$16=H$2,記載例!$J$34*記載例!$J$28/1000,0)</f>
        <v>0</v>
      </c>
      <c r="I53" s="68">
        <f>IF(記載例!$E$16=I$2,記載例!$J$34*記載例!$J$28/1000,0)</f>
        <v>0</v>
      </c>
      <c r="J53" s="68">
        <f>IF(記載例!$E$16=J$2,記載例!$J$34*記載例!$J$28/1000,0)</f>
        <v>0</v>
      </c>
      <c r="K53" s="74">
        <f t="shared" si="12"/>
        <v>1.9994842749767712</v>
      </c>
      <c r="L53" s="11"/>
      <c r="M53" s="18"/>
    </row>
    <row r="54" spans="1:15" x14ac:dyDescent="0.25">
      <c r="A54" s="7" t="s">
        <v>16</v>
      </c>
      <c r="B54" s="68">
        <f>IF(記載例!$E$16=B$2,記載例!$K$34*記載例!$K$28/1000,0)</f>
        <v>0</v>
      </c>
      <c r="C54" s="68">
        <f>IF(記載例!$E$16=C$2,記載例!$K$34*記載例!$K$28/1000,0)</f>
        <v>0</v>
      </c>
      <c r="D54" s="68">
        <f>IF(記載例!$E$16=D$2,記載例!$K$34*記載例!$K$28/1000,0)</f>
        <v>1.9091384745472797</v>
      </c>
      <c r="E54" s="68">
        <f>IF(記載例!$E$16=E$2,記載例!$K$34*記載例!$K$28/1000,0)</f>
        <v>0</v>
      </c>
      <c r="F54" s="68">
        <f>IF(記載例!$E$16=F$2,記載例!$K$34*記載例!$K$28/1000,0)</f>
        <v>0</v>
      </c>
      <c r="G54" s="68">
        <f>IF(記載例!$E$16=G$2,記載例!$K$34*記載例!$K$28/1000,0)</f>
        <v>0</v>
      </c>
      <c r="H54" s="68">
        <f>IF(記載例!$E$16=H$2,記載例!$K$34*記載例!$K$28/1000,0)</f>
        <v>0</v>
      </c>
      <c r="I54" s="68">
        <f>IF(記載例!$E$16=I$2,記載例!$K$34*記載例!$K$28/1000,0)</f>
        <v>0</v>
      </c>
      <c r="J54" s="68">
        <f>IF(記載例!$E$16=J$2,記載例!$K$34*記載例!$K$28/1000,0)</f>
        <v>0</v>
      </c>
      <c r="K54" s="74">
        <f t="shared" si="12"/>
        <v>1.9091384745472797</v>
      </c>
      <c r="L54" s="11"/>
      <c r="M54" s="18"/>
    </row>
    <row r="55" spans="1:15" x14ac:dyDescent="0.25">
      <c r="A55" s="7" t="s">
        <v>17</v>
      </c>
      <c r="B55" s="68">
        <f>IF(記載例!$E$16=B$2,記載例!$L$34*記載例!$L$28/1000,0)</f>
        <v>0</v>
      </c>
      <c r="C55" s="68">
        <f>IF(記載例!$E$16=C$2,記載例!$L$34*記載例!$L$28/1000,0)</f>
        <v>0</v>
      </c>
      <c r="D55" s="68">
        <f>IF(記載例!$E$16=D$2,記載例!$L$34*記載例!$L$28/1000,0)</f>
        <v>1.6301283220796192</v>
      </c>
      <c r="E55" s="68">
        <f>IF(記載例!$E$16=E$2,記載例!$L$34*記載例!$L$28/1000,0)</f>
        <v>0</v>
      </c>
      <c r="F55" s="68">
        <f>IF(記載例!$E$16=F$2,記載例!$L$34*記載例!$L$28/1000,0)</f>
        <v>0</v>
      </c>
      <c r="G55" s="68">
        <f>IF(記載例!$E$16=G$2,記載例!$L$34*記載例!$L$28/1000,0)</f>
        <v>0</v>
      </c>
      <c r="H55" s="68">
        <f>IF(記載例!$E$16=H$2,記載例!$L$34*記載例!$L$28/1000,0)</f>
        <v>0</v>
      </c>
      <c r="I55" s="68">
        <f>IF(記載例!$E$16=I$2,記載例!$L$34*記載例!$L$28/1000,0)</f>
        <v>0</v>
      </c>
      <c r="J55" s="68">
        <f>IF(記載例!$E$16=J$2,記載例!$L$34*記載例!$L$28/1000,0)</f>
        <v>0</v>
      </c>
      <c r="K55" s="74">
        <f t="shared" si="12"/>
        <v>1.6301283220796192</v>
      </c>
      <c r="L55" s="11"/>
      <c r="M55" s="18"/>
    </row>
    <row r="56" spans="1:15" x14ac:dyDescent="0.25">
      <c r="A56" s="7" t="s">
        <v>18</v>
      </c>
      <c r="B56" s="68">
        <f>IF(記載例!$E$16=B$2,記載例!$M$34*記載例!$M$28/1000,0)</f>
        <v>0</v>
      </c>
      <c r="C56" s="68">
        <f>IF(記載例!$E$16=C$2,記載例!$M$34*記載例!$M$28/1000,0)</f>
        <v>0</v>
      </c>
      <c r="D56" s="68">
        <f>IF(記載例!$E$16=D$2,記載例!$M$34*記載例!$M$28/1000,0)</f>
        <v>1.9735449705659032</v>
      </c>
      <c r="E56" s="68">
        <f>IF(記載例!$E$16=E$2,記載例!$M$34*記載例!$M$28/1000,0)</f>
        <v>0</v>
      </c>
      <c r="F56" s="68">
        <f>IF(記載例!$E$16=F$2,記載例!$M$34*記載例!$M$28/1000,0)</f>
        <v>0</v>
      </c>
      <c r="G56" s="68">
        <f>IF(記載例!$E$16=G$2,記載例!$M$34*記載例!$M$28/1000,0)</f>
        <v>0</v>
      </c>
      <c r="H56" s="68">
        <f>IF(記載例!$E$16=H$2,記載例!$M$34*記載例!$M$28/1000,0)</f>
        <v>0</v>
      </c>
      <c r="I56" s="68">
        <f>IF(記載例!$E$16=I$2,記載例!$M$34*記載例!$M$28/1000,0)</f>
        <v>0</v>
      </c>
      <c r="J56" s="68">
        <f>IF(記載例!$E$16=J$2,記載例!$M$34*記載例!$M$28/1000,0)</f>
        <v>0</v>
      </c>
      <c r="K56" s="74">
        <f t="shared" si="12"/>
        <v>1.9735449705659032</v>
      </c>
      <c r="L56" s="11"/>
      <c r="M56" s="18"/>
    </row>
    <row r="57" spans="1:15" x14ac:dyDescent="0.25">
      <c r="A57" s="7" t="s">
        <v>19</v>
      </c>
      <c r="B57" s="68">
        <f>IF(記載例!$E$16=B$2,記載例!$N$34*記載例!$N$28/1000,0)</f>
        <v>0</v>
      </c>
      <c r="C57" s="68">
        <f>IF(記載例!$E$16=C$2,記載例!$N$34*記載例!$N$28/1000,0)</f>
        <v>0</v>
      </c>
      <c r="D57" s="68">
        <f>IF(記載例!$E$16=D$2,記載例!$N$34*記載例!$N$28/1000,0)</f>
        <v>1.8043722564534934</v>
      </c>
      <c r="E57" s="68">
        <f>IF(記載例!$E$16=E$2,記載例!$N$34*記載例!$N$28/1000,0)</f>
        <v>0</v>
      </c>
      <c r="F57" s="68">
        <f>IF(記載例!$E$16=F$2,記載例!$N$34*記載例!$N$28/1000,0)</f>
        <v>0</v>
      </c>
      <c r="G57" s="68">
        <f>IF(記載例!$E$16=G$2,記載例!$N$34*記載例!$N$28/1000,0)</f>
        <v>0</v>
      </c>
      <c r="H57" s="68">
        <f>IF(記載例!$E$16=H$2,記載例!$N$34*記載例!$N$28/1000,0)</f>
        <v>0</v>
      </c>
      <c r="I57" s="68">
        <f>IF(記載例!$E$16=I$2,記載例!$N$34*記載例!$N$28/1000,0)</f>
        <v>0</v>
      </c>
      <c r="J57" s="68">
        <f>IF(記載例!$E$16=J$2,記載例!$N$34*記載例!$N$28/1000,0)</f>
        <v>0</v>
      </c>
      <c r="K57" s="74">
        <f t="shared" si="12"/>
        <v>1.8043722564534934</v>
      </c>
      <c r="L57" s="11"/>
      <c r="M57" s="18"/>
    </row>
    <row r="58" spans="1:15" x14ac:dyDescent="0.25">
      <c r="A58" s="7" t="s">
        <v>20</v>
      </c>
      <c r="B58" s="68">
        <f>IF(記載例!$E$16=B$2,記載例!$O$34*記載例!$O$28/1000,0)</f>
        <v>0</v>
      </c>
      <c r="C58" s="68">
        <f>IF(記載例!$E$16=C$2,記載例!$O$34*記載例!$O$28/1000,0)</f>
        <v>0</v>
      </c>
      <c r="D58" s="68">
        <f>IF(記載例!$E$16=D$2,記載例!$O$34*記載例!$O$28/1000,0)</f>
        <v>1.9247172272240132</v>
      </c>
      <c r="E58" s="68">
        <f>IF(記載例!$E$16=E$2,記載例!$O$34*記載例!$O$28/1000,0)</f>
        <v>0</v>
      </c>
      <c r="F58" s="68">
        <f>IF(記載例!$E$16=F$2,記載例!$O$34*記載例!$O$28/1000,0)</f>
        <v>0</v>
      </c>
      <c r="G58" s="68">
        <f>IF(記載例!$E$16=G$2,記載例!$O$34*記載例!$O$28/1000,0)</f>
        <v>0</v>
      </c>
      <c r="H58" s="68">
        <f>IF(記載例!$E$16=H$2,記載例!$O$34*記載例!$O$28/1000,0)</f>
        <v>0</v>
      </c>
      <c r="I58" s="68">
        <f>IF(記載例!$E$16=I$2,記載例!$O$34*記載例!$O$28/1000,0)</f>
        <v>0</v>
      </c>
      <c r="J58" s="68">
        <f>IF(記載例!$E$16=J$2,記載例!$O$34*記載例!$O$28/1000,0)</f>
        <v>0</v>
      </c>
      <c r="K58" s="74">
        <f t="shared" si="12"/>
        <v>1.9247172272240132</v>
      </c>
      <c r="L58" s="11"/>
      <c r="M58" s="18"/>
    </row>
    <row r="59" spans="1:15" x14ac:dyDescent="0.25">
      <c r="A59" s="7" t="s">
        <v>21</v>
      </c>
      <c r="B59" s="68">
        <f>IF(記載例!$E$16=B$2,記載例!$P$34*記載例!$P$28/1000,0)</f>
        <v>0</v>
      </c>
      <c r="C59" s="68">
        <f>IF(記載例!$E$16=C$2,記載例!$P$34*記載例!$P$28/1000,0)</f>
        <v>0</v>
      </c>
      <c r="D59" s="68">
        <f>IF(記載例!$E$16=D$2,記載例!$P$34*記載例!$P$28/1000,0)</f>
        <v>1.7137351174724968</v>
      </c>
      <c r="E59" s="68">
        <f>IF(記載例!$E$16=E$2,記載例!$P$34*記載例!$P$28/1000,0)</f>
        <v>0</v>
      </c>
      <c r="F59" s="68">
        <f>IF(記載例!$E$16=F$2,記載例!$P$34*記載例!$P$28/1000,0)</f>
        <v>0</v>
      </c>
      <c r="G59" s="68">
        <f>IF(記載例!$E$16=G$2,記載例!$P$34*記載例!$P$28/1000,0)</f>
        <v>0</v>
      </c>
      <c r="H59" s="68">
        <f>IF(記載例!$E$16=H$2,記載例!$P$34*記載例!$P$28/1000,0)</f>
        <v>0</v>
      </c>
      <c r="I59" s="68">
        <f>IF(記載例!$E$16=I$2,記載例!$P$34*記載例!$P$28/1000,0)</f>
        <v>0</v>
      </c>
      <c r="J59" s="68">
        <f>IF(記載例!$E$16=J$2,記載例!$P$34*記載例!$P$28/1000,0)</f>
        <v>0</v>
      </c>
      <c r="K59" s="74">
        <f t="shared" si="12"/>
        <v>1.7137351174724968</v>
      </c>
      <c r="L59" s="11"/>
      <c r="M59" s="18"/>
    </row>
    <row r="61" spans="1:15" x14ac:dyDescent="0.25">
      <c r="A61" s="1" t="s">
        <v>101</v>
      </c>
    </row>
    <row r="62" spans="1:15" x14ac:dyDescent="0.25">
      <c r="A62" s="7" t="s">
        <v>10</v>
      </c>
      <c r="B62" s="67">
        <f>B34-(B48-MIN(B$48:B$59))</f>
        <v>3939.4872288285924</v>
      </c>
      <c r="C62" s="67">
        <f>C34-(C48-MIN(C$48:C$59))</f>
        <v>7792.3749921520775</v>
      </c>
      <c r="D62" s="67">
        <f>D34-(D48-MIN(D$48:D$59))</f>
        <v>38575.877131587476</v>
      </c>
      <c r="E62" s="67">
        <f t="shared" ref="E62:J62" si="13">E34-(E48-MIN(E$48:E$59))</f>
        <v>16399.33040396696</v>
      </c>
      <c r="F62" s="67">
        <f t="shared" si="13"/>
        <v>3507.3454278333656</v>
      </c>
      <c r="G62" s="67">
        <f>G34-(G48-MIN(G$48:G$59))</f>
        <v>16120.74614428255</v>
      </c>
      <c r="H62" s="67">
        <f t="shared" si="13"/>
        <v>6714.9219777175276</v>
      </c>
      <c r="I62" s="67">
        <f t="shared" si="13"/>
        <v>3133.1541788705017</v>
      </c>
      <c r="J62" s="67">
        <f t="shared" si="13"/>
        <v>11580.669699317506</v>
      </c>
      <c r="K62" s="11"/>
      <c r="L62" s="11"/>
      <c r="M62" s="18"/>
      <c r="O62" s="12"/>
    </row>
    <row r="63" spans="1:15" x14ac:dyDescent="0.25">
      <c r="A63" s="7" t="s">
        <v>11</v>
      </c>
      <c r="B63" s="67">
        <f>B35-(B49-MIN(B$48:B$59))</f>
        <v>3328.6052774804998</v>
      </c>
      <c r="C63" s="67">
        <f>C35-(C49-MIN(C$48:C$59))</f>
        <v>6989.5142559666829</v>
      </c>
      <c r="D63" s="67">
        <f t="shared" ref="B63:J73" si="14">D35-(D49-MIN(D$48:D$59))</f>
        <v>35019.854923397528</v>
      </c>
      <c r="E63" s="67">
        <f t="shared" si="14"/>
        <v>15828.308603059997</v>
      </c>
      <c r="F63" s="67">
        <f t="shared" si="14"/>
        <v>3075.2465663599473</v>
      </c>
      <c r="G63" s="67">
        <f>G35-(G49-MIN(G$48:G$59))</f>
        <v>15576.395763468852</v>
      </c>
      <c r="H63" s="67">
        <f t="shared" si="14"/>
        <v>5994.378879415448</v>
      </c>
      <c r="I63" s="67">
        <f t="shared" si="14"/>
        <v>2781.8045622226882</v>
      </c>
      <c r="J63" s="67">
        <f t="shared" si="14"/>
        <v>11143.278965533409</v>
      </c>
      <c r="K63" s="11"/>
      <c r="L63" s="11"/>
      <c r="M63" s="18"/>
      <c r="O63" s="12"/>
    </row>
    <row r="64" spans="1:15" x14ac:dyDescent="0.25">
      <c r="A64" s="7" t="s">
        <v>12</v>
      </c>
      <c r="B64" s="67">
        <f>B36-(B50-MIN(B$48:B$59))</f>
        <v>3414.7543930391817</v>
      </c>
      <c r="C64" s="67">
        <f t="shared" si="14"/>
        <v>8179.6425344984973</v>
      </c>
      <c r="D64" s="67">
        <f>D36-(D50-MIN(D$48:D$59))</f>
        <v>39868.336429012794</v>
      </c>
      <c r="E64" s="67">
        <f t="shared" si="14"/>
        <v>17170.83576215012</v>
      </c>
      <c r="F64" s="67">
        <f t="shared" si="14"/>
        <v>3688.7215462283721</v>
      </c>
      <c r="G64" s="67">
        <f>G36-(G50-MIN(G$48:G$59))</f>
        <v>18118.038320537933</v>
      </c>
      <c r="H64" s="67">
        <f t="shared" si="14"/>
        <v>6703.5087025205494</v>
      </c>
      <c r="I64" s="67">
        <f t="shared" si="14"/>
        <v>3317.4706922854648</v>
      </c>
      <c r="J64" s="67">
        <f t="shared" si="14"/>
        <v>12371.592400882611</v>
      </c>
      <c r="K64" s="11"/>
      <c r="L64" s="11"/>
      <c r="M64" s="18"/>
      <c r="O64" s="12"/>
    </row>
    <row r="65" spans="1:15" x14ac:dyDescent="0.25">
      <c r="A65" s="7" t="s">
        <v>13</v>
      </c>
      <c r="B65" s="67">
        <f>B37-(B51-MIN(B$48:B$59))</f>
        <v>4164.0277025858395</v>
      </c>
      <c r="C65" s="67">
        <f t="shared" si="14"/>
        <v>10632.864794808322</v>
      </c>
      <c r="D65" s="67">
        <f t="shared" si="14"/>
        <v>51381.744543362169</v>
      </c>
      <c r="E65" s="67">
        <f t="shared" si="14"/>
        <v>21034.738764428697</v>
      </c>
      <c r="F65" s="67">
        <f t="shared" si="14"/>
        <v>4693.0731329919508</v>
      </c>
      <c r="G65" s="67">
        <f>G37-(G51-MIN(G$48:G$59))</f>
        <v>23743.286416653988</v>
      </c>
      <c r="H65" s="67">
        <f t="shared" si="14"/>
        <v>8192.7175915160806</v>
      </c>
      <c r="I65" s="67">
        <f t="shared" si="14"/>
        <v>4136.0002472050573</v>
      </c>
      <c r="J65" s="67">
        <f t="shared" si="14"/>
        <v>16181.092684702011</v>
      </c>
      <c r="K65" s="11"/>
      <c r="L65" s="11"/>
      <c r="M65" s="18"/>
      <c r="O65" s="12"/>
    </row>
    <row r="66" spans="1:15" x14ac:dyDescent="0.25">
      <c r="A66" s="7" t="s">
        <v>14</v>
      </c>
      <c r="B66" s="67">
        <f t="shared" si="14"/>
        <v>4293.523821623754</v>
      </c>
      <c r="C66" s="67">
        <f>C38-(C52-MIN(C$48:C$59))</f>
        <v>10650.457918662305</v>
      </c>
      <c r="D66" s="67">
        <f>D38-(D52-MIN(D$48:D$59))</f>
        <v>51081.659513552353</v>
      </c>
      <c r="E66" s="67">
        <f t="shared" si="14"/>
        <v>21193.537897942431</v>
      </c>
      <c r="F66" s="67">
        <f t="shared" si="14"/>
        <v>4828.9206417056466</v>
      </c>
      <c r="G66" s="67">
        <f t="shared" si="14"/>
        <v>23961.966591253062</v>
      </c>
      <c r="H66" s="67">
        <f t="shared" si="14"/>
        <v>8363.9403199389508</v>
      </c>
      <c r="I66" s="67">
        <f t="shared" si="14"/>
        <v>4118.1338452014988</v>
      </c>
      <c r="J66" s="67">
        <f t="shared" si="14"/>
        <v>16175.729595414547</v>
      </c>
      <c r="K66" s="11"/>
      <c r="L66" s="11"/>
      <c r="M66" s="18"/>
      <c r="O66" s="12"/>
    </row>
    <row r="67" spans="1:15" x14ac:dyDescent="0.25">
      <c r="A67" s="7" t="s">
        <v>15</v>
      </c>
      <c r="B67" s="67">
        <f t="shared" si="14"/>
        <v>4038.7009031386428</v>
      </c>
      <c r="C67" s="67">
        <f t="shared" si="14"/>
        <v>9912.5275645763304</v>
      </c>
      <c r="D67" s="67">
        <f t="shared" si="14"/>
        <v>44076.694601618554</v>
      </c>
      <c r="E67" s="67">
        <f t="shared" si="14"/>
        <v>20585.110434934119</v>
      </c>
      <c r="F67" s="67">
        <f t="shared" si="14"/>
        <v>4351.4473752785443</v>
      </c>
      <c r="G67" s="67">
        <f t="shared" si="14"/>
        <v>20709.652814834808</v>
      </c>
      <c r="H67" s="67">
        <f t="shared" si="14"/>
        <v>7896.2725015159895</v>
      </c>
      <c r="I67" s="67">
        <f t="shared" si="14"/>
        <v>3745.3437824456346</v>
      </c>
      <c r="J67" s="67">
        <f t="shared" si="14"/>
        <v>14068.759532091217</v>
      </c>
      <c r="K67" s="11"/>
      <c r="L67" s="11"/>
      <c r="M67" s="18"/>
      <c r="O67" s="12"/>
    </row>
    <row r="68" spans="1:15" x14ac:dyDescent="0.25">
      <c r="A68" s="7" t="s">
        <v>16</v>
      </c>
      <c r="B68" s="67">
        <f t="shared" si="14"/>
        <v>4119.2154196691845</v>
      </c>
      <c r="C68" s="67">
        <f t="shared" si="14"/>
        <v>8946.3557287665499</v>
      </c>
      <c r="D68" s="67">
        <f>D40-(D54-MIN(D$48:D$59))</f>
        <v>38322.330232899745</v>
      </c>
      <c r="E68" s="67">
        <f t="shared" si="14"/>
        <v>17679.443259472224</v>
      </c>
      <c r="F68" s="67">
        <f t="shared" si="14"/>
        <v>3830.6241734274936</v>
      </c>
      <c r="G68" s="67">
        <f t="shared" si="14"/>
        <v>17068.966765736805</v>
      </c>
      <c r="H68" s="67">
        <f t="shared" si="14"/>
        <v>6744.1800809366796</v>
      </c>
      <c r="I68" s="67">
        <f t="shared" si="14"/>
        <v>3196.606160971849</v>
      </c>
      <c r="J68" s="67">
        <f t="shared" si="14"/>
        <v>12141.25895368302</v>
      </c>
      <c r="K68" s="11"/>
      <c r="L68" s="11"/>
      <c r="M68" s="18"/>
      <c r="O68" s="12"/>
    </row>
    <row r="69" spans="1:15" x14ac:dyDescent="0.25">
      <c r="A69" s="7" t="s">
        <v>17</v>
      </c>
      <c r="B69" s="67">
        <f t="shared" si="14"/>
        <v>4715.4699617510896</v>
      </c>
      <c r="C69" s="67">
        <f t="shared" si="14"/>
        <v>10302.063127152518</v>
      </c>
      <c r="D69" s="67">
        <f t="shared" si="14"/>
        <v>41322.936391495416</v>
      </c>
      <c r="E69" s="67">
        <f t="shared" si="14"/>
        <v>18569.284990367196</v>
      </c>
      <c r="F69" s="67">
        <f t="shared" si="14"/>
        <v>4312.3935365894931</v>
      </c>
      <c r="G69" s="67">
        <f t="shared" si="14"/>
        <v>18202.826783435277</v>
      </c>
      <c r="H69" s="67">
        <f t="shared" si="14"/>
        <v>8274.4811891870959</v>
      </c>
      <c r="I69" s="67">
        <f t="shared" si="14"/>
        <v>3709.9712664029098</v>
      </c>
      <c r="J69" s="67">
        <f t="shared" si="14"/>
        <v>13133.051432515556</v>
      </c>
      <c r="K69" s="11"/>
      <c r="L69" s="11"/>
      <c r="M69" s="18"/>
      <c r="O69" s="12"/>
    </row>
    <row r="70" spans="1:15" x14ac:dyDescent="0.25">
      <c r="A70" s="7" t="s">
        <v>18</v>
      </c>
      <c r="B70" s="67">
        <f t="shared" si="14"/>
        <v>5079.451498522365</v>
      </c>
      <c r="C70" s="67">
        <f>C42-(C56-MIN(C$48:C$59))</f>
        <v>11151.629213055632</v>
      </c>
      <c r="D70" s="67">
        <f t="shared" si="14"/>
        <v>45847.315678162493</v>
      </c>
      <c r="E70" s="67">
        <f t="shared" si="14"/>
        <v>20567.792737252748</v>
      </c>
      <c r="F70" s="67">
        <f t="shared" si="14"/>
        <v>4873.4642820399176</v>
      </c>
      <c r="G70" s="67">
        <f t="shared" si="14"/>
        <v>21942.889656948526</v>
      </c>
      <c r="H70" s="67">
        <f t="shared" si="14"/>
        <v>9581.7740885294115</v>
      </c>
      <c r="I70" s="67">
        <f t="shared" si="14"/>
        <v>4486.5984068438556</v>
      </c>
      <c r="J70" s="67">
        <f t="shared" si="14"/>
        <v>16415.768780520702</v>
      </c>
      <c r="K70" s="11"/>
      <c r="L70" s="11"/>
      <c r="M70" s="18"/>
      <c r="O70" s="12"/>
    </row>
    <row r="71" spans="1:15" x14ac:dyDescent="0.25">
      <c r="A71" s="7" t="s">
        <v>19</v>
      </c>
      <c r="B71" s="67">
        <f t="shared" si="14"/>
        <v>5402.3399931509157</v>
      </c>
      <c r="C71" s="67">
        <f t="shared" si="14"/>
        <v>11760.594796553625</v>
      </c>
      <c r="D71" s="67">
        <f t="shared" si="14"/>
        <v>48992.36658917243</v>
      </c>
      <c r="E71" s="67">
        <f t="shared" si="14"/>
        <v>21903.017563248912</v>
      </c>
      <c r="F71" s="67">
        <f t="shared" si="14"/>
        <v>5479.5715844919268</v>
      </c>
      <c r="G71" s="67">
        <f t="shared" si="14"/>
        <v>23457.946281406803</v>
      </c>
      <c r="H71" s="67">
        <f t="shared" si="14"/>
        <v>9575.0390377497442</v>
      </c>
      <c r="I71" s="67">
        <f t="shared" si="14"/>
        <v>4483.692196955064</v>
      </c>
      <c r="J71" s="67">
        <f t="shared" si="14"/>
        <v>16479.195383538434</v>
      </c>
      <c r="K71" s="11"/>
      <c r="L71" s="11"/>
      <c r="M71" s="18"/>
      <c r="O71" s="12"/>
    </row>
    <row r="72" spans="1:15" x14ac:dyDescent="0.25">
      <c r="A72" s="7" t="s">
        <v>20</v>
      </c>
      <c r="B72" s="67">
        <f t="shared" si="14"/>
        <v>5248.3714137855541</v>
      </c>
      <c r="C72" s="67">
        <f t="shared" si="14"/>
        <v>11341.591147935786</v>
      </c>
      <c r="D72" s="67">
        <f>D44-(D58-MIN(D$48:D$59))</f>
        <v>49560.534662588885</v>
      </c>
      <c r="E72" s="67">
        <f t="shared" si="14"/>
        <v>22388.343947124682</v>
      </c>
      <c r="F72" s="67">
        <f t="shared" si="14"/>
        <v>5486.5367845170185</v>
      </c>
      <c r="G72" s="67">
        <f t="shared" si="14"/>
        <v>23528.598813208409</v>
      </c>
      <c r="H72" s="67">
        <f t="shared" si="14"/>
        <v>9749.9823677936311</v>
      </c>
      <c r="I72" s="67">
        <f t="shared" si="14"/>
        <v>4510.641600875133</v>
      </c>
      <c r="J72" s="67">
        <f t="shared" si="14"/>
        <v>16667.438147099019</v>
      </c>
      <c r="K72" s="11"/>
      <c r="L72" s="11"/>
      <c r="M72" s="18"/>
      <c r="O72" s="12"/>
    </row>
    <row r="73" spans="1:15" x14ac:dyDescent="0.25">
      <c r="A73" s="7" t="s">
        <v>21</v>
      </c>
      <c r="B73" s="67">
        <f t="shared" si="14"/>
        <v>4791.9883399472574</v>
      </c>
      <c r="C73" s="67">
        <f t="shared" si="14"/>
        <v>10265.081734751771</v>
      </c>
      <c r="D73" s="67">
        <f>D45-(D59-MIN(D$48:D$59))</f>
        <v>44595.513221048554</v>
      </c>
      <c r="E73" s="67">
        <f t="shared" si="14"/>
        <v>19412.79212554132</v>
      </c>
      <c r="F73" s="67">
        <f t="shared" si="14"/>
        <v>4629.8830685984776</v>
      </c>
      <c r="G73" s="67">
        <f t="shared" si="14"/>
        <v>19743.079692623753</v>
      </c>
      <c r="H73" s="67">
        <f t="shared" si="14"/>
        <v>8367.1669440668593</v>
      </c>
      <c r="I73" s="67">
        <f t="shared" si="14"/>
        <v>3799.6566975350297</v>
      </c>
      <c r="J73" s="67">
        <f t="shared" si="14"/>
        <v>13875.475962227605</v>
      </c>
      <c r="K73" s="11"/>
      <c r="L73" s="11"/>
      <c r="M73" s="18"/>
      <c r="O73" s="12"/>
    </row>
    <row r="75" spans="1:15" x14ac:dyDescent="0.25">
      <c r="A75" s="1" t="s">
        <v>102</v>
      </c>
      <c r="B75" s="2" t="s">
        <v>36</v>
      </c>
    </row>
    <row r="76" spans="1:15" x14ac:dyDescent="0.25">
      <c r="A76" s="7" t="s">
        <v>10</v>
      </c>
      <c r="B76" s="67">
        <f>$B$17-SUM($B62:$J62)</f>
        <v>44571.076992090675</v>
      </c>
      <c r="D76" s="18"/>
    </row>
    <row r="77" spans="1:15" x14ac:dyDescent="0.25">
      <c r="A77" s="7" t="s">
        <v>11</v>
      </c>
      <c r="B77" s="67">
        <f>$B$17-SUM($B63:$J63)</f>
        <v>52597.596379742172</v>
      </c>
      <c r="D77" s="18"/>
    </row>
    <row r="78" spans="1:15" x14ac:dyDescent="0.25">
      <c r="A78" s="7" t="s">
        <v>12</v>
      </c>
      <c r="B78" s="67">
        <f>$B$17-SUM($B64:$J64)</f>
        <v>39502.083395491703</v>
      </c>
      <c r="D78" s="18"/>
    </row>
    <row r="79" spans="1:15" x14ac:dyDescent="0.25">
      <c r="A79" s="7" t="s">
        <v>13</v>
      </c>
      <c r="B79" s="67">
        <f>$B$17-SUM($B65:$J65)</f>
        <v>8175.4382983931573</v>
      </c>
      <c r="D79" s="18"/>
    </row>
    <row r="80" spans="1:15" x14ac:dyDescent="0.25">
      <c r="A80" s="7" t="s">
        <v>14</v>
      </c>
      <c r="B80" s="67">
        <f>$B$17-SUM($B66:$J66)</f>
        <v>7667.1140313526848</v>
      </c>
      <c r="D80" s="18"/>
    </row>
    <row r="81" spans="1:4" x14ac:dyDescent="0.25">
      <c r="A81" s="7" t="s">
        <v>15</v>
      </c>
      <c r="B81" s="67">
        <f t="shared" ref="B81:B87" si="15">$B$17-SUM($B67:$J67)</f>
        <v>22950.474666213398</v>
      </c>
      <c r="D81" s="18"/>
    </row>
    <row r="82" spans="1:4" x14ac:dyDescent="0.25">
      <c r="A82" s="7" t="s">
        <v>16</v>
      </c>
      <c r="B82" s="67">
        <f t="shared" si="15"/>
        <v>40286.003401083668</v>
      </c>
      <c r="D82" s="18"/>
    </row>
    <row r="83" spans="1:4" x14ac:dyDescent="0.25">
      <c r="A83" s="7" t="s">
        <v>17</v>
      </c>
      <c r="B83" s="67">
        <f t="shared" si="15"/>
        <v>29792.505497750695</v>
      </c>
      <c r="D83" s="18"/>
    </row>
    <row r="84" spans="1:4" x14ac:dyDescent="0.25">
      <c r="A84" s="7" t="s">
        <v>18</v>
      </c>
      <c r="B84" s="67">
        <f t="shared" si="15"/>
        <v>12388.299834771606</v>
      </c>
      <c r="D84" s="18"/>
    </row>
    <row r="85" spans="1:4" x14ac:dyDescent="0.25">
      <c r="A85" s="7" t="s">
        <v>19</v>
      </c>
      <c r="B85" s="67">
        <f t="shared" si="15"/>
        <v>4801.2207503794052</v>
      </c>
      <c r="D85" s="18"/>
    </row>
    <row r="86" spans="1:4" x14ac:dyDescent="0.25">
      <c r="A86" s="7" t="s">
        <v>20</v>
      </c>
      <c r="B86" s="67">
        <f t="shared" si="15"/>
        <v>3852.9452917191084</v>
      </c>
      <c r="D86" s="18"/>
    </row>
    <row r="87" spans="1:4" x14ac:dyDescent="0.25">
      <c r="A87" s="7" t="s">
        <v>21</v>
      </c>
      <c r="B87" s="67">
        <f t="shared" si="15"/>
        <v>22854.346390306615</v>
      </c>
      <c r="D87" s="18"/>
    </row>
    <row r="88" spans="1:4" x14ac:dyDescent="0.25">
      <c r="A88" s="10" t="s">
        <v>37</v>
      </c>
      <c r="B88" s="69">
        <f>SUM($B$76:$B$87)/$B$17</f>
        <v>1.9000172973639597</v>
      </c>
    </row>
    <row r="90" spans="1:4" x14ac:dyDescent="0.25">
      <c r="A90" s="1" t="s">
        <v>103</v>
      </c>
      <c r="B90" s="68">
        <f>(SUM($B$76:$B$87)-$D$91*$B$17)/12</f>
        <v>0.21958280542457942</v>
      </c>
      <c r="D90" s="1" t="s">
        <v>39</v>
      </c>
    </row>
    <row r="91" spans="1:4" x14ac:dyDescent="0.25">
      <c r="A91" s="1" t="s">
        <v>38</v>
      </c>
      <c r="D91" s="75">
        <f>'計算用(期待容量)'!D91</f>
        <v>1.9</v>
      </c>
    </row>
    <row r="92" spans="1:4" ht="16.5" thickBot="1" x14ac:dyDescent="0.3"/>
    <row r="93" spans="1:4" ht="16.5" thickBot="1" x14ac:dyDescent="0.3">
      <c r="A93" s="1" t="s">
        <v>104</v>
      </c>
      <c r="B93" s="70">
        <f>(MIN($K$48:$K$59)+$B$90)*1000</f>
        <v>1839.7280999499874</v>
      </c>
    </row>
    <row r="94" spans="1:4" ht="16.5" thickBot="1" x14ac:dyDescent="0.3"/>
    <row r="95" spans="1:4" ht="16.5" thickBot="1" x14ac:dyDescent="0.3">
      <c r="A95" s="1" t="s">
        <v>60</v>
      </c>
      <c r="B95" s="71">
        <f>B93/記載例!$E$17</f>
        <v>0.18397280999499874</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topLeftCell="A193" zoomScale="85" zoomScaleNormal="85" workbookViewId="0">
      <selection activeCell="B180" sqref="B180:M199"/>
    </sheetView>
  </sheetViews>
  <sheetFormatPr defaultColWidth="9" defaultRowHeight="15.75" x14ac:dyDescent="0.25"/>
  <cols>
    <col min="1" max="1" width="9" style="1"/>
    <col min="2" max="4" width="9.125" style="1" bestFit="1" customWidth="1"/>
    <col min="5" max="7" width="9.75" style="1" bestFit="1" customWidth="1"/>
    <col min="8" max="11" width="9.125" style="1" bestFit="1" customWidth="1"/>
    <col min="12" max="12" width="9.75" style="1" bestFit="1" customWidth="1"/>
    <col min="13" max="13" width="9.125" style="1" bestFit="1" customWidth="1"/>
    <col min="14" max="16384" width="9" style="1"/>
  </cols>
  <sheetData>
    <row r="1" spans="1:16" x14ac:dyDescent="0.25">
      <c r="O1" s="5"/>
      <c r="P1" s="6" t="s">
        <v>76</v>
      </c>
    </row>
    <row r="3" spans="1:16" x14ac:dyDescent="0.25">
      <c r="A3" s="27" t="s">
        <v>50</v>
      </c>
      <c r="B3" s="30">
        <v>4</v>
      </c>
      <c r="C3" s="30">
        <v>5</v>
      </c>
      <c r="D3" s="30">
        <v>6</v>
      </c>
      <c r="E3" s="30">
        <v>7</v>
      </c>
      <c r="F3" s="30">
        <v>8</v>
      </c>
      <c r="G3" s="30">
        <v>9</v>
      </c>
      <c r="H3" s="30">
        <v>10</v>
      </c>
      <c r="I3" s="30">
        <v>11</v>
      </c>
      <c r="J3" s="30">
        <v>12</v>
      </c>
      <c r="K3" s="30">
        <v>1</v>
      </c>
      <c r="L3" s="30">
        <v>2</v>
      </c>
      <c r="M3" s="30">
        <v>3</v>
      </c>
    </row>
    <row r="4" spans="1:16" x14ac:dyDescent="0.25">
      <c r="A4" s="29">
        <v>20</v>
      </c>
      <c r="B4" s="56">
        <v>0.91209926684148201</v>
      </c>
      <c r="C4" s="57">
        <v>0.88970453809813477</v>
      </c>
      <c r="D4" s="57">
        <v>0.96638376717670416</v>
      </c>
      <c r="E4" s="57">
        <v>1</v>
      </c>
      <c r="F4" s="57">
        <v>1</v>
      </c>
      <c r="G4" s="57">
        <v>1</v>
      </c>
      <c r="H4" s="57">
        <v>0.983173978129948</v>
      </c>
      <c r="I4" s="57">
        <v>0.95949576993485075</v>
      </c>
      <c r="J4" s="57">
        <v>0.99727956528829276</v>
      </c>
      <c r="K4" s="57">
        <v>0.99170675032870137</v>
      </c>
      <c r="L4" s="57">
        <v>1</v>
      </c>
      <c r="M4" s="58">
        <v>0.95572809967842043</v>
      </c>
    </row>
    <row r="5" spans="1:16" x14ac:dyDescent="0.25">
      <c r="A5" s="29">
        <v>19</v>
      </c>
      <c r="B5" s="59">
        <v>0.91209926684148201</v>
      </c>
      <c r="C5" s="60">
        <v>0.88970453809813477</v>
      </c>
      <c r="D5" s="60">
        <v>0.96638376717670416</v>
      </c>
      <c r="E5" s="60">
        <v>1</v>
      </c>
      <c r="F5" s="60">
        <v>1</v>
      </c>
      <c r="G5" s="60">
        <v>1</v>
      </c>
      <c r="H5" s="60">
        <v>0.983173978129948</v>
      </c>
      <c r="I5" s="60">
        <v>0.95949576993485075</v>
      </c>
      <c r="J5" s="60">
        <v>0.99727956528829276</v>
      </c>
      <c r="K5" s="60">
        <v>0.99170675032870137</v>
      </c>
      <c r="L5" s="60">
        <v>1</v>
      </c>
      <c r="M5" s="61">
        <v>0.95572809967842043</v>
      </c>
    </row>
    <row r="6" spans="1:16" x14ac:dyDescent="0.25">
      <c r="A6" s="29">
        <v>18</v>
      </c>
      <c r="B6" s="59">
        <v>0.91209926684148201</v>
      </c>
      <c r="C6" s="60">
        <v>0.88970453809813477</v>
      </c>
      <c r="D6" s="60">
        <v>0.96638376717670416</v>
      </c>
      <c r="E6" s="60">
        <v>1</v>
      </c>
      <c r="F6" s="60">
        <v>1</v>
      </c>
      <c r="G6" s="60">
        <v>1</v>
      </c>
      <c r="H6" s="60">
        <v>0.983173978129948</v>
      </c>
      <c r="I6" s="60">
        <v>0.95949576993485075</v>
      </c>
      <c r="J6" s="60">
        <v>0.99727956528829276</v>
      </c>
      <c r="K6" s="60">
        <v>0.99170675032870137</v>
      </c>
      <c r="L6" s="60">
        <v>1</v>
      </c>
      <c r="M6" s="61">
        <v>0.95572809967842043</v>
      </c>
    </row>
    <row r="7" spans="1:16" x14ac:dyDescent="0.25">
      <c r="A7" s="29">
        <v>17</v>
      </c>
      <c r="B7" s="59">
        <v>0.91209926684148201</v>
      </c>
      <c r="C7" s="60">
        <v>0.88970453809813477</v>
      </c>
      <c r="D7" s="60">
        <v>0.96638376717670416</v>
      </c>
      <c r="E7" s="60">
        <v>1</v>
      </c>
      <c r="F7" s="60">
        <v>1</v>
      </c>
      <c r="G7" s="60">
        <v>1</v>
      </c>
      <c r="H7" s="60">
        <v>0.983173978129948</v>
      </c>
      <c r="I7" s="60">
        <v>0.95949576993485075</v>
      </c>
      <c r="J7" s="60">
        <v>0.99727956528829276</v>
      </c>
      <c r="K7" s="60">
        <v>0.99170675032870137</v>
      </c>
      <c r="L7" s="60">
        <v>1</v>
      </c>
      <c r="M7" s="61">
        <v>0.95572809967842043</v>
      </c>
    </row>
    <row r="8" spans="1:16" x14ac:dyDescent="0.25">
      <c r="A8" s="29">
        <v>16</v>
      </c>
      <c r="B8" s="59">
        <v>0.91209926684148201</v>
      </c>
      <c r="C8" s="60">
        <v>0.88970453809813477</v>
      </c>
      <c r="D8" s="60">
        <v>0.96638376717670416</v>
      </c>
      <c r="E8" s="60">
        <v>1</v>
      </c>
      <c r="F8" s="60">
        <v>1</v>
      </c>
      <c r="G8" s="60">
        <v>1</v>
      </c>
      <c r="H8" s="60">
        <v>0.983173978129948</v>
      </c>
      <c r="I8" s="60">
        <v>0.95949576993485075</v>
      </c>
      <c r="J8" s="60">
        <v>0.99727956528829276</v>
      </c>
      <c r="K8" s="60">
        <v>0.99170675032870137</v>
      </c>
      <c r="L8" s="60">
        <v>1</v>
      </c>
      <c r="M8" s="61">
        <v>0.95572809967842043</v>
      </c>
    </row>
    <row r="9" spans="1:16" x14ac:dyDescent="0.25">
      <c r="A9" s="29">
        <v>15</v>
      </c>
      <c r="B9" s="59">
        <v>0.91209926684148201</v>
      </c>
      <c r="C9" s="60">
        <v>0.88970453809813477</v>
      </c>
      <c r="D9" s="60">
        <v>0.96638376717670416</v>
      </c>
      <c r="E9" s="60">
        <v>1</v>
      </c>
      <c r="F9" s="60">
        <v>1</v>
      </c>
      <c r="G9" s="60">
        <v>1</v>
      </c>
      <c r="H9" s="60">
        <v>0.983173978129948</v>
      </c>
      <c r="I9" s="60">
        <v>0.95949576993485075</v>
      </c>
      <c r="J9" s="60">
        <v>0.99727956528829276</v>
      </c>
      <c r="K9" s="60">
        <v>0.99170675032870137</v>
      </c>
      <c r="L9" s="60">
        <v>1</v>
      </c>
      <c r="M9" s="61">
        <v>0.95572809967842043</v>
      </c>
    </row>
    <row r="10" spans="1:16" x14ac:dyDescent="0.25">
      <c r="A10" s="29">
        <v>14</v>
      </c>
      <c r="B10" s="59">
        <v>0.91209926684148201</v>
      </c>
      <c r="C10" s="60">
        <v>0.88970453809813477</v>
      </c>
      <c r="D10" s="60">
        <v>0.96638376717670416</v>
      </c>
      <c r="E10" s="60">
        <v>1</v>
      </c>
      <c r="F10" s="60">
        <v>1</v>
      </c>
      <c r="G10" s="60">
        <v>1</v>
      </c>
      <c r="H10" s="60">
        <v>0.983173978129948</v>
      </c>
      <c r="I10" s="60">
        <v>0.95949576993485075</v>
      </c>
      <c r="J10" s="60">
        <v>0.99727956528829276</v>
      </c>
      <c r="K10" s="60">
        <v>0.99170675032870137</v>
      </c>
      <c r="L10" s="60">
        <v>1</v>
      </c>
      <c r="M10" s="61">
        <v>0.95572809967842043</v>
      </c>
    </row>
    <row r="11" spans="1:16" x14ac:dyDescent="0.25">
      <c r="A11" s="29">
        <v>13</v>
      </c>
      <c r="B11" s="59">
        <v>0.91209926684148201</v>
      </c>
      <c r="C11" s="60">
        <v>0.88970453809813477</v>
      </c>
      <c r="D11" s="60">
        <v>0.96638376717670416</v>
      </c>
      <c r="E11" s="60">
        <v>1</v>
      </c>
      <c r="F11" s="60">
        <v>1</v>
      </c>
      <c r="G11" s="60">
        <v>1</v>
      </c>
      <c r="H11" s="60">
        <v>0.983173978129948</v>
      </c>
      <c r="I11" s="60">
        <v>0.95949576993485075</v>
      </c>
      <c r="J11" s="60">
        <v>0.99727956528829276</v>
      </c>
      <c r="K11" s="60">
        <v>0.99170675032870137</v>
      </c>
      <c r="L11" s="60">
        <v>1</v>
      </c>
      <c r="M11" s="61">
        <v>0.95572809967842043</v>
      </c>
    </row>
    <row r="12" spans="1:16" x14ac:dyDescent="0.25">
      <c r="A12" s="29">
        <v>12</v>
      </c>
      <c r="B12" s="59">
        <v>0.91020492980260403</v>
      </c>
      <c r="C12" s="60">
        <v>0.88970453809813477</v>
      </c>
      <c r="D12" s="60">
        <v>0.96638376717670416</v>
      </c>
      <c r="E12" s="60">
        <v>1</v>
      </c>
      <c r="F12" s="60">
        <v>1</v>
      </c>
      <c r="G12" s="60">
        <v>1</v>
      </c>
      <c r="H12" s="60">
        <v>0.983173978129948</v>
      </c>
      <c r="I12" s="60">
        <v>0.95949576993485075</v>
      </c>
      <c r="J12" s="60">
        <v>0.99727956528829276</v>
      </c>
      <c r="K12" s="60">
        <v>0.99170675032870137</v>
      </c>
      <c r="L12" s="60">
        <v>1</v>
      </c>
      <c r="M12" s="61">
        <v>0.95572809967842043</v>
      </c>
    </row>
    <row r="13" spans="1:16" x14ac:dyDescent="0.25">
      <c r="A13" s="29">
        <v>11</v>
      </c>
      <c r="B13" s="59">
        <v>0.9045740793796192</v>
      </c>
      <c r="C13" s="60">
        <v>0.88970453809813477</v>
      </c>
      <c r="D13" s="60">
        <v>0.96638376717670416</v>
      </c>
      <c r="E13" s="60">
        <v>1</v>
      </c>
      <c r="F13" s="60">
        <v>1</v>
      </c>
      <c r="G13" s="60">
        <v>1</v>
      </c>
      <c r="H13" s="60">
        <v>0.983173978129948</v>
      </c>
      <c r="I13" s="60">
        <v>0.95949576993485075</v>
      </c>
      <c r="J13" s="60">
        <v>0.99643041566479129</v>
      </c>
      <c r="K13" s="60">
        <v>0.98921492195440253</v>
      </c>
      <c r="L13" s="60">
        <v>1</v>
      </c>
      <c r="M13" s="61">
        <v>0.95572809967842043</v>
      </c>
    </row>
    <row r="14" spans="1:16" x14ac:dyDescent="0.25">
      <c r="A14" s="29">
        <v>10</v>
      </c>
      <c r="B14" s="59">
        <v>0.89520671557252762</v>
      </c>
      <c r="C14" s="60">
        <v>0.88585143672703603</v>
      </c>
      <c r="D14" s="60">
        <v>0.95893484333687906</v>
      </c>
      <c r="E14" s="60">
        <v>1</v>
      </c>
      <c r="F14" s="60">
        <v>1</v>
      </c>
      <c r="G14" s="60">
        <v>1</v>
      </c>
      <c r="H14" s="60">
        <v>0.9822982315114035</v>
      </c>
      <c r="I14" s="60">
        <v>0.95491618012518253</v>
      </c>
      <c r="J14" s="60">
        <v>0.98776663819660226</v>
      </c>
      <c r="K14" s="60">
        <v>0.98104162349802682</v>
      </c>
      <c r="L14" s="60">
        <v>0.99264040646786844</v>
      </c>
      <c r="M14" s="61">
        <v>0.9486208944040575</v>
      </c>
    </row>
    <row r="15" spans="1:16" x14ac:dyDescent="0.25">
      <c r="A15" s="29">
        <v>9</v>
      </c>
      <c r="B15" s="59">
        <v>0.88210283838132919</v>
      </c>
      <c r="C15" s="60">
        <v>0.87539753606622228</v>
      </c>
      <c r="D15" s="60">
        <v>0.94217858783402653</v>
      </c>
      <c r="E15" s="60">
        <v>1</v>
      </c>
      <c r="F15" s="60">
        <v>1</v>
      </c>
      <c r="G15" s="60">
        <v>1</v>
      </c>
      <c r="H15" s="60">
        <v>0.97428187328659943</v>
      </c>
      <c r="I15" s="60">
        <v>0.94402084286331833</v>
      </c>
      <c r="J15" s="60">
        <v>0.97128823288372512</v>
      </c>
      <c r="K15" s="60">
        <v>0.96718685495957435</v>
      </c>
      <c r="L15" s="60">
        <v>0.97571595152402035</v>
      </c>
      <c r="M15" s="61">
        <v>0.93347992726581486</v>
      </c>
    </row>
    <row r="16" spans="1:16" x14ac:dyDescent="0.25">
      <c r="A16" s="29">
        <v>8</v>
      </c>
      <c r="B16" s="59">
        <v>0.86526244780602413</v>
      </c>
      <c r="C16" s="60">
        <v>0.85834283611569351</v>
      </c>
      <c r="D16" s="60">
        <v>0.91611500066814666</v>
      </c>
      <c r="E16" s="60">
        <v>0.99973614975133041</v>
      </c>
      <c r="F16" s="60">
        <v>1</v>
      </c>
      <c r="G16" s="60">
        <v>0.9872304970453869</v>
      </c>
      <c r="H16" s="60">
        <v>0.95912490345553547</v>
      </c>
      <c r="I16" s="60">
        <v>0.92680975814925826</v>
      </c>
      <c r="J16" s="60">
        <v>0.94699519972616031</v>
      </c>
      <c r="K16" s="60">
        <v>0.9476506163390449</v>
      </c>
      <c r="L16" s="60">
        <v>0.95032868547520055</v>
      </c>
      <c r="M16" s="61">
        <v>0.91030519826369272</v>
      </c>
    </row>
    <row r="17" spans="1:13" x14ac:dyDescent="0.25">
      <c r="A17" s="29">
        <v>7</v>
      </c>
      <c r="B17" s="59">
        <v>0.84468554384661221</v>
      </c>
      <c r="C17" s="60">
        <v>0.8346873368754496</v>
      </c>
      <c r="D17" s="60">
        <v>0.88074408183923958</v>
      </c>
      <c r="E17" s="60">
        <v>0.97344462555569389</v>
      </c>
      <c r="F17" s="60">
        <v>0.99223149035172498</v>
      </c>
      <c r="G17" s="60">
        <v>0.96153978911849958</v>
      </c>
      <c r="H17" s="60">
        <v>0.93682732201821173</v>
      </c>
      <c r="I17" s="60">
        <v>0.90328292598300219</v>
      </c>
      <c r="J17" s="60">
        <v>0.91488753872390782</v>
      </c>
      <c r="K17" s="60">
        <v>0.92243290763643859</v>
      </c>
      <c r="L17" s="60">
        <v>0.91647860832140893</v>
      </c>
      <c r="M17" s="61">
        <v>0.87909670739769086</v>
      </c>
    </row>
    <row r="18" spans="1:13" x14ac:dyDescent="0.25">
      <c r="A18" s="29">
        <v>6</v>
      </c>
      <c r="B18" s="59">
        <v>0.82037212650309344</v>
      </c>
      <c r="C18" s="60">
        <v>0.80443103834549068</v>
      </c>
      <c r="D18" s="60">
        <v>0.83606583134730517</v>
      </c>
      <c r="E18" s="60">
        <v>0.93493765847546895</v>
      </c>
      <c r="F18" s="60">
        <v>0.96195861028973062</v>
      </c>
      <c r="G18" s="60">
        <v>0.92563440910586048</v>
      </c>
      <c r="H18" s="60">
        <v>0.90738912897462842</v>
      </c>
      <c r="I18" s="60">
        <v>0.87344034636455037</v>
      </c>
      <c r="J18" s="60">
        <v>0.87496524987696744</v>
      </c>
      <c r="K18" s="60">
        <v>0.89153372885175552</v>
      </c>
      <c r="L18" s="60">
        <v>0.87416572006264559</v>
      </c>
      <c r="M18" s="61">
        <v>0.8398544546678095</v>
      </c>
    </row>
    <row r="19" spans="1:13" x14ac:dyDescent="0.25">
      <c r="A19" s="29">
        <v>5</v>
      </c>
      <c r="B19" s="59">
        <v>0.79232219577546792</v>
      </c>
      <c r="C19" s="60">
        <v>0.76757394052581662</v>
      </c>
      <c r="D19" s="60">
        <v>0.78208024919234342</v>
      </c>
      <c r="E19" s="60">
        <v>0.88421524851065536</v>
      </c>
      <c r="F19" s="60">
        <v>0.92097048588996144</v>
      </c>
      <c r="G19" s="60">
        <v>0.87951435700746949</v>
      </c>
      <c r="H19" s="60">
        <v>0.87081032432478522</v>
      </c>
      <c r="I19" s="60">
        <v>0.83728201929390256</v>
      </c>
      <c r="J19" s="60">
        <v>0.82722833318533939</v>
      </c>
      <c r="K19" s="60">
        <v>0.85495307998499537</v>
      </c>
      <c r="L19" s="60">
        <v>0.82339002069891043</v>
      </c>
      <c r="M19" s="61">
        <v>0.79257844007404876</v>
      </c>
    </row>
    <row r="20" spans="1:13" x14ac:dyDescent="0.25">
      <c r="A20" s="29">
        <v>4</v>
      </c>
      <c r="B20" s="59">
        <v>0.76053575166373566</v>
      </c>
      <c r="C20" s="60">
        <v>0.72411604341642766</v>
      </c>
      <c r="D20" s="60">
        <v>0.71878733537435446</v>
      </c>
      <c r="E20" s="60">
        <v>0.82127739566125313</v>
      </c>
      <c r="F20" s="60">
        <v>0.86926711715241778</v>
      </c>
      <c r="G20" s="60">
        <v>0.82317963282332673</v>
      </c>
      <c r="H20" s="60">
        <v>0.82709090806868235</v>
      </c>
      <c r="I20" s="60">
        <v>0.79480794477105876</v>
      </c>
      <c r="J20" s="60">
        <v>0.77167678864902356</v>
      </c>
      <c r="K20" s="60">
        <v>0.81269096103615834</v>
      </c>
      <c r="L20" s="60">
        <v>0.76415151023020367</v>
      </c>
      <c r="M20" s="61">
        <v>0.7372686636164083</v>
      </c>
    </row>
    <row r="21" spans="1:13" x14ac:dyDescent="0.25">
      <c r="A21" s="29">
        <v>3</v>
      </c>
      <c r="B21" s="59">
        <v>0.72501279416789655</v>
      </c>
      <c r="C21" s="60">
        <v>0.67405734701732356</v>
      </c>
      <c r="D21" s="60">
        <v>0.64618708989333817</v>
      </c>
      <c r="E21" s="60">
        <v>0.74612409992726225</v>
      </c>
      <c r="F21" s="60">
        <v>0.80684850407709952</v>
      </c>
      <c r="G21" s="60">
        <v>0.75663023655343209</v>
      </c>
      <c r="H21" s="60">
        <v>0.77623088020631981</v>
      </c>
      <c r="I21" s="60">
        <v>0.7460181227960192</v>
      </c>
      <c r="J21" s="60">
        <v>0.70831061626801994</v>
      </c>
      <c r="K21" s="60">
        <v>0.76474737200524456</v>
      </c>
      <c r="L21" s="60">
        <v>0.69645018865652508</v>
      </c>
      <c r="M21" s="61">
        <v>0.67392512529488813</v>
      </c>
    </row>
    <row r="22" spans="1:13" x14ac:dyDescent="0.25">
      <c r="A22" s="29">
        <v>2</v>
      </c>
      <c r="B22" s="59">
        <v>0.68575332328795069</v>
      </c>
      <c r="C22" s="60">
        <v>0.61739785132850433</v>
      </c>
      <c r="D22" s="60">
        <v>0.56427951274929455</v>
      </c>
      <c r="E22" s="60">
        <v>0.65875536130868284</v>
      </c>
      <c r="F22" s="60">
        <v>0.73371464666400654</v>
      </c>
      <c r="G22" s="60">
        <v>0.67986616819778578</v>
      </c>
      <c r="H22" s="60">
        <v>0.71823024073769737</v>
      </c>
      <c r="I22" s="60">
        <v>0.69091255336878366</v>
      </c>
      <c r="J22" s="60">
        <v>0.63712981604232855</v>
      </c>
      <c r="K22" s="60">
        <v>0.71112231289225381</v>
      </c>
      <c r="L22" s="60">
        <v>0.62028605597787467</v>
      </c>
      <c r="M22" s="61">
        <v>0.60254782510948868</v>
      </c>
    </row>
    <row r="23" spans="1:13" x14ac:dyDescent="0.25">
      <c r="A23" s="29">
        <v>1</v>
      </c>
      <c r="B23" s="62">
        <v>0.64275733902389798</v>
      </c>
      <c r="C23" s="63">
        <v>0.5541375563499702</v>
      </c>
      <c r="D23" s="63">
        <v>0.4730646039422236</v>
      </c>
      <c r="E23" s="63">
        <v>0.55917117980551478</v>
      </c>
      <c r="F23" s="63">
        <v>0.64986554491313897</v>
      </c>
      <c r="G23" s="63">
        <v>0.59288742775638748</v>
      </c>
      <c r="H23" s="63">
        <v>0.65308898966281526</v>
      </c>
      <c r="I23" s="63">
        <v>0.62949123648935235</v>
      </c>
      <c r="J23" s="63">
        <v>0.55813438797194936</v>
      </c>
      <c r="K23" s="63">
        <v>0.65181578369718618</v>
      </c>
      <c r="L23" s="63">
        <v>0.53565911219425244</v>
      </c>
      <c r="M23" s="64">
        <v>0.52313676306020951</v>
      </c>
    </row>
    <row r="24" spans="1:13" x14ac:dyDescent="0.25">
      <c r="B24" s="2"/>
      <c r="C24" s="2"/>
      <c r="D24" s="2"/>
      <c r="E24" s="2"/>
      <c r="F24" s="2"/>
      <c r="G24" s="2"/>
      <c r="H24" s="2"/>
      <c r="I24" s="2"/>
      <c r="J24" s="2"/>
      <c r="K24" s="2"/>
      <c r="L24" s="2"/>
      <c r="M24" s="2"/>
    </row>
    <row r="25" spans="1:13" x14ac:dyDescent="0.25">
      <c r="A25" s="27" t="s">
        <v>51</v>
      </c>
      <c r="B25" s="30">
        <v>4</v>
      </c>
      <c r="C25" s="30">
        <v>5</v>
      </c>
      <c r="D25" s="30">
        <v>6</v>
      </c>
      <c r="E25" s="30">
        <v>7</v>
      </c>
      <c r="F25" s="30">
        <v>8</v>
      </c>
      <c r="G25" s="30">
        <v>9</v>
      </c>
      <c r="H25" s="30">
        <v>10</v>
      </c>
      <c r="I25" s="30">
        <v>11</v>
      </c>
      <c r="J25" s="30">
        <v>12</v>
      </c>
      <c r="K25" s="30">
        <v>1</v>
      </c>
      <c r="L25" s="30">
        <v>2</v>
      </c>
      <c r="M25" s="30">
        <v>3</v>
      </c>
    </row>
    <row r="26" spans="1:13" x14ac:dyDescent="0.25">
      <c r="A26" s="29">
        <v>20</v>
      </c>
      <c r="B26" s="56">
        <v>0.91135570752405048</v>
      </c>
      <c r="C26" s="57">
        <v>0.89955031146053521</v>
      </c>
      <c r="D26" s="57">
        <v>0.97437111776129504</v>
      </c>
      <c r="E26" s="57">
        <v>1</v>
      </c>
      <c r="F26" s="57">
        <v>1</v>
      </c>
      <c r="G26" s="57">
        <v>1</v>
      </c>
      <c r="H26" s="57">
        <v>0.98823571326410831</v>
      </c>
      <c r="I26" s="57">
        <v>0.95979234749559006</v>
      </c>
      <c r="J26" s="57">
        <v>1</v>
      </c>
      <c r="K26" s="57">
        <v>1</v>
      </c>
      <c r="L26" s="57">
        <v>1</v>
      </c>
      <c r="M26" s="58">
        <v>0.96238019575577982</v>
      </c>
    </row>
    <row r="27" spans="1:13" x14ac:dyDescent="0.25">
      <c r="A27" s="29">
        <v>19</v>
      </c>
      <c r="B27" s="59">
        <v>0.91135570752405048</v>
      </c>
      <c r="C27" s="60">
        <v>0.89955031146053521</v>
      </c>
      <c r="D27" s="60">
        <v>0.97437111776129504</v>
      </c>
      <c r="E27" s="60">
        <v>1</v>
      </c>
      <c r="F27" s="60">
        <v>1</v>
      </c>
      <c r="G27" s="60">
        <v>1</v>
      </c>
      <c r="H27" s="60">
        <v>0.98823571326410831</v>
      </c>
      <c r="I27" s="60">
        <v>0.95979234749559006</v>
      </c>
      <c r="J27" s="60">
        <v>1</v>
      </c>
      <c r="K27" s="60">
        <v>1</v>
      </c>
      <c r="L27" s="60">
        <v>1</v>
      </c>
      <c r="M27" s="61">
        <v>0.96238019575577982</v>
      </c>
    </row>
    <row r="28" spans="1:13" x14ac:dyDescent="0.25">
      <c r="A28" s="29">
        <v>18</v>
      </c>
      <c r="B28" s="59">
        <v>0.91135570752405048</v>
      </c>
      <c r="C28" s="60">
        <v>0.89955031146053521</v>
      </c>
      <c r="D28" s="60">
        <v>0.97437111776129504</v>
      </c>
      <c r="E28" s="60">
        <v>1</v>
      </c>
      <c r="F28" s="60">
        <v>1</v>
      </c>
      <c r="G28" s="60">
        <v>1</v>
      </c>
      <c r="H28" s="60">
        <v>0.98823571326410831</v>
      </c>
      <c r="I28" s="60">
        <v>0.95979234749559006</v>
      </c>
      <c r="J28" s="60">
        <v>1</v>
      </c>
      <c r="K28" s="60">
        <v>1</v>
      </c>
      <c r="L28" s="60">
        <v>1</v>
      </c>
      <c r="M28" s="61">
        <v>0.96238019575577982</v>
      </c>
    </row>
    <row r="29" spans="1:13" x14ac:dyDescent="0.25">
      <c r="A29" s="29">
        <v>17</v>
      </c>
      <c r="B29" s="59">
        <v>0.91135570752405048</v>
      </c>
      <c r="C29" s="60">
        <v>0.89955031146053521</v>
      </c>
      <c r="D29" s="60">
        <v>0.97437111776129504</v>
      </c>
      <c r="E29" s="60">
        <v>1</v>
      </c>
      <c r="F29" s="60">
        <v>1</v>
      </c>
      <c r="G29" s="60">
        <v>1</v>
      </c>
      <c r="H29" s="60">
        <v>0.98823571326410831</v>
      </c>
      <c r="I29" s="60">
        <v>0.95979234749559006</v>
      </c>
      <c r="J29" s="60">
        <v>1</v>
      </c>
      <c r="K29" s="60">
        <v>1</v>
      </c>
      <c r="L29" s="60">
        <v>1</v>
      </c>
      <c r="M29" s="61">
        <v>0.96238019575577982</v>
      </c>
    </row>
    <row r="30" spans="1:13" x14ac:dyDescent="0.25">
      <c r="A30" s="29">
        <v>16</v>
      </c>
      <c r="B30" s="59">
        <v>0.91135570752405048</v>
      </c>
      <c r="C30" s="60">
        <v>0.89955031146053521</v>
      </c>
      <c r="D30" s="60">
        <v>0.97437111776129504</v>
      </c>
      <c r="E30" s="60">
        <v>1</v>
      </c>
      <c r="F30" s="60">
        <v>1</v>
      </c>
      <c r="G30" s="60">
        <v>1</v>
      </c>
      <c r="H30" s="60">
        <v>0.98823571326410831</v>
      </c>
      <c r="I30" s="60">
        <v>0.95979234749559006</v>
      </c>
      <c r="J30" s="60">
        <v>1</v>
      </c>
      <c r="K30" s="60">
        <v>1</v>
      </c>
      <c r="L30" s="60">
        <v>1</v>
      </c>
      <c r="M30" s="61">
        <v>0.96238019575577982</v>
      </c>
    </row>
    <row r="31" spans="1:13" x14ac:dyDescent="0.25">
      <c r="A31" s="29">
        <v>15</v>
      </c>
      <c r="B31" s="59">
        <v>0.91135570752405048</v>
      </c>
      <c r="C31" s="60">
        <v>0.89955031146053521</v>
      </c>
      <c r="D31" s="60">
        <v>0.97437111776129504</v>
      </c>
      <c r="E31" s="60">
        <v>1</v>
      </c>
      <c r="F31" s="60">
        <v>1</v>
      </c>
      <c r="G31" s="60">
        <v>1</v>
      </c>
      <c r="H31" s="60">
        <v>0.98823571326410831</v>
      </c>
      <c r="I31" s="60">
        <v>0.95979234749559006</v>
      </c>
      <c r="J31" s="60">
        <v>1</v>
      </c>
      <c r="K31" s="60">
        <v>1</v>
      </c>
      <c r="L31" s="60">
        <v>1</v>
      </c>
      <c r="M31" s="61">
        <v>0.96238019575577982</v>
      </c>
    </row>
    <row r="32" spans="1:13" x14ac:dyDescent="0.25">
      <c r="A32" s="29">
        <v>14</v>
      </c>
      <c r="B32" s="59">
        <v>0.91135570752405048</v>
      </c>
      <c r="C32" s="60">
        <v>0.89955031146053521</v>
      </c>
      <c r="D32" s="60">
        <v>0.97437111776129504</v>
      </c>
      <c r="E32" s="60">
        <v>1</v>
      </c>
      <c r="F32" s="60">
        <v>1</v>
      </c>
      <c r="G32" s="60">
        <v>1</v>
      </c>
      <c r="H32" s="60">
        <v>0.98823571326410831</v>
      </c>
      <c r="I32" s="60">
        <v>0.95979234749559006</v>
      </c>
      <c r="J32" s="60">
        <v>1</v>
      </c>
      <c r="K32" s="60">
        <v>1</v>
      </c>
      <c r="L32" s="60">
        <v>1</v>
      </c>
      <c r="M32" s="61">
        <v>0.96238019575577982</v>
      </c>
    </row>
    <row r="33" spans="1:13" x14ac:dyDescent="0.25">
      <c r="A33" s="29">
        <v>13</v>
      </c>
      <c r="B33" s="59">
        <v>0.91135570752405048</v>
      </c>
      <c r="C33" s="60">
        <v>0.89955031146053521</v>
      </c>
      <c r="D33" s="60">
        <v>0.97437111776129504</v>
      </c>
      <c r="E33" s="60">
        <v>1</v>
      </c>
      <c r="F33" s="60">
        <v>1</v>
      </c>
      <c r="G33" s="60">
        <v>1</v>
      </c>
      <c r="H33" s="60">
        <v>0.98823571326410831</v>
      </c>
      <c r="I33" s="60">
        <v>0.95979234749559006</v>
      </c>
      <c r="J33" s="60">
        <v>1</v>
      </c>
      <c r="K33" s="60">
        <v>1</v>
      </c>
      <c r="L33" s="60">
        <v>1</v>
      </c>
      <c r="M33" s="61">
        <v>0.96238019575577982</v>
      </c>
    </row>
    <row r="34" spans="1:13" x14ac:dyDescent="0.25">
      <c r="A34" s="29">
        <v>12</v>
      </c>
      <c r="B34" s="59">
        <v>0.91135570752405048</v>
      </c>
      <c r="C34" s="60">
        <v>0.89955031146053521</v>
      </c>
      <c r="D34" s="60">
        <v>0.97437111776129504</v>
      </c>
      <c r="E34" s="60">
        <v>1</v>
      </c>
      <c r="F34" s="60">
        <v>1</v>
      </c>
      <c r="G34" s="60">
        <v>1</v>
      </c>
      <c r="H34" s="60">
        <v>0.98823571326410831</v>
      </c>
      <c r="I34" s="60">
        <v>0.95979234749559006</v>
      </c>
      <c r="J34" s="60">
        <v>1</v>
      </c>
      <c r="K34" s="60">
        <v>0.99497833253020085</v>
      </c>
      <c r="L34" s="60">
        <v>1</v>
      </c>
      <c r="M34" s="61">
        <v>0.96192429632077503</v>
      </c>
    </row>
    <row r="35" spans="1:13" x14ac:dyDescent="0.25">
      <c r="A35" s="29">
        <v>11</v>
      </c>
      <c r="B35" s="59">
        <v>0.9095054887469699</v>
      </c>
      <c r="C35" s="60">
        <v>0.89859994995088111</v>
      </c>
      <c r="D35" s="60">
        <v>0.97437111776129504</v>
      </c>
      <c r="E35" s="60">
        <v>1</v>
      </c>
      <c r="F35" s="60">
        <v>1</v>
      </c>
      <c r="G35" s="60">
        <v>1</v>
      </c>
      <c r="H35" s="60">
        <v>0.98823571326410831</v>
      </c>
      <c r="I35" s="60">
        <v>0.95979234749559006</v>
      </c>
      <c r="J35" s="60">
        <v>1</v>
      </c>
      <c r="K35" s="60">
        <v>0.9869537929798079</v>
      </c>
      <c r="L35" s="60">
        <v>1</v>
      </c>
      <c r="M35" s="61">
        <v>0.95790982131512836</v>
      </c>
    </row>
    <row r="36" spans="1:13" x14ac:dyDescent="0.25">
      <c r="A36" s="29">
        <v>10</v>
      </c>
      <c r="B36" s="59">
        <v>0.90382656331980316</v>
      </c>
      <c r="C36" s="60">
        <v>0.8948143383793401</v>
      </c>
      <c r="D36" s="60">
        <v>0.97032894792013802</v>
      </c>
      <c r="E36" s="60">
        <v>1</v>
      </c>
      <c r="F36" s="60">
        <v>1</v>
      </c>
      <c r="G36" s="60">
        <v>1</v>
      </c>
      <c r="H36" s="60">
        <v>0.98574793705958319</v>
      </c>
      <c r="I36" s="60">
        <v>0.955913565602444</v>
      </c>
      <c r="J36" s="60">
        <v>0.9993323603368387</v>
      </c>
      <c r="K36" s="60">
        <v>0.97604799890664329</v>
      </c>
      <c r="L36" s="60">
        <v>0.99952343658095244</v>
      </c>
      <c r="M36" s="61">
        <v>0.95033677073883971</v>
      </c>
    </row>
    <row r="37" spans="1:13" x14ac:dyDescent="0.25">
      <c r="A37" s="29">
        <v>9</v>
      </c>
      <c r="B37" s="59">
        <v>0.89431893124255057</v>
      </c>
      <c r="C37" s="60">
        <v>0.88819347674591209</v>
      </c>
      <c r="D37" s="60">
        <v>0.9597268972980284</v>
      </c>
      <c r="E37" s="60">
        <v>1</v>
      </c>
      <c r="F37" s="60">
        <v>1</v>
      </c>
      <c r="G37" s="60">
        <v>1</v>
      </c>
      <c r="H37" s="60">
        <v>0.97881787304508605</v>
      </c>
      <c r="I37" s="60">
        <v>0.94595796670989807</v>
      </c>
      <c r="J37" s="60">
        <v>0.99263400864865614</v>
      </c>
      <c r="K37" s="60">
        <v>0.96226095031070691</v>
      </c>
      <c r="L37" s="60">
        <v>0.98792329823255343</v>
      </c>
      <c r="M37" s="61">
        <v>0.93920514459190918</v>
      </c>
    </row>
    <row r="38" spans="1:13" x14ac:dyDescent="0.25">
      <c r="A38" s="29">
        <v>8</v>
      </c>
      <c r="B38" s="59">
        <v>0.88098259251521172</v>
      </c>
      <c r="C38" s="60">
        <v>0.8787373650505973</v>
      </c>
      <c r="D38" s="60">
        <v>0.94256496589496586</v>
      </c>
      <c r="E38" s="60">
        <v>1</v>
      </c>
      <c r="F38" s="60">
        <v>1</v>
      </c>
      <c r="G38" s="60">
        <v>1</v>
      </c>
      <c r="H38" s="60">
        <v>0.96744552122061711</v>
      </c>
      <c r="I38" s="60">
        <v>0.92992555081795181</v>
      </c>
      <c r="J38" s="60">
        <v>0.98083877756322058</v>
      </c>
      <c r="K38" s="60">
        <v>0.94559264719199876</v>
      </c>
      <c r="L38" s="60">
        <v>0.96913390150207701</v>
      </c>
      <c r="M38" s="61">
        <v>0.92451494287433655</v>
      </c>
    </row>
    <row r="39" spans="1:13" x14ac:dyDescent="0.25">
      <c r="A39" s="29">
        <v>7</v>
      </c>
      <c r="B39" s="59">
        <v>0.86381754713778691</v>
      </c>
      <c r="C39" s="60">
        <v>0.86644600329339561</v>
      </c>
      <c r="D39" s="60">
        <v>0.91884315371095049</v>
      </c>
      <c r="E39" s="60">
        <v>0.99784145785420386</v>
      </c>
      <c r="F39" s="60">
        <v>0.99876643278567512</v>
      </c>
      <c r="G39" s="60">
        <v>0.97938867282162367</v>
      </c>
      <c r="H39" s="60">
        <v>0.95163088158617626</v>
      </c>
      <c r="I39" s="60">
        <v>0.90781631792660555</v>
      </c>
      <c r="J39" s="60">
        <v>0.96394666708053212</v>
      </c>
      <c r="K39" s="60">
        <v>0.92604308955051884</v>
      </c>
      <c r="L39" s="60">
        <v>0.94315524638952319</v>
      </c>
      <c r="M39" s="61">
        <v>0.90626616558612194</v>
      </c>
    </row>
    <row r="40" spans="1:13" x14ac:dyDescent="0.25">
      <c r="A40" s="29">
        <v>6</v>
      </c>
      <c r="B40" s="59">
        <v>0.84282379511027605</v>
      </c>
      <c r="C40" s="60">
        <v>0.85131939147430691</v>
      </c>
      <c r="D40" s="60">
        <v>0.88856146074598241</v>
      </c>
      <c r="E40" s="60">
        <v>0.97292311526183173</v>
      </c>
      <c r="F40" s="60">
        <v>0.97311453574394591</v>
      </c>
      <c r="G40" s="60">
        <v>0.94942521344245012</v>
      </c>
      <c r="H40" s="60">
        <v>0.93137395414176338</v>
      </c>
      <c r="I40" s="60">
        <v>0.8796302680358592</v>
      </c>
      <c r="J40" s="60">
        <v>0.94195767720059087</v>
      </c>
      <c r="K40" s="60">
        <v>0.90361227738626715</v>
      </c>
      <c r="L40" s="60">
        <v>0.90998733289489209</v>
      </c>
      <c r="M40" s="61">
        <v>0.88445881272726545</v>
      </c>
    </row>
    <row r="41" spans="1:13" x14ac:dyDescent="0.25">
      <c r="A41" s="29">
        <v>5</v>
      </c>
      <c r="B41" s="59">
        <v>0.81800133643267903</v>
      </c>
      <c r="C41" s="60">
        <v>0.83335752959333143</v>
      </c>
      <c r="D41" s="60">
        <v>0.85171988700006152</v>
      </c>
      <c r="E41" s="60">
        <v>0.9389971874366092</v>
      </c>
      <c r="F41" s="60">
        <v>0.93809212996176694</v>
      </c>
      <c r="G41" s="60">
        <v>0.91029721325539392</v>
      </c>
      <c r="H41" s="60">
        <v>0.90667473888737871</v>
      </c>
      <c r="I41" s="60">
        <v>0.84536740114571263</v>
      </c>
      <c r="J41" s="60">
        <v>0.91487180792339673</v>
      </c>
      <c r="K41" s="60">
        <v>0.87830021069924369</v>
      </c>
      <c r="L41" s="60">
        <v>0.86963016101818358</v>
      </c>
      <c r="M41" s="61">
        <v>0.85909288429776709</v>
      </c>
    </row>
    <row r="42" spans="1:13" x14ac:dyDescent="0.25">
      <c r="A42" s="29">
        <v>4</v>
      </c>
      <c r="B42" s="59">
        <v>0.78935017110499595</v>
      </c>
      <c r="C42" s="60">
        <v>0.81256041765046894</v>
      </c>
      <c r="D42" s="60">
        <v>0.8083184324731878</v>
      </c>
      <c r="E42" s="60">
        <v>0.89606367437853651</v>
      </c>
      <c r="F42" s="60">
        <v>0.89369921543913833</v>
      </c>
      <c r="G42" s="60">
        <v>0.86200467226045552</v>
      </c>
      <c r="H42" s="60">
        <v>0.87753323582302212</v>
      </c>
      <c r="I42" s="60">
        <v>0.80502771725616606</v>
      </c>
      <c r="J42" s="60">
        <v>0.88268905924894969</v>
      </c>
      <c r="K42" s="60">
        <v>0.85010688948944835</v>
      </c>
      <c r="L42" s="60">
        <v>0.82208373075939756</v>
      </c>
      <c r="M42" s="61">
        <v>0.83016838029762663</v>
      </c>
    </row>
    <row r="43" spans="1:13" x14ac:dyDescent="0.25">
      <c r="A43" s="29">
        <v>3</v>
      </c>
      <c r="B43" s="59">
        <v>0.75687029912722692</v>
      </c>
      <c r="C43" s="60">
        <v>0.78892805564571966</v>
      </c>
      <c r="D43" s="60">
        <v>0.75835709716536137</v>
      </c>
      <c r="E43" s="60">
        <v>0.84412257608761365</v>
      </c>
      <c r="F43" s="60">
        <v>0.83993579217605996</v>
      </c>
      <c r="G43" s="60">
        <v>0.80454759045763469</v>
      </c>
      <c r="H43" s="60">
        <v>0.84394944494869362</v>
      </c>
      <c r="I43" s="60">
        <v>0.75861121636721929</v>
      </c>
      <c r="J43" s="60">
        <v>0.84540943117724976</v>
      </c>
      <c r="K43" s="60">
        <v>0.81903231375688135</v>
      </c>
      <c r="L43" s="60">
        <v>0.76734804211853436</v>
      </c>
      <c r="M43" s="61">
        <v>0.79768530072684429</v>
      </c>
    </row>
    <row r="44" spans="1:13" x14ac:dyDescent="0.25">
      <c r="A44" s="29">
        <v>2</v>
      </c>
      <c r="B44" s="59">
        <v>0.72056172049937173</v>
      </c>
      <c r="C44" s="60">
        <v>0.76246044357908338</v>
      </c>
      <c r="D44" s="60">
        <v>0.70183588107658212</v>
      </c>
      <c r="E44" s="60">
        <v>0.78317389256384029</v>
      </c>
      <c r="F44" s="60">
        <v>0.77680186017253194</v>
      </c>
      <c r="G44" s="60">
        <v>0.73792596784693143</v>
      </c>
      <c r="H44" s="60">
        <v>0.8059233662643932</v>
      </c>
      <c r="I44" s="60">
        <v>0.70611789847887252</v>
      </c>
      <c r="J44" s="60">
        <v>0.80303292370829693</v>
      </c>
      <c r="K44" s="60">
        <v>0.78507648350154258</v>
      </c>
      <c r="L44" s="60">
        <v>0.70542309509559364</v>
      </c>
      <c r="M44" s="61">
        <v>0.76164364558541997</v>
      </c>
    </row>
    <row r="45" spans="1:13" x14ac:dyDescent="0.25">
      <c r="A45" s="29">
        <v>1</v>
      </c>
      <c r="B45" s="62">
        <v>0.68042443522143048</v>
      </c>
      <c r="C45" s="63">
        <v>0.73315758145056031</v>
      </c>
      <c r="D45" s="63">
        <v>0.63875478420685006</v>
      </c>
      <c r="E45" s="63">
        <v>0.71321762380721687</v>
      </c>
      <c r="F45" s="63">
        <v>0.70429741942855428</v>
      </c>
      <c r="G45" s="63">
        <v>0.66213980442834586</v>
      </c>
      <c r="H45" s="63">
        <v>0.76345499977012088</v>
      </c>
      <c r="I45" s="63">
        <v>0.64754776359112554</v>
      </c>
      <c r="J45" s="63">
        <v>0.75555953684209132</v>
      </c>
      <c r="K45" s="63">
        <v>0.74823939872343204</v>
      </c>
      <c r="L45" s="63">
        <v>0.63630888969057553</v>
      </c>
      <c r="M45" s="64">
        <v>0.72204341487335366</v>
      </c>
    </row>
    <row r="46" spans="1:13" x14ac:dyDescent="0.25">
      <c r="B46" s="2"/>
      <c r="C46" s="2"/>
      <c r="D46" s="2"/>
      <c r="E46" s="2"/>
      <c r="F46" s="2"/>
      <c r="G46" s="2"/>
      <c r="H46" s="2"/>
      <c r="I46" s="2"/>
      <c r="J46" s="2"/>
      <c r="K46" s="2"/>
      <c r="L46" s="2"/>
      <c r="M46" s="2"/>
    </row>
    <row r="47" spans="1:13" x14ac:dyDescent="0.25">
      <c r="A47" s="27" t="s">
        <v>52</v>
      </c>
      <c r="B47" s="30">
        <v>4</v>
      </c>
      <c r="C47" s="30">
        <v>5</v>
      </c>
      <c r="D47" s="30">
        <v>6</v>
      </c>
      <c r="E47" s="30">
        <v>7</v>
      </c>
      <c r="F47" s="30">
        <v>8</v>
      </c>
      <c r="G47" s="30">
        <v>9</v>
      </c>
      <c r="H47" s="30">
        <v>10</v>
      </c>
      <c r="I47" s="30">
        <v>11</v>
      </c>
      <c r="J47" s="30">
        <v>12</v>
      </c>
      <c r="K47" s="30">
        <v>1</v>
      </c>
      <c r="L47" s="30">
        <v>2</v>
      </c>
      <c r="M47" s="30">
        <v>3</v>
      </c>
    </row>
    <row r="48" spans="1:13" x14ac:dyDescent="0.25">
      <c r="A48" s="29">
        <v>20</v>
      </c>
      <c r="B48" s="56">
        <v>0.89558933460409484</v>
      </c>
      <c r="C48" s="57">
        <v>0.89114428407328994</v>
      </c>
      <c r="D48" s="57">
        <v>0.980544881940001</v>
      </c>
      <c r="E48" s="57">
        <v>1</v>
      </c>
      <c r="F48" s="57">
        <v>1</v>
      </c>
      <c r="G48" s="57">
        <v>1</v>
      </c>
      <c r="H48" s="57">
        <v>0.99762490037240492</v>
      </c>
      <c r="I48" s="57">
        <v>0.95730245418279447</v>
      </c>
      <c r="J48" s="57">
        <v>1</v>
      </c>
      <c r="K48" s="57">
        <v>0.99511991767970209</v>
      </c>
      <c r="L48" s="57">
        <v>1</v>
      </c>
      <c r="M48" s="58">
        <v>0.95755688114790649</v>
      </c>
    </row>
    <row r="49" spans="1:13" x14ac:dyDescent="0.25">
      <c r="A49" s="29">
        <v>19</v>
      </c>
      <c r="B49" s="59">
        <v>0.89558933460409484</v>
      </c>
      <c r="C49" s="60">
        <v>0.89114428407328994</v>
      </c>
      <c r="D49" s="60">
        <v>0.980544881940001</v>
      </c>
      <c r="E49" s="60">
        <v>1</v>
      </c>
      <c r="F49" s="60">
        <v>1</v>
      </c>
      <c r="G49" s="60">
        <v>1</v>
      </c>
      <c r="H49" s="60">
        <v>0.99762490037240492</v>
      </c>
      <c r="I49" s="60">
        <v>0.95730245418279447</v>
      </c>
      <c r="J49" s="60">
        <v>1</v>
      </c>
      <c r="K49" s="60">
        <v>0.99511991767970209</v>
      </c>
      <c r="L49" s="60">
        <v>1</v>
      </c>
      <c r="M49" s="61">
        <v>0.95755688114790649</v>
      </c>
    </row>
    <row r="50" spans="1:13" x14ac:dyDescent="0.25">
      <c r="A50" s="29">
        <v>18</v>
      </c>
      <c r="B50" s="59">
        <v>0.89558933460409484</v>
      </c>
      <c r="C50" s="60">
        <v>0.89114428407328994</v>
      </c>
      <c r="D50" s="60">
        <v>0.980544881940001</v>
      </c>
      <c r="E50" s="60">
        <v>1</v>
      </c>
      <c r="F50" s="60">
        <v>1</v>
      </c>
      <c r="G50" s="60">
        <v>1</v>
      </c>
      <c r="H50" s="60">
        <v>0.99762490037240492</v>
      </c>
      <c r="I50" s="60">
        <v>0.95730245418279447</v>
      </c>
      <c r="J50" s="60">
        <v>1</v>
      </c>
      <c r="K50" s="60">
        <v>0.99511991767970209</v>
      </c>
      <c r="L50" s="60">
        <v>1</v>
      </c>
      <c r="M50" s="61">
        <v>0.95755688114790649</v>
      </c>
    </row>
    <row r="51" spans="1:13" x14ac:dyDescent="0.25">
      <c r="A51" s="29">
        <v>17</v>
      </c>
      <c r="B51" s="59">
        <v>0.89558933460409484</v>
      </c>
      <c r="C51" s="60">
        <v>0.89114428407328994</v>
      </c>
      <c r="D51" s="60">
        <v>0.980544881940001</v>
      </c>
      <c r="E51" s="60">
        <v>1</v>
      </c>
      <c r="F51" s="60">
        <v>1</v>
      </c>
      <c r="G51" s="60">
        <v>1</v>
      </c>
      <c r="H51" s="60">
        <v>0.99762490037240492</v>
      </c>
      <c r="I51" s="60">
        <v>0.95730245418279447</v>
      </c>
      <c r="J51" s="60">
        <v>1</v>
      </c>
      <c r="K51" s="60">
        <v>0.99511991767970209</v>
      </c>
      <c r="L51" s="60">
        <v>1</v>
      </c>
      <c r="M51" s="61">
        <v>0.95755688114790649</v>
      </c>
    </row>
    <row r="52" spans="1:13" x14ac:dyDescent="0.25">
      <c r="A52" s="29">
        <v>16</v>
      </c>
      <c r="B52" s="59">
        <v>0.89558933460409484</v>
      </c>
      <c r="C52" s="60">
        <v>0.89114428407328994</v>
      </c>
      <c r="D52" s="60">
        <v>0.980544881940001</v>
      </c>
      <c r="E52" s="60">
        <v>1</v>
      </c>
      <c r="F52" s="60">
        <v>1</v>
      </c>
      <c r="G52" s="60">
        <v>1</v>
      </c>
      <c r="H52" s="60">
        <v>0.99762490037240492</v>
      </c>
      <c r="I52" s="60">
        <v>0.95730245418279447</v>
      </c>
      <c r="J52" s="60">
        <v>1</v>
      </c>
      <c r="K52" s="60">
        <v>0.99511991767970209</v>
      </c>
      <c r="L52" s="60">
        <v>1</v>
      </c>
      <c r="M52" s="61">
        <v>0.95755688114790649</v>
      </c>
    </row>
    <row r="53" spans="1:13" x14ac:dyDescent="0.25">
      <c r="A53" s="29">
        <v>15</v>
      </c>
      <c r="B53" s="59">
        <v>0.89558933460409484</v>
      </c>
      <c r="C53" s="60">
        <v>0.89114428407328994</v>
      </c>
      <c r="D53" s="60">
        <v>0.980544881940001</v>
      </c>
      <c r="E53" s="60">
        <v>1</v>
      </c>
      <c r="F53" s="60">
        <v>1</v>
      </c>
      <c r="G53" s="60">
        <v>1</v>
      </c>
      <c r="H53" s="60">
        <v>0.99762490037240492</v>
      </c>
      <c r="I53" s="60">
        <v>0.95730245418279447</v>
      </c>
      <c r="J53" s="60">
        <v>1</v>
      </c>
      <c r="K53" s="60">
        <v>0.99511991767970209</v>
      </c>
      <c r="L53" s="60">
        <v>1</v>
      </c>
      <c r="M53" s="61">
        <v>0.95755688114790649</v>
      </c>
    </row>
    <row r="54" spans="1:13" x14ac:dyDescent="0.25">
      <c r="A54" s="29">
        <v>14</v>
      </c>
      <c r="B54" s="59">
        <v>0.89558933460409484</v>
      </c>
      <c r="C54" s="60">
        <v>0.89114428407328994</v>
      </c>
      <c r="D54" s="60">
        <v>0.980544881940001</v>
      </c>
      <c r="E54" s="60">
        <v>1</v>
      </c>
      <c r="F54" s="60">
        <v>1</v>
      </c>
      <c r="G54" s="60">
        <v>1</v>
      </c>
      <c r="H54" s="60">
        <v>0.99762490037240492</v>
      </c>
      <c r="I54" s="60">
        <v>0.95730245418279447</v>
      </c>
      <c r="J54" s="60">
        <v>1</v>
      </c>
      <c r="K54" s="60">
        <v>0.99511991767970209</v>
      </c>
      <c r="L54" s="60">
        <v>1</v>
      </c>
      <c r="M54" s="61">
        <v>0.95755688114790649</v>
      </c>
    </row>
    <row r="55" spans="1:13" x14ac:dyDescent="0.25">
      <c r="A55" s="29">
        <v>13</v>
      </c>
      <c r="B55" s="59">
        <v>0.89558933460409484</v>
      </c>
      <c r="C55" s="60">
        <v>0.89114428407328994</v>
      </c>
      <c r="D55" s="60">
        <v>0.980544881940001</v>
      </c>
      <c r="E55" s="60">
        <v>1</v>
      </c>
      <c r="F55" s="60">
        <v>1</v>
      </c>
      <c r="G55" s="60">
        <v>1</v>
      </c>
      <c r="H55" s="60">
        <v>0.99762490037240492</v>
      </c>
      <c r="I55" s="60">
        <v>0.95730245418279447</v>
      </c>
      <c r="J55" s="60">
        <v>1</v>
      </c>
      <c r="K55" s="60">
        <v>0.99511991767970209</v>
      </c>
      <c r="L55" s="60">
        <v>1</v>
      </c>
      <c r="M55" s="61">
        <v>0.95755688114790649</v>
      </c>
    </row>
    <row r="56" spans="1:13" x14ac:dyDescent="0.25">
      <c r="A56" s="29">
        <v>12</v>
      </c>
      <c r="B56" s="59">
        <v>0.89558933460409484</v>
      </c>
      <c r="C56" s="60">
        <v>0.89114428407328994</v>
      </c>
      <c r="D56" s="60">
        <v>0.980544881940001</v>
      </c>
      <c r="E56" s="60">
        <v>1</v>
      </c>
      <c r="F56" s="60">
        <v>1</v>
      </c>
      <c r="G56" s="60">
        <v>1</v>
      </c>
      <c r="H56" s="60">
        <v>0.99762490037240492</v>
      </c>
      <c r="I56" s="60">
        <v>0.94816423595503441</v>
      </c>
      <c r="J56" s="60">
        <v>1</v>
      </c>
      <c r="K56" s="60">
        <v>0.99511991767970209</v>
      </c>
      <c r="L56" s="60">
        <v>1</v>
      </c>
      <c r="M56" s="61">
        <v>0.95755688114790649</v>
      </c>
    </row>
    <row r="57" spans="1:13" x14ac:dyDescent="0.25">
      <c r="A57" s="29">
        <v>11</v>
      </c>
      <c r="B57" s="59">
        <v>0.88707244112966033</v>
      </c>
      <c r="C57" s="60">
        <v>0.89114428407328994</v>
      </c>
      <c r="D57" s="60">
        <v>0.980544881940001</v>
      </c>
      <c r="E57" s="60">
        <v>1</v>
      </c>
      <c r="F57" s="60">
        <v>1</v>
      </c>
      <c r="G57" s="60">
        <v>1</v>
      </c>
      <c r="H57" s="60">
        <v>0.99762490037240492</v>
      </c>
      <c r="I57" s="60">
        <v>0.92937129752685577</v>
      </c>
      <c r="J57" s="60">
        <v>1</v>
      </c>
      <c r="K57" s="60">
        <v>0.99014276512627997</v>
      </c>
      <c r="L57" s="60">
        <v>1</v>
      </c>
      <c r="M57" s="61">
        <v>0.94810348055645033</v>
      </c>
    </row>
    <row r="58" spans="1:13" x14ac:dyDescent="0.25">
      <c r="A58" s="29">
        <v>10</v>
      </c>
      <c r="B58" s="59">
        <v>0.86998069541461698</v>
      </c>
      <c r="C58" s="60">
        <v>0.88315562391628299</v>
      </c>
      <c r="D58" s="60">
        <v>0.97571768390897207</v>
      </c>
      <c r="E58" s="60">
        <v>1</v>
      </c>
      <c r="F58" s="60">
        <v>1</v>
      </c>
      <c r="G58" s="60">
        <v>1</v>
      </c>
      <c r="H58" s="60">
        <v>0.99762490037240492</v>
      </c>
      <c r="I58" s="60">
        <v>0.90092363889825899</v>
      </c>
      <c r="J58" s="60">
        <v>1</v>
      </c>
      <c r="K58" s="60">
        <v>0.97299474936631358</v>
      </c>
      <c r="L58" s="60">
        <v>1</v>
      </c>
      <c r="M58" s="61">
        <v>0.92817079329068863</v>
      </c>
    </row>
    <row r="59" spans="1:13" x14ac:dyDescent="0.25">
      <c r="A59" s="29">
        <v>9</v>
      </c>
      <c r="B59" s="59">
        <v>0.84431409745896491</v>
      </c>
      <c r="C59" s="60">
        <v>0.86355788384337084</v>
      </c>
      <c r="D59" s="60">
        <v>0.95499757890160275</v>
      </c>
      <c r="E59" s="60">
        <v>1</v>
      </c>
      <c r="F59" s="60">
        <v>1</v>
      </c>
      <c r="G59" s="60">
        <v>1</v>
      </c>
      <c r="H59" s="60">
        <v>0.98398365551092137</v>
      </c>
      <c r="I59" s="60">
        <v>0.86282126006924353</v>
      </c>
      <c r="J59" s="60">
        <v>1</v>
      </c>
      <c r="K59" s="60">
        <v>0.9436758703998025</v>
      </c>
      <c r="L59" s="60">
        <v>0.99375381054579304</v>
      </c>
      <c r="M59" s="61">
        <v>0.89775881935062141</v>
      </c>
    </row>
    <row r="60" spans="1:13" x14ac:dyDescent="0.25">
      <c r="A60" s="29">
        <v>8</v>
      </c>
      <c r="B60" s="59">
        <v>0.810072647262704</v>
      </c>
      <c r="C60" s="60">
        <v>0.83235106385455393</v>
      </c>
      <c r="D60" s="60">
        <v>0.91838456691789272</v>
      </c>
      <c r="E60" s="60">
        <v>1</v>
      </c>
      <c r="F60" s="60">
        <v>1</v>
      </c>
      <c r="G60" s="60">
        <v>0.99974213748838558</v>
      </c>
      <c r="H60" s="60">
        <v>0.95456923727363985</v>
      </c>
      <c r="I60" s="60">
        <v>0.81506416103980961</v>
      </c>
      <c r="J60" s="60">
        <v>0.98677248528295158</v>
      </c>
      <c r="K60" s="60">
        <v>0.90218612822674671</v>
      </c>
      <c r="L60" s="60">
        <v>0.96235861361200659</v>
      </c>
      <c r="M60" s="61">
        <v>0.85686755873624842</v>
      </c>
    </row>
    <row r="61" spans="1:13" x14ac:dyDescent="0.25">
      <c r="A61" s="29">
        <v>7</v>
      </c>
      <c r="B61" s="59">
        <v>0.76725634482583449</v>
      </c>
      <c r="C61" s="60">
        <v>0.78953516394983203</v>
      </c>
      <c r="D61" s="60">
        <v>0.86587864795784208</v>
      </c>
      <c r="E61" s="60">
        <v>0.98664687099400494</v>
      </c>
      <c r="F61" s="60">
        <v>0.98071015097974512</v>
      </c>
      <c r="G61" s="60">
        <v>0.95495774830938585</v>
      </c>
      <c r="H61" s="60">
        <v>0.90938164566056057</v>
      </c>
      <c r="I61" s="60">
        <v>0.75765234180995722</v>
      </c>
      <c r="J61" s="60">
        <v>0.95466168245380256</v>
      </c>
      <c r="K61" s="60">
        <v>0.84852552284714644</v>
      </c>
      <c r="L61" s="60">
        <v>0.91525357128801366</v>
      </c>
      <c r="M61" s="61">
        <v>0.80549701144756969</v>
      </c>
    </row>
    <row r="62" spans="1:13" x14ac:dyDescent="0.25">
      <c r="A62" s="29">
        <v>6</v>
      </c>
      <c r="B62" s="59">
        <v>0.71586519014835637</v>
      </c>
      <c r="C62" s="60">
        <v>0.73511018412920515</v>
      </c>
      <c r="D62" s="60">
        <v>0.79747982202145118</v>
      </c>
      <c r="E62" s="60">
        <v>0.92777560417495475</v>
      </c>
      <c r="F62" s="60">
        <v>0.91987989202689713</v>
      </c>
      <c r="G62" s="60">
        <v>0.890575196790515</v>
      </c>
      <c r="H62" s="60">
        <v>0.84842088067168309</v>
      </c>
      <c r="I62" s="60">
        <v>0.69058580237968659</v>
      </c>
      <c r="J62" s="60">
        <v>0.90985202597052561</v>
      </c>
      <c r="K62" s="60">
        <v>0.78269405426100169</v>
      </c>
      <c r="L62" s="60">
        <v>0.85243868357381425</v>
      </c>
      <c r="M62" s="61">
        <v>0.74364717748458564</v>
      </c>
    </row>
    <row r="63" spans="1:13" x14ac:dyDescent="0.25">
      <c r="A63" s="29">
        <v>5</v>
      </c>
      <c r="B63" s="59">
        <v>0.65589918323026941</v>
      </c>
      <c r="C63" s="60">
        <v>0.66907612439267328</v>
      </c>
      <c r="D63" s="60">
        <v>0.71318808910871945</v>
      </c>
      <c r="E63" s="60">
        <v>0.84843069635596591</v>
      </c>
      <c r="F63" s="60">
        <v>0.83841412567027951</v>
      </c>
      <c r="G63" s="60">
        <v>0.80659448293177316</v>
      </c>
      <c r="H63" s="60">
        <v>0.77168694230700763</v>
      </c>
      <c r="I63" s="60">
        <v>0.61386454274899749</v>
      </c>
      <c r="J63" s="60">
        <v>0.85234351583312051</v>
      </c>
      <c r="K63" s="60">
        <v>0.70469172246831224</v>
      </c>
      <c r="L63" s="60">
        <v>0.77391395046940814</v>
      </c>
      <c r="M63" s="61">
        <v>0.67131805684729606</v>
      </c>
    </row>
    <row r="64" spans="1:13" x14ac:dyDescent="0.25">
      <c r="A64" s="29">
        <v>4</v>
      </c>
      <c r="B64" s="59">
        <v>0.58735832407157362</v>
      </c>
      <c r="C64" s="60">
        <v>0.59143298474023642</v>
      </c>
      <c r="D64" s="60">
        <v>0.61300344921964722</v>
      </c>
      <c r="E64" s="60">
        <v>0.74861214753703853</v>
      </c>
      <c r="F64" s="60">
        <v>0.73631285190989182</v>
      </c>
      <c r="G64" s="60">
        <v>0.70301560673315988</v>
      </c>
      <c r="H64" s="60">
        <v>0.67917983056653441</v>
      </c>
      <c r="I64" s="60">
        <v>0.52748856291788981</v>
      </c>
      <c r="J64" s="60">
        <v>0.78213615204158771</v>
      </c>
      <c r="K64" s="60">
        <v>0.61451852746907831</v>
      </c>
      <c r="L64" s="60">
        <v>0.67967937197479544</v>
      </c>
      <c r="M64" s="61">
        <v>0.58850964953570062</v>
      </c>
    </row>
    <row r="65" spans="1:13" x14ac:dyDescent="0.25">
      <c r="A65" s="29">
        <v>3</v>
      </c>
      <c r="B65" s="59">
        <v>0.51024261267226922</v>
      </c>
      <c r="C65" s="60">
        <v>0.50218076517189469</v>
      </c>
      <c r="D65" s="60">
        <v>0.49692590235423456</v>
      </c>
      <c r="E65" s="60">
        <v>0.62831995771817251</v>
      </c>
      <c r="F65" s="60">
        <v>0.6135760707457345</v>
      </c>
      <c r="G65" s="60">
        <v>0.5798385681946755</v>
      </c>
      <c r="H65" s="60">
        <v>0.57089954545026333</v>
      </c>
      <c r="I65" s="60">
        <v>0.43145786288636373</v>
      </c>
      <c r="J65" s="60">
        <v>0.69922993459592697</v>
      </c>
      <c r="K65" s="60">
        <v>0.5121744692632999</v>
      </c>
      <c r="L65" s="60">
        <v>0.56973494808997627</v>
      </c>
      <c r="M65" s="61">
        <v>0.4952219555497997</v>
      </c>
    </row>
    <row r="66" spans="1:13" x14ac:dyDescent="0.25">
      <c r="A66" s="29">
        <v>2</v>
      </c>
      <c r="B66" s="59">
        <v>0.42455204903235599</v>
      </c>
      <c r="C66" s="60">
        <v>0.40131946568764798</v>
      </c>
      <c r="D66" s="60">
        <v>0.36495544851248124</v>
      </c>
      <c r="E66" s="60">
        <v>0.48755412689936783</v>
      </c>
      <c r="F66" s="60">
        <v>0.47020378217780734</v>
      </c>
      <c r="G66" s="60">
        <v>0.43706336731631995</v>
      </c>
      <c r="H66" s="60">
        <v>0.44684608695819422</v>
      </c>
      <c r="I66" s="60">
        <v>0.32577244265441924</v>
      </c>
      <c r="J66" s="60">
        <v>0.60362486349613831</v>
      </c>
      <c r="K66" s="60">
        <v>0.39765954785097696</v>
      </c>
      <c r="L66" s="60">
        <v>0.44408067881495034</v>
      </c>
      <c r="M66" s="61">
        <v>0.39145497488959313</v>
      </c>
    </row>
    <row r="67" spans="1:13" x14ac:dyDescent="0.25">
      <c r="A67" s="29">
        <v>1</v>
      </c>
      <c r="B67" s="62">
        <v>0.3302866331518341</v>
      </c>
      <c r="C67" s="63">
        <v>0.28884908628749628</v>
      </c>
      <c r="D67" s="63">
        <v>0.21709208769438737</v>
      </c>
      <c r="E67" s="63">
        <v>0.32631465508062457</v>
      </c>
      <c r="F67" s="63">
        <v>0.30619598620611044</v>
      </c>
      <c r="G67" s="63">
        <v>0.27469000409809319</v>
      </c>
      <c r="H67" s="63">
        <v>0.30701945509032713</v>
      </c>
      <c r="I67" s="63">
        <v>0.21043230222205628</v>
      </c>
      <c r="J67" s="63">
        <v>0.49532093874222172</v>
      </c>
      <c r="K67" s="63">
        <v>0.27097376323210942</v>
      </c>
      <c r="L67" s="63">
        <v>0.30271656414971793</v>
      </c>
      <c r="M67" s="64">
        <v>0.27720870755508109</v>
      </c>
    </row>
    <row r="68" spans="1:13" x14ac:dyDescent="0.25">
      <c r="B68" s="2"/>
      <c r="C68" s="2"/>
      <c r="D68" s="2"/>
      <c r="E68" s="2"/>
      <c r="F68" s="2"/>
      <c r="G68" s="2"/>
      <c r="H68" s="2"/>
      <c r="I68" s="2"/>
      <c r="J68" s="2"/>
      <c r="K68" s="2"/>
      <c r="L68" s="2"/>
      <c r="M68" s="2"/>
    </row>
    <row r="69" spans="1:13" x14ac:dyDescent="0.25">
      <c r="A69" s="27" t="s">
        <v>53</v>
      </c>
      <c r="B69" s="30">
        <v>4</v>
      </c>
      <c r="C69" s="30">
        <v>5</v>
      </c>
      <c r="D69" s="30">
        <v>6</v>
      </c>
      <c r="E69" s="30">
        <v>7</v>
      </c>
      <c r="F69" s="30">
        <v>8</v>
      </c>
      <c r="G69" s="30">
        <v>9</v>
      </c>
      <c r="H69" s="30">
        <v>10</v>
      </c>
      <c r="I69" s="30">
        <v>11</v>
      </c>
      <c r="J69" s="30">
        <v>12</v>
      </c>
      <c r="K69" s="30">
        <v>1</v>
      </c>
      <c r="L69" s="30">
        <v>2</v>
      </c>
      <c r="M69" s="30">
        <v>3</v>
      </c>
    </row>
    <row r="70" spans="1:13" x14ac:dyDescent="0.25">
      <c r="A70" s="29">
        <v>20</v>
      </c>
      <c r="B70" s="56">
        <v>0.90993069406121396</v>
      </c>
      <c r="C70" s="57">
        <v>0.90069815213962912</v>
      </c>
      <c r="D70" s="57">
        <v>0.98071734424460177</v>
      </c>
      <c r="E70" s="57">
        <v>1</v>
      </c>
      <c r="F70" s="57">
        <v>1</v>
      </c>
      <c r="G70" s="57">
        <v>1</v>
      </c>
      <c r="H70" s="57">
        <v>0.9939486450015893</v>
      </c>
      <c r="I70" s="57">
        <v>0.96039269505531366</v>
      </c>
      <c r="J70" s="57">
        <v>1</v>
      </c>
      <c r="K70" s="57">
        <v>0.98966291917092553</v>
      </c>
      <c r="L70" s="57">
        <v>1</v>
      </c>
      <c r="M70" s="58">
        <v>0.95973669405787998</v>
      </c>
    </row>
    <row r="71" spans="1:13" x14ac:dyDescent="0.25">
      <c r="A71" s="29">
        <v>19</v>
      </c>
      <c r="B71" s="59">
        <v>0.90993069406121396</v>
      </c>
      <c r="C71" s="60">
        <v>0.90069815213962912</v>
      </c>
      <c r="D71" s="60">
        <v>0.98071734424460177</v>
      </c>
      <c r="E71" s="60">
        <v>1</v>
      </c>
      <c r="F71" s="60">
        <v>1</v>
      </c>
      <c r="G71" s="60">
        <v>1</v>
      </c>
      <c r="H71" s="60">
        <v>0.9939486450015893</v>
      </c>
      <c r="I71" s="60">
        <v>0.96039269505531366</v>
      </c>
      <c r="J71" s="60">
        <v>1</v>
      </c>
      <c r="K71" s="60">
        <v>0.98966291917092553</v>
      </c>
      <c r="L71" s="60">
        <v>1</v>
      </c>
      <c r="M71" s="61">
        <v>0.95973669405787998</v>
      </c>
    </row>
    <row r="72" spans="1:13" x14ac:dyDescent="0.25">
      <c r="A72" s="29">
        <v>18</v>
      </c>
      <c r="B72" s="59">
        <v>0.90993069406121396</v>
      </c>
      <c r="C72" s="60">
        <v>0.90069815213962912</v>
      </c>
      <c r="D72" s="60">
        <v>0.98071734424460177</v>
      </c>
      <c r="E72" s="60">
        <v>1</v>
      </c>
      <c r="F72" s="60">
        <v>1</v>
      </c>
      <c r="G72" s="60">
        <v>1</v>
      </c>
      <c r="H72" s="60">
        <v>0.9939486450015893</v>
      </c>
      <c r="I72" s="60">
        <v>0.96039269505531366</v>
      </c>
      <c r="J72" s="60">
        <v>1</v>
      </c>
      <c r="K72" s="60">
        <v>0.98966291917092553</v>
      </c>
      <c r="L72" s="60">
        <v>1</v>
      </c>
      <c r="M72" s="61">
        <v>0.95973669405787998</v>
      </c>
    </row>
    <row r="73" spans="1:13" x14ac:dyDescent="0.25">
      <c r="A73" s="29">
        <v>17</v>
      </c>
      <c r="B73" s="59">
        <v>0.90993069406121396</v>
      </c>
      <c r="C73" s="60">
        <v>0.90069815213962912</v>
      </c>
      <c r="D73" s="60">
        <v>0.98071734424460177</v>
      </c>
      <c r="E73" s="60">
        <v>1</v>
      </c>
      <c r="F73" s="60">
        <v>1</v>
      </c>
      <c r="G73" s="60">
        <v>1</v>
      </c>
      <c r="H73" s="60">
        <v>0.9939486450015893</v>
      </c>
      <c r="I73" s="60">
        <v>0.96039269505531366</v>
      </c>
      <c r="J73" s="60">
        <v>1</v>
      </c>
      <c r="K73" s="60">
        <v>0.98966291917092553</v>
      </c>
      <c r="L73" s="60">
        <v>1</v>
      </c>
      <c r="M73" s="61">
        <v>0.95973669405787998</v>
      </c>
    </row>
    <row r="74" spans="1:13" x14ac:dyDescent="0.25">
      <c r="A74" s="29">
        <v>16</v>
      </c>
      <c r="B74" s="59">
        <v>0.90993069406121396</v>
      </c>
      <c r="C74" s="60">
        <v>0.90069815213962912</v>
      </c>
      <c r="D74" s="60">
        <v>0.98071734424460177</v>
      </c>
      <c r="E74" s="60">
        <v>1</v>
      </c>
      <c r="F74" s="60">
        <v>1</v>
      </c>
      <c r="G74" s="60">
        <v>1</v>
      </c>
      <c r="H74" s="60">
        <v>0.9939486450015893</v>
      </c>
      <c r="I74" s="60">
        <v>0.96039269505531366</v>
      </c>
      <c r="J74" s="60">
        <v>1</v>
      </c>
      <c r="K74" s="60">
        <v>0.98966291917092553</v>
      </c>
      <c r="L74" s="60">
        <v>1</v>
      </c>
      <c r="M74" s="61">
        <v>0.95973669405787998</v>
      </c>
    </row>
    <row r="75" spans="1:13" x14ac:dyDescent="0.25">
      <c r="A75" s="29">
        <v>15</v>
      </c>
      <c r="B75" s="59">
        <v>0.90993069406121396</v>
      </c>
      <c r="C75" s="60">
        <v>0.90069815213962912</v>
      </c>
      <c r="D75" s="60">
        <v>0.98071734424460177</v>
      </c>
      <c r="E75" s="60">
        <v>1</v>
      </c>
      <c r="F75" s="60">
        <v>1</v>
      </c>
      <c r="G75" s="60">
        <v>1</v>
      </c>
      <c r="H75" s="60">
        <v>0.9939486450015893</v>
      </c>
      <c r="I75" s="60">
        <v>0.96039269505531366</v>
      </c>
      <c r="J75" s="60">
        <v>1</v>
      </c>
      <c r="K75" s="60">
        <v>0.98966291917092553</v>
      </c>
      <c r="L75" s="60">
        <v>1</v>
      </c>
      <c r="M75" s="61">
        <v>0.95973669405787998</v>
      </c>
    </row>
    <row r="76" spans="1:13" x14ac:dyDescent="0.25">
      <c r="A76" s="29">
        <v>14</v>
      </c>
      <c r="B76" s="59">
        <v>0.90993069406121396</v>
      </c>
      <c r="C76" s="60">
        <v>0.90069815213962912</v>
      </c>
      <c r="D76" s="60">
        <v>0.98071734424460177</v>
      </c>
      <c r="E76" s="60">
        <v>1</v>
      </c>
      <c r="F76" s="60">
        <v>1</v>
      </c>
      <c r="G76" s="60">
        <v>1</v>
      </c>
      <c r="H76" s="60">
        <v>0.9939486450015893</v>
      </c>
      <c r="I76" s="60">
        <v>0.96039269505531366</v>
      </c>
      <c r="J76" s="60">
        <v>1</v>
      </c>
      <c r="K76" s="60">
        <v>0.98966291917092553</v>
      </c>
      <c r="L76" s="60">
        <v>1</v>
      </c>
      <c r="M76" s="61">
        <v>0.95973669405787998</v>
      </c>
    </row>
    <row r="77" spans="1:13" x14ac:dyDescent="0.25">
      <c r="A77" s="29">
        <v>13</v>
      </c>
      <c r="B77" s="59">
        <v>0.90993069406121396</v>
      </c>
      <c r="C77" s="60">
        <v>0.90069815213962912</v>
      </c>
      <c r="D77" s="60">
        <v>0.98071734424460177</v>
      </c>
      <c r="E77" s="60">
        <v>1</v>
      </c>
      <c r="F77" s="60">
        <v>1</v>
      </c>
      <c r="G77" s="60">
        <v>1</v>
      </c>
      <c r="H77" s="60">
        <v>0.9939486450015893</v>
      </c>
      <c r="I77" s="60">
        <v>0.96039269505531366</v>
      </c>
      <c r="J77" s="60">
        <v>1</v>
      </c>
      <c r="K77" s="60">
        <v>0.98966291917092553</v>
      </c>
      <c r="L77" s="60">
        <v>1</v>
      </c>
      <c r="M77" s="61">
        <v>0.95973669405787998</v>
      </c>
    </row>
    <row r="78" spans="1:13" x14ac:dyDescent="0.25">
      <c r="A78" s="29">
        <v>12</v>
      </c>
      <c r="B78" s="59">
        <v>0.90993069406121396</v>
      </c>
      <c r="C78" s="60">
        <v>0.90069815213962912</v>
      </c>
      <c r="D78" s="60">
        <v>0.98071734424460177</v>
      </c>
      <c r="E78" s="60">
        <v>1</v>
      </c>
      <c r="F78" s="60">
        <v>1</v>
      </c>
      <c r="G78" s="60">
        <v>1</v>
      </c>
      <c r="H78" s="60">
        <v>0.9939486450015893</v>
      </c>
      <c r="I78" s="60">
        <v>0.96039269505531366</v>
      </c>
      <c r="J78" s="60">
        <v>1</v>
      </c>
      <c r="K78" s="60">
        <v>0.98966291917092553</v>
      </c>
      <c r="L78" s="60">
        <v>1</v>
      </c>
      <c r="M78" s="61">
        <v>0.95973669405787998</v>
      </c>
    </row>
    <row r="79" spans="1:13" x14ac:dyDescent="0.25">
      <c r="A79" s="29">
        <v>11</v>
      </c>
      <c r="B79" s="59">
        <v>0.90682480892408868</v>
      </c>
      <c r="C79" s="60">
        <v>0.90069815213962912</v>
      </c>
      <c r="D79" s="60">
        <v>0.98071734424460177</v>
      </c>
      <c r="E79" s="60">
        <v>1</v>
      </c>
      <c r="F79" s="60">
        <v>1</v>
      </c>
      <c r="G79" s="60">
        <v>1</v>
      </c>
      <c r="H79" s="60">
        <v>0.9939486450015893</v>
      </c>
      <c r="I79" s="60">
        <v>0.96039269505531366</v>
      </c>
      <c r="J79" s="60">
        <v>1</v>
      </c>
      <c r="K79" s="60">
        <v>0.98552106620083935</v>
      </c>
      <c r="L79" s="60">
        <v>1</v>
      </c>
      <c r="M79" s="61">
        <v>0.95973669405787998</v>
      </c>
    </row>
    <row r="80" spans="1:13" x14ac:dyDescent="0.25">
      <c r="A80" s="29">
        <v>10</v>
      </c>
      <c r="B80" s="59">
        <v>0.89956900279964169</v>
      </c>
      <c r="C80" s="60">
        <v>0.90069815213962912</v>
      </c>
      <c r="D80" s="60">
        <v>0.98071734424460177</v>
      </c>
      <c r="E80" s="60">
        <v>1</v>
      </c>
      <c r="F80" s="60">
        <v>1</v>
      </c>
      <c r="G80" s="60">
        <v>1</v>
      </c>
      <c r="H80" s="60">
        <v>0.9939486450015893</v>
      </c>
      <c r="I80" s="60">
        <v>0.95803716907097636</v>
      </c>
      <c r="J80" s="60">
        <v>1</v>
      </c>
      <c r="K80" s="60">
        <v>0.97185058651376588</v>
      </c>
      <c r="L80" s="60">
        <v>1</v>
      </c>
      <c r="M80" s="61">
        <v>0.95567257557892793</v>
      </c>
    </row>
    <row r="81" spans="1:13" x14ac:dyDescent="0.25">
      <c r="A81" s="29">
        <v>9</v>
      </c>
      <c r="B81" s="59">
        <v>0.88816327568787279</v>
      </c>
      <c r="C81" s="60">
        <v>0.89434654315909423</v>
      </c>
      <c r="D81" s="60">
        <v>0.9713692239229057</v>
      </c>
      <c r="E81" s="60">
        <v>1</v>
      </c>
      <c r="F81" s="60">
        <v>1</v>
      </c>
      <c r="G81" s="60">
        <v>1</v>
      </c>
      <c r="H81" s="60">
        <v>0.98835263057314382</v>
      </c>
      <c r="I81" s="60">
        <v>0.94831193004080605</v>
      </c>
      <c r="J81" s="60">
        <v>0.99717850620131343</v>
      </c>
      <c r="K81" s="60">
        <v>0.94865148010970446</v>
      </c>
      <c r="L81" s="60">
        <v>0.98863414227950774</v>
      </c>
      <c r="M81" s="61">
        <v>0.94494333119045049</v>
      </c>
    </row>
    <row r="82" spans="1:13" x14ac:dyDescent="0.25">
      <c r="A82" s="29">
        <v>8</v>
      </c>
      <c r="B82" s="59">
        <v>0.87260762758878196</v>
      </c>
      <c r="C82" s="60">
        <v>0.88119136543507581</v>
      </c>
      <c r="D82" s="60">
        <v>0.95070250172819448</v>
      </c>
      <c r="E82" s="60">
        <v>1</v>
      </c>
      <c r="F82" s="60">
        <v>1</v>
      </c>
      <c r="G82" s="60">
        <v>1</v>
      </c>
      <c r="H82" s="60">
        <v>0.97454766272435034</v>
      </c>
      <c r="I82" s="60">
        <v>0.93121697796480318</v>
      </c>
      <c r="J82" s="60">
        <v>0.97542332646068064</v>
      </c>
      <c r="K82" s="60">
        <v>0.91592374698865564</v>
      </c>
      <c r="L82" s="60">
        <v>0.96852347804556915</v>
      </c>
      <c r="M82" s="61">
        <v>0.92754896089244776</v>
      </c>
    </row>
    <row r="83" spans="1:13" x14ac:dyDescent="0.25">
      <c r="A83" s="29">
        <v>7</v>
      </c>
      <c r="B83" s="59">
        <v>0.85290205850236933</v>
      </c>
      <c r="C83" s="60">
        <v>0.8612326189675743</v>
      </c>
      <c r="D83" s="60">
        <v>0.91871717766046768</v>
      </c>
      <c r="E83" s="60">
        <v>0.99889400793178695</v>
      </c>
      <c r="F83" s="60">
        <v>0.98711743740208635</v>
      </c>
      <c r="G83" s="60">
        <v>0.97990977373381183</v>
      </c>
      <c r="H83" s="60">
        <v>0.9525337414552093</v>
      </c>
      <c r="I83" s="60">
        <v>0.90675231284296753</v>
      </c>
      <c r="J83" s="60">
        <v>0.94178022481995827</v>
      </c>
      <c r="K83" s="60">
        <v>0.87366738715061909</v>
      </c>
      <c r="L83" s="60">
        <v>0.93993600515040088</v>
      </c>
      <c r="M83" s="61">
        <v>0.90348946468491953</v>
      </c>
    </row>
    <row r="84" spans="1:13" x14ac:dyDescent="0.25">
      <c r="A84" s="29">
        <v>6</v>
      </c>
      <c r="B84" s="59">
        <v>0.82904656842863478</v>
      </c>
      <c r="C84" s="60">
        <v>0.83447030375658948</v>
      </c>
      <c r="D84" s="60">
        <v>0.87541325171972573</v>
      </c>
      <c r="E84" s="60">
        <v>0.96818363453608447</v>
      </c>
      <c r="F84" s="60">
        <v>0.94535304101374296</v>
      </c>
      <c r="G84" s="60">
        <v>0.94198708296132194</v>
      </c>
      <c r="H84" s="60">
        <v>0.92231086676572038</v>
      </c>
      <c r="I84" s="60">
        <v>0.87491793467529888</v>
      </c>
      <c r="J84" s="60">
        <v>0.89624920127914631</v>
      </c>
      <c r="K84" s="60">
        <v>0.82188240059559514</v>
      </c>
      <c r="L84" s="60">
        <v>0.90287172359400292</v>
      </c>
      <c r="M84" s="61">
        <v>0.87276484256786591</v>
      </c>
    </row>
    <row r="85" spans="1:13" x14ac:dyDescent="0.25">
      <c r="A85" s="29">
        <v>5</v>
      </c>
      <c r="B85" s="59">
        <v>0.80104115736757842</v>
      </c>
      <c r="C85" s="60">
        <v>0.80090441980212135</v>
      </c>
      <c r="D85" s="60">
        <v>0.82079072390596841</v>
      </c>
      <c r="E85" s="60">
        <v>0.92620627827708335</v>
      </c>
      <c r="F85" s="60">
        <v>0.88933986130246612</v>
      </c>
      <c r="G85" s="60">
        <v>0.89188968427695814</v>
      </c>
      <c r="H85" s="60">
        <v>0.88387903865588369</v>
      </c>
      <c r="I85" s="60">
        <v>0.83571384346179767</v>
      </c>
      <c r="J85" s="60">
        <v>0.83883025583824455</v>
      </c>
      <c r="K85" s="60">
        <v>0.76056878732358357</v>
      </c>
      <c r="L85" s="60">
        <v>0.85733063337637505</v>
      </c>
      <c r="M85" s="61">
        <v>0.835375094541287</v>
      </c>
    </row>
    <row r="86" spans="1:13" x14ac:dyDescent="0.25">
      <c r="A86" s="29">
        <v>4</v>
      </c>
      <c r="B86" s="59">
        <v>0.76888582531920013</v>
      </c>
      <c r="C86" s="60">
        <v>0.76053496710417001</v>
      </c>
      <c r="D86" s="60">
        <v>0.75484959421919573</v>
      </c>
      <c r="E86" s="60">
        <v>0.87296193915478393</v>
      </c>
      <c r="F86" s="60">
        <v>0.81907789826825561</v>
      </c>
      <c r="G86" s="60">
        <v>0.82961757768072064</v>
      </c>
      <c r="H86" s="60">
        <v>0.83723825712569933</v>
      </c>
      <c r="I86" s="60">
        <v>0.78914003920246356</v>
      </c>
      <c r="J86" s="60">
        <v>0.76952338849725321</v>
      </c>
      <c r="K86" s="60">
        <v>0.68972654733458416</v>
      </c>
      <c r="L86" s="60">
        <v>0.8033127344975175</v>
      </c>
      <c r="M86" s="61">
        <v>0.79132022060518259</v>
      </c>
    </row>
    <row r="87" spans="1:13" x14ac:dyDescent="0.25">
      <c r="A87" s="29">
        <v>3</v>
      </c>
      <c r="B87" s="59">
        <v>0.73258057228350004</v>
      </c>
      <c r="C87" s="60">
        <v>0.71336194566273536</v>
      </c>
      <c r="D87" s="60">
        <v>0.67758986265940757</v>
      </c>
      <c r="E87" s="60">
        <v>0.80845061716918598</v>
      </c>
      <c r="F87" s="60">
        <v>0.73456715191111166</v>
      </c>
      <c r="G87" s="60">
        <v>0.75517076317260945</v>
      </c>
      <c r="H87" s="60">
        <v>0.78238852217516708</v>
      </c>
      <c r="I87" s="60">
        <v>0.73519652189729667</v>
      </c>
      <c r="J87" s="60">
        <v>0.68832859925617229</v>
      </c>
      <c r="K87" s="60">
        <v>0.60935568062859735</v>
      </c>
      <c r="L87" s="60">
        <v>0.74081802695743004</v>
      </c>
      <c r="M87" s="61">
        <v>0.74060022075955279</v>
      </c>
    </row>
    <row r="88" spans="1:13" x14ac:dyDescent="0.25">
      <c r="A88" s="29">
        <v>2</v>
      </c>
      <c r="B88" s="59">
        <v>0.69212539826047803</v>
      </c>
      <c r="C88" s="60">
        <v>0.65938535547781729</v>
      </c>
      <c r="D88" s="60">
        <v>0.58901152922660416</v>
      </c>
      <c r="E88" s="60">
        <v>0.73267231232028962</v>
      </c>
      <c r="F88" s="60">
        <v>0.63580762223103415</v>
      </c>
      <c r="G88" s="60">
        <v>0.66854924075262445</v>
      </c>
      <c r="H88" s="60">
        <v>0.71932983380428706</v>
      </c>
      <c r="I88" s="60">
        <v>0.67388329154629689</v>
      </c>
      <c r="J88" s="60">
        <v>0.59524588811500145</v>
      </c>
      <c r="K88" s="60">
        <v>0.51945618720562303</v>
      </c>
      <c r="L88" s="60">
        <v>0.6698465107561129</v>
      </c>
      <c r="M88" s="61">
        <v>0.68321509500439759</v>
      </c>
    </row>
    <row r="89" spans="1:13" x14ac:dyDescent="0.25">
      <c r="A89" s="29">
        <v>1</v>
      </c>
      <c r="B89" s="62">
        <v>0.6475203032501341</v>
      </c>
      <c r="C89" s="63">
        <v>0.59860519654941613</v>
      </c>
      <c r="D89" s="63">
        <v>0.48911459392078538</v>
      </c>
      <c r="E89" s="63">
        <v>0.64562702460809485</v>
      </c>
      <c r="F89" s="63">
        <v>0.5227993092280232</v>
      </c>
      <c r="G89" s="63">
        <v>0.56975301042076565</v>
      </c>
      <c r="H89" s="63">
        <v>0.64806219201305937</v>
      </c>
      <c r="I89" s="63">
        <v>0.60520034814946444</v>
      </c>
      <c r="J89" s="63">
        <v>0.49027525507374103</v>
      </c>
      <c r="K89" s="63">
        <v>0.42002806706566098</v>
      </c>
      <c r="L89" s="63">
        <v>0.59039818589356596</v>
      </c>
      <c r="M89" s="64">
        <v>0.619164843339717</v>
      </c>
    </row>
    <row r="90" spans="1:13" x14ac:dyDescent="0.25">
      <c r="B90" s="2"/>
      <c r="C90" s="2"/>
      <c r="D90" s="2"/>
      <c r="E90" s="2"/>
      <c r="F90" s="2"/>
      <c r="G90" s="2"/>
      <c r="H90" s="2"/>
      <c r="I90" s="2"/>
      <c r="J90" s="2"/>
      <c r="K90" s="2"/>
      <c r="L90" s="2"/>
      <c r="M90" s="2"/>
    </row>
    <row r="91" spans="1:13" x14ac:dyDescent="0.25">
      <c r="A91" s="27" t="s">
        <v>54</v>
      </c>
      <c r="B91" s="30">
        <v>4</v>
      </c>
      <c r="C91" s="30">
        <v>5</v>
      </c>
      <c r="D91" s="30">
        <v>6</v>
      </c>
      <c r="E91" s="30">
        <v>7</v>
      </c>
      <c r="F91" s="30">
        <v>8</v>
      </c>
      <c r="G91" s="30">
        <v>9</v>
      </c>
      <c r="H91" s="30">
        <v>10</v>
      </c>
      <c r="I91" s="30">
        <v>11</v>
      </c>
      <c r="J91" s="30">
        <v>12</v>
      </c>
      <c r="K91" s="30">
        <v>1</v>
      </c>
      <c r="L91" s="30">
        <v>2</v>
      </c>
      <c r="M91" s="30">
        <v>3</v>
      </c>
    </row>
    <row r="92" spans="1:13" x14ac:dyDescent="0.25">
      <c r="A92" s="29">
        <v>20</v>
      </c>
      <c r="B92" s="56">
        <v>0.91750548281440603</v>
      </c>
      <c r="C92" s="57">
        <v>0.89945966250032849</v>
      </c>
      <c r="D92" s="57">
        <v>0.97303777731187036</v>
      </c>
      <c r="E92" s="57">
        <v>1</v>
      </c>
      <c r="F92" s="57">
        <v>1</v>
      </c>
      <c r="G92" s="57">
        <v>1</v>
      </c>
      <c r="H92" s="57">
        <v>0.98972685516954539</v>
      </c>
      <c r="I92" s="57">
        <v>0.95942364629027754</v>
      </c>
      <c r="J92" s="57">
        <v>0.99967882658516927</v>
      </c>
      <c r="K92" s="57">
        <v>0.9908231451509435</v>
      </c>
      <c r="L92" s="57">
        <v>1</v>
      </c>
      <c r="M92" s="58">
        <v>0.95887576806115971</v>
      </c>
    </row>
    <row r="93" spans="1:13" x14ac:dyDescent="0.25">
      <c r="A93" s="29">
        <v>19</v>
      </c>
      <c r="B93" s="59">
        <v>0.91750548281440603</v>
      </c>
      <c r="C93" s="60">
        <v>0.89945966250032849</v>
      </c>
      <c r="D93" s="60">
        <v>0.97303777731187036</v>
      </c>
      <c r="E93" s="60">
        <v>1</v>
      </c>
      <c r="F93" s="60">
        <v>1</v>
      </c>
      <c r="G93" s="60">
        <v>1</v>
      </c>
      <c r="H93" s="60">
        <v>0.98972685516954539</v>
      </c>
      <c r="I93" s="60">
        <v>0.95942364629027754</v>
      </c>
      <c r="J93" s="60">
        <v>0.99967882658516927</v>
      </c>
      <c r="K93" s="60">
        <v>0.9908231451509435</v>
      </c>
      <c r="L93" s="60">
        <v>1</v>
      </c>
      <c r="M93" s="61">
        <v>0.95887576806115971</v>
      </c>
    </row>
    <row r="94" spans="1:13" x14ac:dyDescent="0.25">
      <c r="A94" s="29">
        <v>18</v>
      </c>
      <c r="B94" s="59">
        <v>0.91750548281440603</v>
      </c>
      <c r="C94" s="60">
        <v>0.89945966250032849</v>
      </c>
      <c r="D94" s="60">
        <v>0.97303777731187036</v>
      </c>
      <c r="E94" s="60">
        <v>1</v>
      </c>
      <c r="F94" s="60">
        <v>1</v>
      </c>
      <c r="G94" s="60">
        <v>1</v>
      </c>
      <c r="H94" s="60">
        <v>0.98972685516954539</v>
      </c>
      <c r="I94" s="60">
        <v>0.95942364629027754</v>
      </c>
      <c r="J94" s="60">
        <v>0.99967882658516927</v>
      </c>
      <c r="K94" s="60">
        <v>0.9908231451509435</v>
      </c>
      <c r="L94" s="60">
        <v>1</v>
      </c>
      <c r="M94" s="61">
        <v>0.95887576806115971</v>
      </c>
    </row>
    <row r="95" spans="1:13" x14ac:dyDescent="0.25">
      <c r="A95" s="29">
        <v>17</v>
      </c>
      <c r="B95" s="59">
        <v>0.91750548281440603</v>
      </c>
      <c r="C95" s="60">
        <v>0.89945966250032849</v>
      </c>
      <c r="D95" s="60">
        <v>0.97303777731187036</v>
      </c>
      <c r="E95" s="60">
        <v>1</v>
      </c>
      <c r="F95" s="60">
        <v>1</v>
      </c>
      <c r="G95" s="60">
        <v>1</v>
      </c>
      <c r="H95" s="60">
        <v>0.98972685516954539</v>
      </c>
      <c r="I95" s="60">
        <v>0.95942364629027754</v>
      </c>
      <c r="J95" s="60">
        <v>0.99967882658516927</v>
      </c>
      <c r="K95" s="60">
        <v>0.9908231451509435</v>
      </c>
      <c r="L95" s="60">
        <v>1</v>
      </c>
      <c r="M95" s="61">
        <v>0.95887576806115971</v>
      </c>
    </row>
    <row r="96" spans="1:13" x14ac:dyDescent="0.25">
      <c r="A96" s="29">
        <v>16</v>
      </c>
      <c r="B96" s="59">
        <v>0.91750548281440603</v>
      </c>
      <c r="C96" s="60">
        <v>0.89945966250032849</v>
      </c>
      <c r="D96" s="60">
        <v>0.97303777731187036</v>
      </c>
      <c r="E96" s="60">
        <v>1</v>
      </c>
      <c r="F96" s="60">
        <v>1</v>
      </c>
      <c r="G96" s="60">
        <v>1</v>
      </c>
      <c r="H96" s="60">
        <v>0.98972685516954539</v>
      </c>
      <c r="I96" s="60">
        <v>0.95942364629027754</v>
      </c>
      <c r="J96" s="60">
        <v>0.99967882658516927</v>
      </c>
      <c r="K96" s="60">
        <v>0.9908231451509435</v>
      </c>
      <c r="L96" s="60">
        <v>1</v>
      </c>
      <c r="M96" s="61">
        <v>0.95887576806115971</v>
      </c>
    </row>
    <row r="97" spans="1:13" x14ac:dyDescent="0.25">
      <c r="A97" s="29">
        <v>15</v>
      </c>
      <c r="B97" s="59">
        <v>0.91750548281440603</v>
      </c>
      <c r="C97" s="60">
        <v>0.89945966250032849</v>
      </c>
      <c r="D97" s="60">
        <v>0.97303777731187036</v>
      </c>
      <c r="E97" s="60">
        <v>1</v>
      </c>
      <c r="F97" s="60">
        <v>1</v>
      </c>
      <c r="G97" s="60">
        <v>1</v>
      </c>
      <c r="H97" s="60">
        <v>0.98972685516954539</v>
      </c>
      <c r="I97" s="60">
        <v>0.95942364629027754</v>
      </c>
      <c r="J97" s="60">
        <v>0.99967882658516927</v>
      </c>
      <c r="K97" s="60">
        <v>0.9908231451509435</v>
      </c>
      <c r="L97" s="60">
        <v>1</v>
      </c>
      <c r="M97" s="61">
        <v>0.95887576806115971</v>
      </c>
    </row>
    <row r="98" spans="1:13" x14ac:dyDescent="0.25">
      <c r="A98" s="29">
        <v>14</v>
      </c>
      <c r="B98" s="59">
        <v>0.91750548281440603</v>
      </c>
      <c r="C98" s="60">
        <v>0.89945966250032849</v>
      </c>
      <c r="D98" s="60">
        <v>0.97303777731187036</v>
      </c>
      <c r="E98" s="60">
        <v>1</v>
      </c>
      <c r="F98" s="60">
        <v>1</v>
      </c>
      <c r="G98" s="60">
        <v>1</v>
      </c>
      <c r="H98" s="60">
        <v>0.98972685516954539</v>
      </c>
      <c r="I98" s="60">
        <v>0.95942364629027754</v>
      </c>
      <c r="J98" s="60">
        <v>0.99967882658516927</v>
      </c>
      <c r="K98" s="60">
        <v>0.9908231451509435</v>
      </c>
      <c r="L98" s="60">
        <v>1</v>
      </c>
      <c r="M98" s="61">
        <v>0.95887576806115971</v>
      </c>
    </row>
    <row r="99" spans="1:13" x14ac:dyDescent="0.25">
      <c r="A99" s="29">
        <v>13</v>
      </c>
      <c r="B99" s="59">
        <v>0.91685726312270865</v>
      </c>
      <c r="C99" s="60">
        <v>0.89945966250032849</v>
      </c>
      <c r="D99" s="60">
        <v>0.97303777731187036</v>
      </c>
      <c r="E99" s="60">
        <v>1</v>
      </c>
      <c r="F99" s="60">
        <v>1</v>
      </c>
      <c r="G99" s="60">
        <v>1</v>
      </c>
      <c r="H99" s="60">
        <v>0.98972685516954539</v>
      </c>
      <c r="I99" s="60">
        <v>0.95942364629027754</v>
      </c>
      <c r="J99" s="60">
        <v>0.99967882658516927</v>
      </c>
      <c r="K99" s="60">
        <v>0.9908231451509435</v>
      </c>
      <c r="L99" s="60">
        <v>1</v>
      </c>
      <c r="M99" s="61">
        <v>0.95887576806115971</v>
      </c>
    </row>
    <row r="100" spans="1:13" x14ac:dyDescent="0.25">
      <c r="A100" s="29">
        <v>12</v>
      </c>
      <c r="B100" s="59">
        <v>0.91384835397003239</v>
      </c>
      <c r="C100" s="60">
        <v>0.89945966250032849</v>
      </c>
      <c r="D100" s="60">
        <v>0.97303777731187036</v>
      </c>
      <c r="E100" s="60">
        <v>1</v>
      </c>
      <c r="F100" s="60">
        <v>1</v>
      </c>
      <c r="G100" s="60">
        <v>1</v>
      </c>
      <c r="H100" s="60">
        <v>0.98972685516954539</v>
      </c>
      <c r="I100" s="60">
        <v>0.95942364629027754</v>
      </c>
      <c r="J100" s="60">
        <v>0.99967882658516927</v>
      </c>
      <c r="K100" s="60">
        <v>0.9908231451509435</v>
      </c>
      <c r="L100" s="60">
        <v>1</v>
      </c>
      <c r="M100" s="61">
        <v>0.95887576806115971</v>
      </c>
    </row>
    <row r="101" spans="1:13" x14ac:dyDescent="0.25">
      <c r="A101" s="29">
        <v>11</v>
      </c>
      <c r="B101" s="59">
        <v>0.90847875535637712</v>
      </c>
      <c r="C101" s="60">
        <v>0.89763491686055485</v>
      </c>
      <c r="D101" s="60">
        <v>0.97303777731187036</v>
      </c>
      <c r="E101" s="60">
        <v>1</v>
      </c>
      <c r="F101" s="60">
        <v>1</v>
      </c>
      <c r="G101" s="60">
        <v>1</v>
      </c>
      <c r="H101" s="60">
        <v>0.98972685516954539</v>
      </c>
      <c r="I101" s="60">
        <v>0.95892952323681002</v>
      </c>
      <c r="J101" s="60">
        <v>0.99967882658516927</v>
      </c>
      <c r="K101" s="60">
        <v>0.9908231451509435</v>
      </c>
      <c r="L101" s="60">
        <v>1</v>
      </c>
      <c r="M101" s="61">
        <v>0.95661953800945332</v>
      </c>
    </row>
    <row r="102" spans="1:13" x14ac:dyDescent="0.25">
      <c r="A102" s="29">
        <v>10</v>
      </c>
      <c r="B102" s="59">
        <v>0.90074846728174274</v>
      </c>
      <c r="C102" s="60">
        <v>0.89331487073249838</v>
      </c>
      <c r="D102" s="60">
        <v>0.96857979439748398</v>
      </c>
      <c r="E102" s="60">
        <v>1</v>
      </c>
      <c r="F102" s="60">
        <v>1</v>
      </c>
      <c r="G102" s="60">
        <v>1</v>
      </c>
      <c r="H102" s="60">
        <v>0.98799038977413156</v>
      </c>
      <c r="I102" s="60">
        <v>0.95348268744805598</v>
      </c>
      <c r="J102" s="60">
        <v>0.99879461749302134</v>
      </c>
      <c r="K102" s="60">
        <v>0.98471949879902576</v>
      </c>
      <c r="L102" s="60">
        <v>0.99606239451057987</v>
      </c>
      <c r="M102" s="61">
        <v>0.95014739728393038</v>
      </c>
    </row>
    <row r="103" spans="1:13" x14ac:dyDescent="0.25">
      <c r="A103" s="29">
        <v>9</v>
      </c>
      <c r="B103" s="59">
        <v>0.89065748974612946</v>
      </c>
      <c r="C103" s="60">
        <v>0.88649952411615884</v>
      </c>
      <c r="D103" s="60">
        <v>0.95704834707352604</v>
      </c>
      <c r="E103" s="60">
        <v>1</v>
      </c>
      <c r="F103" s="60">
        <v>1</v>
      </c>
      <c r="G103" s="60">
        <v>1</v>
      </c>
      <c r="H103" s="60">
        <v>0.98134845189611275</v>
      </c>
      <c r="I103" s="60">
        <v>0.94308313892401552</v>
      </c>
      <c r="J103" s="60">
        <v>0.99260815930256308</v>
      </c>
      <c r="K103" s="60">
        <v>0.97115076417423307</v>
      </c>
      <c r="L103" s="60">
        <v>0.98351488713385837</v>
      </c>
      <c r="M103" s="61">
        <v>0.93945934588459112</v>
      </c>
    </row>
    <row r="104" spans="1:13" x14ac:dyDescent="0.25">
      <c r="A104" s="29">
        <v>8</v>
      </c>
      <c r="B104" s="59">
        <v>0.87820582274953729</v>
      </c>
      <c r="C104" s="60">
        <v>0.87718887701153636</v>
      </c>
      <c r="D104" s="60">
        <v>0.93844343533999641</v>
      </c>
      <c r="E104" s="60">
        <v>1</v>
      </c>
      <c r="F104" s="60">
        <v>1</v>
      </c>
      <c r="G104" s="60">
        <v>1</v>
      </c>
      <c r="H104" s="60">
        <v>0.96980104153548918</v>
      </c>
      <c r="I104" s="60">
        <v>0.92773087766468865</v>
      </c>
      <c r="J104" s="60">
        <v>0.98111945201379458</v>
      </c>
      <c r="K104" s="60">
        <v>0.95011694127656521</v>
      </c>
      <c r="L104" s="60">
        <v>0.96455434787020955</v>
      </c>
      <c r="M104" s="61">
        <v>0.92455538381143521</v>
      </c>
    </row>
    <row r="105" spans="1:13" x14ac:dyDescent="0.25">
      <c r="A105" s="29">
        <v>7</v>
      </c>
      <c r="B105" s="59">
        <v>0.86339346629196601</v>
      </c>
      <c r="C105" s="60">
        <v>0.86538292941863104</v>
      </c>
      <c r="D105" s="60">
        <v>0.9127650591968951</v>
      </c>
      <c r="E105" s="60">
        <v>0.99682163681299141</v>
      </c>
      <c r="F105" s="60">
        <v>0.99639197904699817</v>
      </c>
      <c r="G105" s="60">
        <v>0.97960083675109211</v>
      </c>
      <c r="H105" s="60">
        <v>0.95334815869226075</v>
      </c>
      <c r="I105" s="60">
        <v>0.90742590367007536</v>
      </c>
      <c r="J105" s="60">
        <v>0.96432849562671563</v>
      </c>
      <c r="K105" s="60">
        <v>0.92161803010602217</v>
      </c>
      <c r="L105" s="60">
        <v>0.93918077671963318</v>
      </c>
      <c r="M105" s="61">
        <v>0.90543551106446285</v>
      </c>
    </row>
    <row r="106" spans="1:13" x14ac:dyDescent="0.25">
      <c r="A106" s="29">
        <v>6</v>
      </c>
      <c r="B106" s="59">
        <v>0.84622042037341583</v>
      </c>
      <c r="C106" s="60">
        <v>0.85108168133744266</v>
      </c>
      <c r="D106" s="60">
        <v>0.88001321864422222</v>
      </c>
      <c r="E106" s="60">
        <v>0.97191805468885106</v>
      </c>
      <c r="F106" s="60">
        <v>0.97891618170304329</v>
      </c>
      <c r="G106" s="60">
        <v>0.95004804666037401</v>
      </c>
      <c r="H106" s="60">
        <v>0.93198980336642745</v>
      </c>
      <c r="I106" s="60">
        <v>0.88216821694017578</v>
      </c>
      <c r="J106" s="60">
        <v>0.94223529014132623</v>
      </c>
      <c r="K106" s="60">
        <v>0.8856540306626044</v>
      </c>
      <c r="L106" s="60">
        <v>0.90739417368212938</v>
      </c>
      <c r="M106" s="61">
        <v>0.88209972764367395</v>
      </c>
    </row>
    <row r="107" spans="1:13" x14ac:dyDescent="0.25">
      <c r="A107" s="29">
        <v>5</v>
      </c>
      <c r="B107" s="59">
        <v>0.82668668499388664</v>
      </c>
      <c r="C107" s="60">
        <v>0.83428513276797145</v>
      </c>
      <c r="D107" s="60">
        <v>0.84018791368197765</v>
      </c>
      <c r="E107" s="60">
        <v>0.93808490678572332</v>
      </c>
      <c r="F107" s="60">
        <v>0.95534411477206937</v>
      </c>
      <c r="G107" s="60">
        <v>0.91145230591008541</v>
      </c>
      <c r="H107" s="60">
        <v>0.90572597555798939</v>
      </c>
      <c r="I107" s="60">
        <v>0.85195781747498978</v>
      </c>
      <c r="J107" s="60">
        <v>0.9148398355576266</v>
      </c>
      <c r="K107" s="60">
        <v>0.84222494294631134</v>
      </c>
      <c r="L107" s="60">
        <v>0.86919453875769803</v>
      </c>
      <c r="M107" s="61">
        <v>0.85454803354906861</v>
      </c>
    </row>
    <row r="108" spans="1:13" x14ac:dyDescent="0.25">
      <c r="A108" s="29">
        <v>4</v>
      </c>
      <c r="B108" s="59">
        <v>0.80479226015337846</v>
      </c>
      <c r="C108" s="60">
        <v>0.81499328371021718</v>
      </c>
      <c r="D108" s="60">
        <v>0.79328914431016151</v>
      </c>
      <c r="E108" s="60">
        <v>0.89532219310360817</v>
      </c>
      <c r="F108" s="60">
        <v>0.92567577825407654</v>
      </c>
      <c r="G108" s="60">
        <v>0.86381361450022665</v>
      </c>
      <c r="H108" s="60">
        <v>0.87455667526694647</v>
      </c>
      <c r="I108" s="60">
        <v>0.81679470527451725</v>
      </c>
      <c r="J108" s="60">
        <v>0.88214213187561663</v>
      </c>
      <c r="K108" s="60">
        <v>0.79133076695714322</v>
      </c>
      <c r="L108" s="60">
        <v>0.82458187194633936</v>
      </c>
      <c r="M108" s="61">
        <v>0.82278042878064683</v>
      </c>
    </row>
    <row r="109" spans="1:13" x14ac:dyDescent="0.25">
      <c r="A109" s="29">
        <v>3</v>
      </c>
      <c r="B109" s="59">
        <v>0.78053714585189127</v>
      </c>
      <c r="C109" s="60">
        <v>0.79320613416418007</v>
      </c>
      <c r="D109" s="60">
        <v>0.7393169105287738</v>
      </c>
      <c r="E109" s="60">
        <v>0.84362991364250584</v>
      </c>
      <c r="F109" s="60">
        <v>0.88991117214906468</v>
      </c>
      <c r="G109" s="60">
        <v>0.80713197243079737</v>
      </c>
      <c r="H109" s="60">
        <v>0.83848190249329868</v>
      </c>
      <c r="I109" s="60">
        <v>0.77667888033875832</v>
      </c>
      <c r="J109" s="60">
        <v>0.84414217909529621</v>
      </c>
      <c r="K109" s="60">
        <v>0.73297150269510003</v>
      </c>
      <c r="L109" s="60">
        <v>0.77355617324805304</v>
      </c>
      <c r="M109" s="61">
        <v>0.78679691333840851</v>
      </c>
    </row>
    <row r="110" spans="1:13" x14ac:dyDescent="0.25">
      <c r="A110" s="29">
        <v>2</v>
      </c>
      <c r="B110" s="59">
        <v>0.75392134208942518</v>
      </c>
      <c r="C110" s="60">
        <v>0.7689236841298599</v>
      </c>
      <c r="D110" s="60">
        <v>0.6782712123378144</v>
      </c>
      <c r="E110" s="60">
        <v>0.78300806840241599</v>
      </c>
      <c r="F110" s="60">
        <v>0.84805029645703389</v>
      </c>
      <c r="G110" s="60">
        <v>0.74140737970179782</v>
      </c>
      <c r="H110" s="60">
        <v>0.79750165723704602</v>
      </c>
      <c r="I110" s="60">
        <v>0.73161034266771308</v>
      </c>
      <c r="J110" s="60">
        <v>0.80083997721666556</v>
      </c>
      <c r="K110" s="60">
        <v>0.66714715016018189</v>
      </c>
      <c r="L110" s="60">
        <v>0.71611744266283939</v>
      </c>
      <c r="M110" s="61">
        <v>0.74659748722235375</v>
      </c>
    </row>
    <row r="111" spans="1:13" x14ac:dyDescent="0.25">
      <c r="A111" s="29">
        <v>1</v>
      </c>
      <c r="B111" s="62">
        <v>0.7249448488659801</v>
      </c>
      <c r="C111" s="63">
        <v>0.74214593360725689</v>
      </c>
      <c r="D111" s="63">
        <v>0.61015204973728343</v>
      </c>
      <c r="E111" s="63">
        <v>0.71345665738333885</v>
      </c>
      <c r="F111" s="63">
        <v>0.80009315117798407</v>
      </c>
      <c r="G111" s="63">
        <v>0.66663983631322787</v>
      </c>
      <c r="H111" s="63">
        <v>0.75161593949818861</v>
      </c>
      <c r="I111" s="63">
        <v>0.68158909226138131</v>
      </c>
      <c r="J111" s="63">
        <v>0.75223552623972445</v>
      </c>
      <c r="K111" s="63">
        <v>0.59385770935238869</v>
      </c>
      <c r="L111" s="63">
        <v>0.6522656801906983</v>
      </c>
      <c r="M111" s="64">
        <v>0.70218215043248244</v>
      </c>
    </row>
    <row r="112" spans="1:13" x14ac:dyDescent="0.25">
      <c r="B112" s="2"/>
      <c r="C112" s="2"/>
      <c r="D112" s="2"/>
      <c r="E112" s="2"/>
      <c r="F112" s="2"/>
      <c r="G112" s="2"/>
      <c r="H112" s="2"/>
      <c r="I112" s="2"/>
      <c r="J112" s="2"/>
      <c r="K112" s="2"/>
      <c r="L112" s="2"/>
      <c r="M112" s="2"/>
    </row>
    <row r="113" spans="1:13" x14ac:dyDescent="0.25">
      <c r="A113" s="27" t="s">
        <v>55</v>
      </c>
      <c r="B113" s="30">
        <v>4</v>
      </c>
      <c r="C113" s="30">
        <v>5</v>
      </c>
      <c r="D113" s="30">
        <v>6</v>
      </c>
      <c r="E113" s="30">
        <v>7</v>
      </c>
      <c r="F113" s="30">
        <v>8</v>
      </c>
      <c r="G113" s="30">
        <v>9</v>
      </c>
      <c r="H113" s="30">
        <v>10</v>
      </c>
      <c r="I113" s="30">
        <v>11</v>
      </c>
      <c r="J113" s="30">
        <v>12</v>
      </c>
      <c r="K113" s="30">
        <v>1</v>
      </c>
      <c r="L113" s="30">
        <v>2</v>
      </c>
      <c r="M113" s="30">
        <v>3</v>
      </c>
    </row>
    <row r="114" spans="1:13" x14ac:dyDescent="0.25">
      <c r="A114" s="29">
        <v>20</v>
      </c>
      <c r="B114" s="56">
        <v>0.91038547005265313</v>
      </c>
      <c r="C114" s="57">
        <v>0.90939916626726769</v>
      </c>
      <c r="D114" s="57">
        <v>0.98572441102434682</v>
      </c>
      <c r="E114" s="57">
        <v>1</v>
      </c>
      <c r="F114" s="57">
        <v>1</v>
      </c>
      <c r="G114" s="57">
        <v>1</v>
      </c>
      <c r="H114" s="57">
        <v>0.99869595726731064</v>
      </c>
      <c r="I114" s="57">
        <v>0.96082345462290175</v>
      </c>
      <c r="J114" s="57">
        <v>1</v>
      </c>
      <c r="K114" s="57">
        <v>0.99194934781994337</v>
      </c>
      <c r="L114" s="57">
        <v>0.9840619835024047</v>
      </c>
      <c r="M114" s="58">
        <v>0.96071748946481805</v>
      </c>
    </row>
    <row r="115" spans="1:13" x14ac:dyDescent="0.25">
      <c r="A115" s="29">
        <v>19</v>
      </c>
      <c r="B115" s="59">
        <v>0.91038547005265313</v>
      </c>
      <c r="C115" s="60">
        <v>0.90939916626726769</v>
      </c>
      <c r="D115" s="60">
        <v>0.98572441102434682</v>
      </c>
      <c r="E115" s="60">
        <v>1</v>
      </c>
      <c r="F115" s="60">
        <v>1</v>
      </c>
      <c r="G115" s="60">
        <v>1</v>
      </c>
      <c r="H115" s="60">
        <v>0.99869595726731064</v>
      </c>
      <c r="I115" s="60">
        <v>0.96082345462290175</v>
      </c>
      <c r="J115" s="60">
        <v>1</v>
      </c>
      <c r="K115" s="60">
        <v>0.99194934781994337</v>
      </c>
      <c r="L115" s="60">
        <v>0.9840619835024047</v>
      </c>
      <c r="M115" s="61">
        <v>0.96071748946481805</v>
      </c>
    </row>
    <row r="116" spans="1:13" x14ac:dyDescent="0.25">
      <c r="A116" s="29">
        <v>18</v>
      </c>
      <c r="B116" s="59">
        <v>0.91038547005265313</v>
      </c>
      <c r="C116" s="60">
        <v>0.90939916626726769</v>
      </c>
      <c r="D116" s="60">
        <v>0.98572441102434682</v>
      </c>
      <c r="E116" s="60">
        <v>1</v>
      </c>
      <c r="F116" s="60">
        <v>1</v>
      </c>
      <c r="G116" s="60">
        <v>1</v>
      </c>
      <c r="H116" s="60">
        <v>0.99869595726731064</v>
      </c>
      <c r="I116" s="60">
        <v>0.96082345462290175</v>
      </c>
      <c r="J116" s="60">
        <v>1</v>
      </c>
      <c r="K116" s="60">
        <v>0.99194934781994337</v>
      </c>
      <c r="L116" s="60">
        <v>0.9840619835024047</v>
      </c>
      <c r="M116" s="61">
        <v>0.96071748946481805</v>
      </c>
    </row>
    <row r="117" spans="1:13" x14ac:dyDescent="0.25">
      <c r="A117" s="29">
        <v>17</v>
      </c>
      <c r="B117" s="59">
        <v>0.91038547005265313</v>
      </c>
      <c r="C117" s="60">
        <v>0.90939916626726769</v>
      </c>
      <c r="D117" s="60">
        <v>0.98572441102434682</v>
      </c>
      <c r="E117" s="60">
        <v>1</v>
      </c>
      <c r="F117" s="60">
        <v>1</v>
      </c>
      <c r="G117" s="60">
        <v>1</v>
      </c>
      <c r="H117" s="60">
        <v>0.99869595726731064</v>
      </c>
      <c r="I117" s="60">
        <v>0.96082345462290175</v>
      </c>
      <c r="J117" s="60">
        <v>1</v>
      </c>
      <c r="K117" s="60">
        <v>0.99194934781994337</v>
      </c>
      <c r="L117" s="60">
        <v>0.9840619835024047</v>
      </c>
      <c r="M117" s="61">
        <v>0.96071748946481805</v>
      </c>
    </row>
    <row r="118" spans="1:13" x14ac:dyDescent="0.25">
      <c r="A118" s="29">
        <v>16</v>
      </c>
      <c r="B118" s="59">
        <v>0.91038547005265313</v>
      </c>
      <c r="C118" s="60">
        <v>0.90939916626726769</v>
      </c>
      <c r="D118" s="60">
        <v>0.98572441102434682</v>
      </c>
      <c r="E118" s="60">
        <v>1</v>
      </c>
      <c r="F118" s="60">
        <v>1</v>
      </c>
      <c r="G118" s="60">
        <v>1</v>
      </c>
      <c r="H118" s="60">
        <v>0.99869595726731064</v>
      </c>
      <c r="I118" s="60">
        <v>0.96082345462290175</v>
      </c>
      <c r="J118" s="60">
        <v>1</v>
      </c>
      <c r="K118" s="60">
        <v>0.99194934781994337</v>
      </c>
      <c r="L118" s="60">
        <v>0.9840619835024047</v>
      </c>
      <c r="M118" s="61">
        <v>0.96071748946481805</v>
      </c>
    </row>
    <row r="119" spans="1:13" x14ac:dyDescent="0.25">
      <c r="A119" s="29">
        <v>15</v>
      </c>
      <c r="B119" s="59">
        <v>0.91038547005265313</v>
      </c>
      <c r="C119" s="60">
        <v>0.90939916626726769</v>
      </c>
      <c r="D119" s="60">
        <v>0.98572441102434682</v>
      </c>
      <c r="E119" s="60">
        <v>1</v>
      </c>
      <c r="F119" s="60">
        <v>1</v>
      </c>
      <c r="G119" s="60">
        <v>1</v>
      </c>
      <c r="H119" s="60">
        <v>0.99869595726731064</v>
      </c>
      <c r="I119" s="60">
        <v>0.96082345462290175</v>
      </c>
      <c r="J119" s="60">
        <v>1</v>
      </c>
      <c r="K119" s="60">
        <v>0.99194934781994337</v>
      </c>
      <c r="L119" s="60">
        <v>0.9840619835024047</v>
      </c>
      <c r="M119" s="61">
        <v>0.96071748946481805</v>
      </c>
    </row>
    <row r="120" spans="1:13" x14ac:dyDescent="0.25">
      <c r="A120" s="29">
        <v>14</v>
      </c>
      <c r="B120" s="59">
        <v>0.91038547005265313</v>
      </c>
      <c r="C120" s="60">
        <v>0.90939916626726769</v>
      </c>
      <c r="D120" s="60">
        <v>0.98572441102434682</v>
      </c>
      <c r="E120" s="60">
        <v>1</v>
      </c>
      <c r="F120" s="60">
        <v>1</v>
      </c>
      <c r="G120" s="60">
        <v>1</v>
      </c>
      <c r="H120" s="60">
        <v>0.99869595726731064</v>
      </c>
      <c r="I120" s="60">
        <v>0.96082345462290175</v>
      </c>
      <c r="J120" s="60">
        <v>1</v>
      </c>
      <c r="K120" s="60">
        <v>0.99194934781994337</v>
      </c>
      <c r="L120" s="60">
        <v>0.9840619835024047</v>
      </c>
      <c r="M120" s="61">
        <v>0.96071748946481805</v>
      </c>
    </row>
    <row r="121" spans="1:13" x14ac:dyDescent="0.25">
      <c r="A121" s="29">
        <v>13</v>
      </c>
      <c r="B121" s="59">
        <v>0.91038547005265313</v>
      </c>
      <c r="C121" s="60">
        <v>0.90939916626726769</v>
      </c>
      <c r="D121" s="60">
        <v>0.98572441102434682</v>
      </c>
      <c r="E121" s="60">
        <v>1</v>
      </c>
      <c r="F121" s="60">
        <v>1</v>
      </c>
      <c r="G121" s="60">
        <v>1</v>
      </c>
      <c r="H121" s="60">
        <v>0.99869595726731064</v>
      </c>
      <c r="I121" s="60">
        <v>0.96082345462290175</v>
      </c>
      <c r="J121" s="60">
        <v>1</v>
      </c>
      <c r="K121" s="60">
        <v>0.99194934781994337</v>
      </c>
      <c r="L121" s="60">
        <v>0.9840619835024047</v>
      </c>
      <c r="M121" s="61">
        <v>0.96071748946481805</v>
      </c>
    </row>
    <row r="122" spans="1:13" x14ac:dyDescent="0.25">
      <c r="A122" s="29">
        <v>12</v>
      </c>
      <c r="B122" s="59">
        <v>0.91038547005265313</v>
      </c>
      <c r="C122" s="60">
        <v>0.90939916626726769</v>
      </c>
      <c r="D122" s="60">
        <v>0.98572441102434682</v>
      </c>
      <c r="E122" s="60">
        <v>1</v>
      </c>
      <c r="F122" s="60">
        <v>1</v>
      </c>
      <c r="G122" s="60">
        <v>1</v>
      </c>
      <c r="H122" s="60">
        <v>0.99869595726731064</v>
      </c>
      <c r="I122" s="60">
        <v>0.96082345462290175</v>
      </c>
      <c r="J122" s="60">
        <v>1</v>
      </c>
      <c r="K122" s="60">
        <v>0.99194934781994337</v>
      </c>
      <c r="L122" s="60">
        <v>0.9840619835024047</v>
      </c>
      <c r="M122" s="61">
        <v>0.96071748946481805</v>
      </c>
    </row>
    <row r="123" spans="1:13" x14ac:dyDescent="0.25">
      <c r="A123" s="29">
        <v>11</v>
      </c>
      <c r="B123" s="59">
        <v>0.91038547005265313</v>
      </c>
      <c r="C123" s="60">
        <v>0.90939916626726769</v>
      </c>
      <c r="D123" s="60">
        <v>0.98572441102434682</v>
      </c>
      <c r="E123" s="60">
        <v>1</v>
      </c>
      <c r="F123" s="60">
        <v>1</v>
      </c>
      <c r="G123" s="60">
        <v>1</v>
      </c>
      <c r="H123" s="60">
        <v>0.99869595726731064</v>
      </c>
      <c r="I123" s="60">
        <v>0.96082345462290175</v>
      </c>
      <c r="J123" s="60">
        <v>1</v>
      </c>
      <c r="K123" s="60">
        <v>0.98867043872375171</v>
      </c>
      <c r="L123" s="60">
        <v>0.9840619835024047</v>
      </c>
      <c r="M123" s="61">
        <v>0.96071748946481805</v>
      </c>
    </row>
    <row r="124" spans="1:13" x14ac:dyDescent="0.25">
      <c r="A124" s="29">
        <v>10</v>
      </c>
      <c r="B124" s="59">
        <v>0.90628942759482967</v>
      </c>
      <c r="C124" s="60">
        <v>0.90939916626726769</v>
      </c>
      <c r="D124" s="60">
        <v>0.98572441102434682</v>
      </c>
      <c r="E124" s="60">
        <v>1</v>
      </c>
      <c r="F124" s="60">
        <v>1</v>
      </c>
      <c r="G124" s="60">
        <v>1</v>
      </c>
      <c r="H124" s="60">
        <v>0.99869595726731064</v>
      </c>
      <c r="I124" s="60">
        <v>0.95961161798450334</v>
      </c>
      <c r="J124" s="60">
        <v>1</v>
      </c>
      <c r="K124" s="60">
        <v>0.9745232258194696</v>
      </c>
      <c r="L124" s="60">
        <v>0.9840619835024047</v>
      </c>
      <c r="M124" s="61">
        <v>0.95815942919675134</v>
      </c>
    </row>
    <row r="125" spans="1:13" x14ac:dyDescent="0.25">
      <c r="A125" s="29">
        <v>9</v>
      </c>
      <c r="B125" s="59">
        <v>0.89708340559685018</v>
      </c>
      <c r="C125" s="60">
        <v>0.90508369510936282</v>
      </c>
      <c r="D125" s="60">
        <v>0.97573004228649907</v>
      </c>
      <c r="E125" s="60">
        <v>1</v>
      </c>
      <c r="F125" s="60">
        <v>1</v>
      </c>
      <c r="G125" s="60">
        <v>1</v>
      </c>
      <c r="H125" s="60">
        <v>0.99420319919507549</v>
      </c>
      <c r="I125" s="60">
        <v>0.9504115614381563</v>
      </c>
      <c r="J125" s="60">
        <v>0.99978240205468583</v>
      </c>
      <c r="K125" s="60">
        <v>0.9495077091070977</v>
      </c>
      <c r="L125" s="60">
        <v>0.9840619835024047</v>
      </c>
      <c r="M125" s="61">
        <v>0.94798061732002847</v>
      </c>
    </row>
    <row r="126" spans="1:13" x14ac:dyDescent="0.25">
      <c r="A126" s="29">
        <v>8</v>
      </c>
      <c r="B126" s="59">
        <v>0.88276740405871457</v>
      </c>
      <c r="C126" s="60">
        <v>0.89072192917117121</v>
      </c>
      <c r="D126" s="60">
        <v>0.95151676636989935</v>
      </c>
      <c r="E126" s="60">
        <v>1</v>
      </c>
      <c r="F126" s="60">
        <v>1</v>
      </c>
      <c r="G126" s="60">
        <v>1</v>
      </c>
      <c r="H126" s="60">
        <v>0.97945704238364506</v>
      </c>
      <c r="I126" s="60">
        <v>0.93322328498386109</v>
      </c>
      <c r="J126" s="60">
        <v>0.98523250046317601</v>
      </c>
      <c r="K126" s="60">
        <v>0.91362388858663568</v>
      </c>
      <c r="L126" s="60">
        <v>0.97162239823461383</v>
      </c>
      <c r="M126" s="61">
        <v>0.93018105383464977</v>
      </c>
    </row>
    <row r="127" spans="1:13" x14ac:dyDescent="0.25">
      <c r="A127" s="29">
        <v>7</v>
      </c>
      <c r="B127" s="59">
        <v>0.86334142298042305</v>
      </c>
      <c r="C127" s="60">
        <v>0.86631386845269265</v>
      </c>
      <c r="D127" s="60">
        <v>0.91308458327454767</v>
      </c>
      <c r="E127" s="60">
        <v>1</v>
      </c>
      <c r="F127" s="60">
        <v>0.99793938839338581</v>
      </c>
      <c r="G127" s="60">
        <v>0.97945672185775801</v>
      </c>
      <c r="H127" s="60">
        <v>0.95445748683301923</v>
      </c>
      <c r="I127" s="60">
        <v>0.90804678862161758</v>
      </c>
      <c r="J127" s="60">
        <v>0.96224697141688065</v>
      </c>
      <c r="K127" s="60">
        <v>0.86687176425808354</v>
      </c>
      <c r="L127" s="60">
        <v>0.94654751349000321</v>
      </c>
      <c r="M127" s="61">
        <v>0.90476073874061491</v>
      </c>
    </row>
    <row r="128" spans="1:13" x14ac:dyDescent="0.25">
      <c r="A128" s="29">
        <v>6</v>
      </c>
      <c r="B128" s="59">
        <v>0.8388054623619754</v>
      </c>
      <c r="C128" s="60">
        <v>0.83185951295392724</v>
      </c>
      <c r="D128" s="60">
        <v>0.86043349300044403</v>
      </c>
      <c r="E128" s="60">
        <v>0.96184460930106064</v>
      </c>
      <c r="F128" s="60">
        <v>0.95737280588177676</v>
      </c>
      <c r="G128" s="60">
        <v>0.93503364661648369</v>
      </c>
      <c r="H128" s="60">
        <v>0.91920453254319801</v>
      </c>
      <c r="I128" s="60">
        <v>0.87488207235142557</v>
      </c>
      <c r="J128" s="60">
        <v>0.93082581491579963</v>
      </c>
      <c r="K128" s="60">
        <v>0.80925133612144118</v>
      </c>
      <c r="L128" s="60">
        <v>0.90883732926857264</v>
      </c>
      <c r="M128" s="61">
        <v>0.87171967203792411</v>
      </c>
    </row>
    <row r="129" spans="1:13" x14ac:dyDescent="0.25">
      <c r="A129" s="29">
        <v>5</v>
      </c>
      <c r="B129" s="59">
        <v>0.80915952220337184</v>
      </c>
      <c r="C129" s="60">
        <v>0.78735886267487509</v>
      </c>
      <c r="D129" s="60">
        <v>0.79356349554758843</v>
      </c>
      <c r="E129" s="60">
        <v>0.90869090689530263</v>
      </c>
      <c r="F129" s="60">
        <v>0.90197744986175143</v>
      </c>
      <c r="G129" s="60">
        <v>0.87606963069483956</v>
      </c>
      <c r="H129" s="60">
        <v>0.87369817951418161</v>
      </c>
      <c r="I129" s="60">
        <v>0.83372913617328526</v>
      </c>
      <c r="J129" s="60">
        <v>0.89096903095993318</v>
      </c>
      <c r="K129" s="60">
        <v>0.74076260417670881</v>
      </c>
      <c r="L129" s="60">
        <v>0.85849184557032221</v>
      </c>
      <c r="M129" s="61">
        <v>0.83105785372657726</v>
      </c>
    </row>
    <row r="130" spans="1:13" x14ac:dyDescent="0.25">
      <c r="A130" s="29">
        <v>4</v>
      </c>
      <c r="B130" s="59">
        <v>0.77440360250461227</v>
      </c>
      <c r="C130" s="60">
        <v>0.73281191761553599</v>
      </c>
      <c r="D130" s="60">
        <v>0.71247459091598075</v>
      </c>
      <c r="E130" s="60">
        <v>0.84112736400353372</v>
      </c>
      <c r="F130" s="60">
        <v>0.83175332033331006</v>
      </c>
      <c r="G130" s="60">
        <v>0.80256467409282561</v>
      </c>
      <c r="H130" s="60">
        <v>0.81793842774596959</v>
      </c>
      <c r="I130" s="60">
        <v>0.78458798008719666</v>
      </c>
      <c r="J130" s="60">
        <v>0.84267661954928119</v>
      </c>
      <c r="K130" s="60">
        <v>0.66140556842388631</v>
      </c>
      <c r="L130" s="60">
        <v>0.79551106239525193</v>
      </c>
      <c r="M130" s="61">
        <v>0.78277528380657446</v>
      </c>
    </row>
    <row r="131" spans="1:13" x14ac:dyDescent="0.25">
      <c r="A131" s="29">
        <v>3</v>
      </c>
      <c r="B131" s="59">
        <v>0.73453770326569667</v>
      </c>
      <c r="C131" s="60">
        <v>0.66821867777591004</v>
      </c>
      <c r="D131" s="60">
        <v>0.61716677910562112</v>
      </c>
      <c r="E131" s="60">
        <v>0.75915398062575368</v>
      </c>
      <c r="F131" s="60">
        <v>0.74670041729645265</v>
      </c>
      <c r="G131" s="60">
        <v>0.71451877681044174</v>
      </c>
      <c r="H131" s="60">
        <v>0.7519252772385624</v>
      </c>
      <c r="I131" s="60">
        <v>0.72745860409315966</v>
      </c>
      <c r="J131" s="60">
        <v>0.78594858068384355</v>
      </c>
      <c r="K131" s="60">
        <v>0.5711802288629737</v>
      </c>
      <c r="L131" s="60">
        <v>0.71989497974336181</v>
      </c>
      <c r="M131" s="61">
        <v>0.72687196227791551</v>
      </c>
    </row>
    <row r="132" spans="1:13" x14ac:dyDescent="0.25">
      <c r="A132" s="29">
        <v>2</v>
      </c>
      <c r="B132" s="59">
        <v>0.68956182448662506</v>
      </c>
      <c r="C132" s="60">
        <v>0.59357914315599714</v>
      </c>
      <c r="D132" s="60">
        <v>0.50764006011650953</v>
      </c>
      <c r="E132" s="60">
        <v>0.66277075676196229</v>
      </c>
      <c r="F132" s="60">
        <v>0.64681874075117884</v>
      </c>
      <c r="G132" s="60">
        <v>0.61193193884768815</v>
      </c>
      <c r="H132" s="60">
        <v>0.67565872799195992</v>
      </c>
      <c r="I132" s="60">
        <v>0.66234100819117436</v>
      </c>
      <c r="J132" s="60">
        <v>0.72078491436362035</v>
      </c>
      <c r="K132" s="60">
        <v>0.47008658549397098</v>
      </c>
      <c r="L132" s="60">
        <v>0.63164359761465183</v>
      </c>
      <c r="M132" s="61">
        <v>0.66334788914060061</v>
      </c>
    </row>
    <row r="133" spans="1:13" x14ac:dyDescent="0.25">
      <c r="A133" s="29">
        <v>1</v>
      </c>
      <c r="B133" s="62">
        <v>0.63947596616739733</v>
      </c>
      <c r="C133" s="63">
        <v>0.50889331375579749</v>
      </c>
      <c r="D133" s="63">
        <v>0.38389443394864592</v>
      </c>
      <c r="E133" s="63">
        <v>0.55197769241215999</v>
      </c>
      <c r="F133" s="63">
        <v>0.53210829069748888</v>
      </c>
      <c r="G133" s="63">
        <v>0.49480416020456464</v>
      </c>
      <c r="H133" s="63">
        <v>0.58913878000616193</v>
      </c>
      <c r="I133" s="63">
        <v>0.58923519238124067</v>
      </c>
      <c r="J133" s="63">
        <v>0.64718562058861162</v>
      </c>
      <c r="K133" s="63">
        <v>0.35812463831687819</v>
      </c>
      <c r="L133" s="63">
        <v>0.53075691600912189</v>
      </c>
      <c r="M133" s="64">
        <v>0.59220306439462977</v>
      </c>
    </row>
    <row r="134" spans="1:13" x14ac:dyDescent="0.25">
      <c r="B134" s="2"/>
      <c r="C134" s="2"/>
      <c r="D134" s="2"/>
      <c r="E134" s="2"/>
      <c r="F134" s="2"/>
      <c r="G134" s="2"/>
      <c r="H134" s="2"/>
      <c r="I134" s="2"/>
      <c r="J134" s="2"/>
      <c r="K134" s="2"/>
      <c r="L134" s="2"/>
      <c r="M134" s="2"/>
    </row>
    <row r="135" spans="1:13" x14ac:dyDescent="0.25">
      <c r="A135" s="27" t="s">
        <v>56</v>
      </c>
      <c r="B135" s="30">
        <v>4</v>
      </c>
      <c r="C135" s="30">
        <v>5</v>
      </c>
      <c r="D135" s="30">
        <v>6</v>
      </c>
      <c r="E135" s="30">
        <v>7</v>
      </c>
      <c r="F135" s="30">
        <v>8</v>
      </c>
      <c r="G135" s="30">
        <v>9</v>
      </c>
      <c r="H135" s="30">
        <v>10</v>
      </c>
      <c r="I135" s="30">
        <v>11</v>
      </c>
      <c r="J135" s="30">
        <v>12</v>
      </c>
      <c r="K135" s="30">
        <v>1</v>
      </c>
      <c r="L135" s="30">
        <v>2</v>
      </c>
      <c r="M135" s="30">
        <v>3</v>
      </c>
    </row>
    <row r="136" spans="1:13" x14ac:dyDescent="0.25">
      <c r="A136" s="29">
        <v>20</v>
      </c>
      <c r="B136" s="56">
        <v>0.91753927383246681</v>
      </c>
      <c r="C136" s="57">
        <v>0.89802486702522044</v>
      </c>
      <c r="D136" s="57">
        <v>0.97623214895363497</v>
      </c>
      <c r="E136" s="57">
        <v>1</v>
      </c>
      <c r="F136" s="57">
        <v>1</v>
      </c>
      <c r="G136" s="57">
        <v>1</v>
      </c>
      <c r="H136" s="57">
        <v>0.98878374979406458</v>
      </c>
      <c r="I136" s="57">
        <v>0.95886136049016002</v>
      </c>
      <c r="J136" s="57">
        <v>1</v>
      </c>
      <c r="K136" s="57">
        <v>0.98991600444742911</v>
      </c>
      <c r="L136" s="57">
        <v>1</v>
      </c>
      <c r="M136" s="58">
        <v>0.95981887966755808</v>
      </c>
    </row>
    <row r="137" spans="1:13" x14ac:dyDescent="0.25">
      <c r="A137" s="29">
        <v>19</v>
      </c>
      <c r="B137" s="59">
        <v>0.91753927383246681</v>
      </c>
      <c r="C137" s="60">
        <v>0.89802486702522044</v>
      </c>
      <c r="D137" s="60">
        <v>0.97623214895363497</v>
      </c>
      <c r="E137" s="60">
        <v>1</v>
      </c>
      <c r="F137" s="60">
        <v>1</v>
      </c>
      <c r="G137" s="60">
        <v>1</v>
      </c>
      <c r="H137" s="60">
        <v>0.98878374979406458</v>
      </c>
      <c r="I137" s="60">
        <v>0.95886136049016002</v>
      </c>
      <c r="J137" s="60">
        <v>1</v>
      </c>
      <c r="K137" s="60">
        <v>0.98991600444742911</v>
      </c>
      <c r="L137" s="60">
        <v>1</v>
      </c>
      <c r="M137" s="61">
        <v>0.95981887966755808</v>
      </c>
    </row>
    <row r="138" spans="1:13" x14ac:dyDescent="0.25">
      <c r="A138" s="29">
        <v>18</v>
      </c>
      <c r="B138" s="59">
        <v>0.91753927383246681</v>
      </c>
      <c r="C138" s="60">
        <v>0.89802486702522044</v>
      </c>
      <c r="D138" s="60">
        <v>0.97623214895363497</v>
      </c>
      <c r="E138" s="60">
        <v>1</v>
      </c>
      <c r="F138" s="60">
        <v>1</v>
      </c>
      <c r="G138" s="60">
        <v>1</v>
      </c>
      <c r="H138" s="60">
        <v>0.98878374979406458</v>
      </c>
      <c r="I138" s="60">
        <v>0.95886136049016002</v>
      </c>
      <c r="J138" s="60">
        <v>1</v>
      </c>
      <c r="K138" s="60">
        <v>0.98991600444742911</v>
      </c>
      <c r="L138" s="60">
        <v>1</v>
      </c>
      <c r="M138" s="61">
        <v>0.95981887966755808</v>
      </c>
    </row>
    <row r="139" spans="1:13" x14ac:dyDescent="0.25">
      <c r="A139" s="29">
        <v>17</v>
      </c>
      <c r="B139" s="59">
        <v>0.91753927383246681</v>
      </c>
      <c r="C139" s="60">
        <v>0.89802486702522044</v>
      </c>
      <c r="D139" s="60">
        <v>0.97623214895363497</v>
      </c>
      <c r="E139" s="60">
        <v>1</v>
      </c>
      <c r="F139" s="60">
        <v>1</v>
      </c>
      <c r="G139" s="60">
        <v>1</v>
      </c>
      <c r="H139" s="60">
        <v>0.98878374979406458</v>
      </c>
      <c r="I139" s="60">
        <v>0.95886136049016002</v>
      </c>
      <c r="J139" s="60">
        <v>1</v>
      </c>
      <c r="K139" s="60">
        <v>0.98991600444742911</v>
      </c>
      <c r="L139" s="60">
        <v>1</v>
      </c>
      <c r="M139" s="61">
        <v>0.95981887966755808</v>
      </c>
    </row>
    <row r="140" spans="1:13" x14ac:dyDescent="0.25">
      <c r="A140" s="29">
        <v>16</v>
      </c>
      <c r="B140" s="59">
        <v>0.91753927383246681</v>
      </c>
      <c r="C140" s="60">
        <v>0.89802486702522044</v>
      </c>
      <c r="D140" s="60">
        <v>0.97623214895363497</v>
      </c>
      <c r="E140" s="60">
        <v>1</v>
      </c>
      <c r="F140" s="60">
        <v>1</v>
      </c>
      <c r="G140" s="60">
        <v>1</v>
      </c>
      <c r="H140" s="60">
        <v>0.98878374979406458</v>
      </c>
      <c r="I140" s="60">
        <v>0.95886136049016002</v>
      </c>
      <c r="J140" s="60">
        <v>1</v>
      </c>
      <c r="K140" s="60">
        <v>0.98991600444742911</v>
      </c>
      <c r="L140" s="60">
        <v>1</v>
      </c>
      <c r="M140" s="61">
        <v>0.95981887966755808</v>
      </c>
    </row>
    <row r="141" spans="1:13" x14ac:dyDescent="0.25">
      <c r="A141" s="29">
        <v>15</v>
      </c>
      <c r="B141" s="59">
        <v>0.91753927383246681</v>
      </c>
      <c r="C141" s="60">
        <v>0.89802486702522044</v>
      </c>
      <c r="D141" s="60">
        <v>0.97623214895363497</v>
      </c>
      <c r="E141" s="60">
        <v>1</v>
      </c>
      <c r="F141" s="60">
        <v>1</v>
      </c>
      <c r="G141" s="60">
        <v>1</v>
      </c>
      <c r="H141" s="60">
        <v>0.98878374979406458</v>
      </c>
      <c r="I141" s="60">
        <v>0.95886136049016002</v>
      </c>
      <c r="J141" s="60">
        <v>1</v>
      </c>
      <c r="K141" s="60">
        <v>0.98991600444742911</v>
      </c>
      <c r="L141" s="60">
        <v>1</v>
      </c>
      <c r="M141" s="61">
        <v>0.95981887966755808</v>
      </c>
    </row>
    <row r="142" spans="1:13" x14ac:dyDescent="0.25">
      <c r="A142" s="29">
        <v>14</v>
      </c>
      <c r="B142" s="59">
        <v>0.91753927383246681</v>
      </c>
      <c r="C142" s="60">
        <v>0.89802486702522044</v>
      </c>
      <c r="D142" s="60">
        <v>0.97623214895363497</v>
      </c>
      <c r="E142" s="60">
        <v>1</v>
      </c>
      <c r="F142" s="60">
        <v>1</v>
      </c>
      <c r="G142" s="60">
        <v>1</v>
      </c>
      <c r="H142" s="60">
        <v>0.98878374979406458</v>
      </c>
      <c r="I142" s="60">
        <v>0.95886136049016002</v>
      </c>
      <c r="J142" s="60">
        <v>1</v>
      </c>
      <c r="K142" s="60">
        <v>0.98991600444742911</v>
      </c>
      <c r="L142" s="60">
        <v>1</v>
      </c>
      <c r="M142" s="61">
        <v>0.95981887966755808</v>
      </c>
    </row>
    <row r="143" spans="1:13" x14ac:dyDescent="0.25">
      <c r="A143" s="29">
        <v>13</v>
      </c>
      <c r="B143" s="59">
        <v>0.91648348031636884</v>
      </c>
      <c r="C143" s="60">
        <v>0.89802486702522044</v>
      </c>
      <c r="D143" s="60">
        <v>0.97623214895363497</v>
      </c>
      <c r="E143" s="60">
        <v>1</v>
      </c>
      <c r="F143" s="60">
        <v>1</v>
      </c>
      <c r="G143" s="60">
        <v>1</v>
      </c>
      <c r="H143" s="60">
        <v>0.98878374979406458</v>
      </c>
      <c r="I143" s="60">
        <v>0.95886136049016002</v>
      </c>
      <c r="J143" s="60">
        <v>1</v>
      </c>
      <c r="K143" s="60">
        <v>0.98991600444742911</v>
      </c>
      <c r="L143" s="60">
        <v>1</v>
      </c>
      <c r="M143" s="61">
        <v>0.95981887966755808</v>
      </c>
    </row>
    <row r="144" spans="1:13" x14ac:dyDescent="0.25">
      <c r="A144" s="29">
        <v>12</v>
      </c>
      <c r="B144" s="59">
        <v>0.91314813713437559</v>
      </c>
      <c r="C144" s="60">
        <v>0.89802486702522044</v>
      </c>
      <c r="D144" s="60">
        <v>0.97623214895363497</v>
      </c>
      <c r="E144" s="60">
        <v>1</v>
      </c>
      <c r="F144" s="60">
        <v>1</v>
      </c>
      <c r="G144" s="60">
        <v>1</v>
      </c>
      <c r="H144" s="60">
        <v>0.98878374979406458</v>
      </c>
      <c r="I144" s="60">
        <v>0.95886136049016002</v>
      </c>
      <c r="J144" s="60">
        <v>1</v>
      </c>
      <c r="K144" s="60">
        <v>0.98991600444742911</v>
      </c>
      <c r="L144" s="60">
        <v>1</v>
      </c>
      <c r="M144" s="61">
        <v>0.95981887966755808</v>
      </c>
    </row>
    <row r="145" spans="1:13" x14ac:dyDescent="0.25">
      <c r="A145" s="29">
        <v>11</v>
      </c>
      <c r="B145" s="59">
        <v>0.90753324428648718</v>
      </c>
      <c r="C145" s="60">
        <v>0.89802486702522044</v>
      </c>
      <c r="D145" s="60">
        <v>0.97623214895363497</v>
      </c>
      <c r="E145" s="60">
        <v>1</v>
      </c>
      <c r="F145" s="60">
        <v>1</v>
      </c>
      <c r="G145" s="60">
        <v>1</v>
      </c>
      <c r="H145" s="60">
        <v>0.98878374979406458</v>
      </c>
      <c r="I145" s="60">
        <v>0.95886136049016002</v>
      </c>
      <c r="J145" s="60">
        <v>1</v>
      </c>
      <c r="K145" s="60">
        <v>0.98991600444742911</v>
      </c>
      <c r="L145" s="60">
        <v>1</v>
      </c>
      <c r="M145" s="61">
        <v>0.95822514982864937</v>
      </c>
    </row>
    <row r="146" spans="1:13" x14ac:dyDescent="0.25">
      <c r="A146" s="29">
        <v>10</v>
      </c>
      <c r="B146" s="59">
        <v>0.89963880177270361</v>
      </c>
      <c r="C146" s="60">
        <v>0.89496183926930639</v>
      </c>
      <c r="D146" s="60">
        <v>0.9746404848050777</v>
      </c>
      <c r="E146" s="60">
        <v>1</v>
      </c>
      <c r="F146" s="60">
        <v>1</v>
      </c>
      <c r="G146" s="60">
        <v>1</v>
      </c>
      <c r="H146" s="60">
        <v>0.98783836443836215</v>
      </c>
      <c r="I146" s="60">
        <v>0.95411835048988469</v>
      </c>
      <c r="J146" s="60">
        <v>0.99937260230378844</v>
      </c>
      <c r="K146" s="60">
        <v>0.98316214976057703</v>
      </c>
      <c r="L146" s="60">
        <v>0.9957755701032619</v>
      </c>
      <c r="M146" s="61">
        <v>0.95210691942650982</v>
      </c>
    </row>
    <row r="147" spans="1:13" x14ac:dyDescent="0.25">
      <c r="A147" s="29">
        <v>9</v>
      </c>
      <c r="B147" s="59">
        <v>0.88946480959302487</v>
      </c>
      <c r="C147" s="60">
        <v>0.88851111654652981</v>
      </c>
      <c r="D147" s="60">
        <v>0.96469371345877508</v>
      </c>
      <c r="E147" s="60">
        <v>1</v>
      </c>
      <c r="F147" s="60">
        <v>1</v>
      </c>
      <c r="G147" s="60">
        <v>1</v>
      </c>
      <c r="H147" s="60">
        <v>0.98147763184169146</v>
      </c>
      <c r="I147" s="60">
        <v>0.94396735844337609</v>
      </c>
      <c r="J147" s="60">
        <v>0.99272299908647565</v>
      </c>
      <c r="K147" s="60">
        <v>0.96868399704143426</v>
      </c>
      <c r="L147" s="60">
        <v>0.98316474626514427</v>
      </c>
      <c r="M147" s="61">
        <v>0.94146418846113944</v>
      </c>
    </row>
    <row r="148" spans="1:13" x14ac:dyDescent="0.25">
      <c r="A148" s="29">
        <v>8</v>
      </c>
      <c r="B148" s="59">
        <v>0.87701126774745086</v>
      </c>
      <c r="C148" s="60">
        <v>0.8786726988568907</v>
      </c>
      <c r="D148" s="60">
        <v>0.94639183491472711</v>
      </c>
      <c r="E148" s="60">
        <v>1</v>
      </c>
      <c r="F148" s="60">
        <v>1</v>
      </c>
      <c r="G148" s="60">
        <v>1</v>
      </c>
      <c r="H148" s="60">
        <v>0.96970155200405239</v>
      </c>
      <c r="I148" s="60">
        <v>0.92840838435063433</v>
      </c>
      <c r="J148" s="60">
        <v>0.98090632576106807</v>
      </c>
      <c r="K148" s="60">
        <v>0.94648154629000081</v>
      </c>
      <c r="L148" s="60">
        <v>0.96400551018328196</v>
      </c>
      <c r="M148" s="61">
        <v>0.926296956932538</v>
      </c>
    </row>
    <row r="149" spans="1:13" x14ac:dyDescent="0.25">
      <c r="A149" s="29">
        <v>7</v>
      </c>
      <c r="B149" s="59">
        <v>0.86227817623598169</v>
      </c>
      <c r="C149" s="60">
        <v>0.86544658620038917</v>
      </c>
      <c r="D149" s="60">
        <v>0.9197348491729338</v>
      </c>
      <c r="E149" s="60">
        <v>0.99774570236296045</v>
      </c>
      <c r="F149" s="60">
        <v>0.9963248550225281</v>
      </c>
      <c r="G149" s="60">
        <v>0.97945559119934034</v>
      </c>
      <c r="H149" s="60">
        <v>0.95251012492544507</v>
      </c>
      <c r="I149" s="60">
        <v>0.9074414282116593</v>
      </c>
      <c r="J149" s="60">
        <v>0.96392258232756589</v>
      </c>
      <c r="K149" s="60">
        <v>0.91655479750627689</v>
      </c>
      <c r="L149" s="60">
        <v>0.93829786185767483</v>
      </c>
      <c r="M149" s="61">
        <v>0.9066052248407056</v>
      </c>
    </row>
    <row r="150" spans="1:13" x14ac:dyDescent="0.25">
      <c r="A150" s="29">
        <v>6</v>
      </c>
      <c r="B150" s="59">
        <v>0.84526553505861723</v>
      </c>
      <c r="C150" s="60">
        <v>0.84883277857702499</v>
      </c>
      <c r="D150" s="60">
        <v>0.88472275623339514</v>
      </c>
      <c r="E150" s="60">
        <v>0.97089046046704286</v>
      </c>
      <c r="F150" s="60">
        <v>0.97335718224204493</v>
      </c>
      <c r="G150" s="60">
        <v>0.94860929099673663</v>
      </c>
      <c r="H150" s="60">
        <v>0.92990335060586937</v>
      </c>
      <c r="I150" s="60">
        <v>0.8810664900264511</v>
      </c>
      <c r="J150" s="60">
        <v>0.94177176878596924</v>
      </c>
      <c r="K150" s="60">
        <v>0.87890375069026228</v>
      </c>
      <c r="L150" s="60">
        <v>0.9060418012883229</v>
      </c>
      <c r="M150" s="61">
        <v>0.88238899218564237</v>
      </c>
    </row>
    <row r="151" spans="1:13" x14ac:dyDescent="0.25">
      <c r="A151" s="29">
        <v>5</v>
      </c>
      <c r="B151" s="59">
        <v>0.82597334421535762</v>
      </c>
      <c r="C151" s="60">
        <v>0.8288312759867984</v>
      </c>
      <c r="D151" s="60">
        <v>0.84135555609611123</v>
      </c>
      <c r="E151" s="60">
        <v>0.93427929104524032</v>
      </c>
      <c r="F151" s="60">
        <v>0.94219419298628837</v>
      </c>
      <c r="G151" s="60">
        <v>0.90823278684935405</v>
      </c>
      <c r="H151" s="60">
        <v>0.90188122904532531</v>
      </c>
      <c r="I151" s="60">
        <v>0.84928356979500963</v>
      </c>
      <c r="J151" s="60">
        <v>0.9144538851362779</v>
      </c>
      <c r="K151" s="60">
        <v>0.8335284058419572</v>
      </c>
      <c r="L151" s="60">
        <v>0.86723732847522617</v>
      </c>
      <c r="M151" s="61">
        <v>0.85364825896734819</v>
      </c>
    </row>
    <row r="152" spans="1:13" x14ac:dyDescent="0.25">
      <c r="A152" s="29">
        <v>4</v>
      </c>
      <c r="B152" s="59">
        <v>0.80440160370620284</v>
      </c>
      <c r="C152" s="60">
        <v>0.80544207842970927</v>
      </c>
      <c r="D152" s="60">
        <v>0.78963324876108187</v>
      </c>
      <c r="E152" s="60">
        <v>0.88791219409755306</v>
      </c>
      <c r="F152" s="60">
        <v>0.90283588725525843</v>
      </c>
      <c r="G152" s="60">
        <v>0.85832607875719258</v>
      </c>
      <c r="H152" s="60">
        <v>0.86844376024381287</v>
      </c>
      <c r="I152" s="60">
        <v>0.812092667517335</v>
      </c>
      <c r="J152" s="60">
        <v>0.88196893137849186</v>
      </c>
      <c r="K152" s="60">
        <v>0.78042876296136143</v>
      </c>
      <c r="L152" s="60">
        <v>0.82188444341838474</v>
      </c>
      <c r="M152" s="61">
        <v>0.82038302518582307</v>
      </c>
    </row>
    <row r="153" spans="1:13" x14ac:dyDescent="0.25">
      <c r="A153" s="29">
        <v>3</v>
      </c>
      <c r="B153" s="59">
        <v>0.7805503135311529</v>
      </c>
      <c r="C153" s="60">
        <v>0.77866518590575762</v>
      </c>
      <c r="D153" s="60">
        <v>0.72955583422830717</v>
      </c>
      <c r="E153" s="60">
        <v>0.83178916962398086</v>
      </c>
      <c r="F153" s="60">
        <v>0.85528226504895499</v>
      </c>
      <c r="G153" s="60">
        <v>0.79888916672025223</v>
      </c>
      <c r="H153" s="60">
        <v>0.82959094420133228</v>
      </c>
      <c r="I153" s="60">
        <v>0.76949378319342709</v>
      </c>
      <c r="J153" s="60">
        <v>0.84431690751261124</v>
      </c>
      <c r="K153" s="60">
        <v>0.71960482204847509</v>
      </c>
      <c r="L153" s="60">
        <v>0.76998314611779861</v>
      </c>
      <c r="M153" s="61">
        <v>0.78259329084106699</v>
      </c>
    </row>
    <row r="154" spans="1:13" x14ac:dyDescent="0.25">
      <c r="A154" s="29">
        <v>2</v>
      </c>
      <c r="B154" s="59">
        <v>0.75441947369020768</v>
      </c>
      <c r="C154" s="60">
        <v>0.74850059841494354</v>
      </c>
      <c r="D154" s="60">
        <v>0.66112331249778722</v>
      </c>
      <c r="E154" s="60">
        <v>0.76591021762452383</v>
      </c>
      <c r="F154" s="60">
        <v>0.79953332636737817</v>
      </c>
      <c r="G154" s="60">
        <v>0.72992205073853289</v>
      </c>
      <c r="H154" s="60">
        <v>0.78532278091788321</v>
      </c>
      <c r="I154" s="60">
        <v>0.72148691682328603</v>
      </c>
      <c r="J154" s="60">
        <v>0.80149781353863603</v>
      </c>
      <c r="K154" s="60">
        <v>0.65105658310329817</v>
      </c>
      <c r="L154" s="60">
        <v>0.71153343657346757</v>
      </c>
      <c r="M154" s="61">
        <v>0.74027905593307997</v>
      </c>
    </row>
    <row r="155" spans="1:13" x14ac:dyDescent="0.25">
      <c r="A155" s="29">
        <v>1</v>
      </c>
      <c r="B155" s="62">
        <v>0.72600908418336729</v>
      </c>
      <c r="C155" s="63">
        <v>0.71494831595726682</v>
      </c>
      <c r="D155" s="63">
        <v>0.58433568356952181</v>
      </c>
      <c r="E155" s="63">
        <v>0.69027533809918196</v>
      </c>
      <c r="F155" s="63">
        <v>0.73558907121052797</v>
      </c>
      <c r="G155" s="63">
        <v>0.65142473081203478</v>
      </c>
      <c r="H155" s="63">
        <v>0.73563927039346577</v>
      </c>
      <c r="I155" s="63">
        <v>0.66807206840691169</v>
      </c>
      <c r="J155" s="63">
        <v>0.75351164945656612</v>
      </c>
      <c r="K155" s="63">
        <v>0.57478404612583067</v>
      </c>
      <c r="L155" s="63">
        <v>0.64653531478539183</v>
      </c>
      <c r="M155" s="64">
        <v>0.69344032046186199</v>
      </c>
    </row>
    <row r="156" spans="1:13" x14ac:dyDescent="0.25">
      <c r="B156" s="2"/>
      <c r="C156" s="2"/>
      <c r="D156" s="2"/>
      <c r="E156" s="2"/>
      <c r="F156" s="2"/>
      <c r="G156" s="2"/>
      <c r="H156" s="2"/>
      <c r="I156" s="2"/>
      <c r="J156" s="2"/>
      <c r="K156" s="2"/>
      <c r="L156" s="2"/>
      <c r="M156" s="2"/>
    </row>
    <row r="157" spans="1:13" x14ac:dyDescent="0.25">
      <c r="A157" s="27" t="s">
        <v>57</v>
      </c>
      <c r="B157" s="30">
        <v>4</v>
      </c>
      <c r="C157" s="30">
        <v>5</v>
      </c>
      <c r="D157" s="30">
        <v>6</v>
      </c>
      <c r="E157" s="30">
        <v>7</v>
      </c>
      <c r="F157" s="30">
        <v>8</v>
      </c>
      <c r="G157" s="30">
        <v>9</v>
      </c>
      <c r="H157" s="30">
        <v>10</v>
      </c>
      <c r="I157" s="30">
        <v>11</v>
      </c>
      <c r="J157" s="30">
        <v>12</v>
      </c>
      <c r="K157" s="30">
        <v>1</v>
      </c>
      <c r="L157" s="30">
        <v>2</v>
      </c>
      <c r="M157" s="30">
        <v>3</v>
      </c>
    </row>
    <row r="158" spans="1:13" x14ac:dyDescent="0.25">
      <c r="A158" s="29">
        <v>20</v>
      </c>
      <c r="B158" s="56">
        <v>0.92500194526498847</v>
      </c>
      <c r="C158" s="57">
        <v>0.89951988452126974</v>
      </c>
      <c r="D158" s="57">
        <v>0.97488316175359813</v>
      </c>
      <c r="E158" s="57">
        <v>1</v>
      </c>
      <c r="F158" s="57">
        <v>1</v>
      </c>
      <c r="G158" s="57">
        <v>1</v>
      </c>
      <c r="H158" s="57">
        <v>0.98925239651899144</v>
      </c>
      <c r="I158" s="57">
        <v>0.95929261258874243</v>
      </c>
      <c r="J158" s="57">
        <v>1</v>
      </c>
      <c r="K158" s="57">
        <v>0.99128253573830871</v>
      </c>
      <c r="L158" s="57">
        <v>1</v>
      </c>
      <c r="M158" s="58">
        <v>0.96092065917334724</v>
      </c>
    </row>
    <row r="159" spans="1:13" x14ac:dyDescent="0.25">
      <c r="A159" s="29">
        <v>19</v>
      </c>
      <c r="B159" s="59">
        <v>0.92500194526498847</v>
      </c>
      <c r="C159" s="60">
        <v>0.89951988452126974</v>
      </c>
      <c r="D159" s="60">
        <v>0.97488316175359813</v>
      </c>
      <c r="E159" s="60">
        <v>1</v>
      </c>
      <c r="F159" s="60">
        <v>1</v>
      </c>
      <c r="G159" s="60">
        <v>1</v>
      </c>
      <c r="H159" s="60">
        <v>0.98925239651899144</v>
      </c>
      <c r="I159" s="60">
        <v>0.95929261258874243</v>
      </c>
      <c r="J159" s="60">
        <v>1</v>
      </c>
      <c r="K159" s="60">
        <v>0.99128253573830871</v>
      </c>
      <c r="L159" s="60">
        <v>1</v>
      </c>
      <c r="M159" s="61">
        <v>0.96092065917334724</v>
      </c>
    </row>
    <row r="160" spans="1:13" x14ac:dyDescent="0.25">
      <c r="A160" s="29">
        <v>18</v>
      </c>
      <c r="B160" s="59">
        <v>0.92500194526498847</v>
      </c>
      <c r="C160" s="60">
        <v>0.89951988452126974</v>
      </c>
      <c r="D160" s="60">
        <v>0.97488316175359813</v>
      </c>
      <c r="E160" s="60">
        <v>1</v>
      </c>
      <c r="F160" s="60">
        <v>1</v>
      </c>
      <c r="G160" s="60">
        <v>1</v>
      </c>
      <c r="H160" s="60">
        <v>0.98925239651899144</v>
      </c>
      <c r="I160" s="60">
        <v>0.95929261258874243</v>
      </c>
      <c r="J160" s="60">
        <v>1</v>
      </c>
      <c r="K160" s="60">
        <v>0.99128253573830871</v>
      </c>
      <c r="L160" s="60">
        <v>1</v>
      </c>
      <c r="M160" s="61">
        <v>0.96092065917334724</v>
      </c>
    </row>
    <row r="161" spans="1:13" x14ac:dyDescent="0.25">
      <c r="A161" s="29">
        <v>17</v>
      </c>
      <c r="B161" s="59">
        <v>0.92500194526498847</v>
      </c>
      <c r="C161" s="60">
        <v>0.89951988452126974</v>
      </c>
      <c r="D161" s="60">
        <v>0.97488316175359813</v>
      </c>
      <c r="E161" s="60">
        <v>1</v>
      </c>
      <c r="F161" s="60">
        <v>1</v>
      </c>
      <c r="G161" s="60">
        <v>1</v>
      </c>
      <c r="H161" s="60">
        <v>0.98925239651899144</v>
      </c>
      <c r="I161" s="60">
        <v>0.95929261258874243</v>
      </c>
      <c r="J161" s="60">
        <v>1</v>
      </c>
      <c r="K161" s="60">
        <v>0.99128253573830871</v>
      </c>
      <c r="L161" s="60">
        <v>1</v>
      </c>
      <c r="M161" s="61">
        <v>0.96092065917334724</v>
      </c>
    </row>
    <row r="162" spans="1:13" x14ac:dyDescent="0.25">
      <c r="A162" s="29">
        <v>16</v>
      </c>
      <c r="B162" s="59">
        <v>0.92500194526498847</v>
      </c>
      <c r="C162" s="60">
        <v>0.89951988452126974</v>
      </c>
      <c r="D162" s="60">
        <v>0.97488316175359813</v>
      </c>
      <c r="E162" s="60">
        <v>1</v>
      </c>
      <c r="F162" s="60">
        <v>1</v>
      </c>
      <c r="G162" s="60">
        <v>1</v>
      </c>
      <c r="H162" s="60">
        <v>0.98925239651899144</v>
      </c>
      <c r="I162" s="60">
        <v>0.95929261258874243</v>
      </c>
      <c r="J162" s="60">
        <v>1</v>
      </c>
      <c r="K162" s="60">
        <v>0.99128253573830871</v>
      </c>
      <c r="L162" s="60">
        <v>1</v>
      </c>
      <c r="M162" s="61">
        <v>0.96092065917334724</v>
      </c>
    </row>
    <row r="163" spans="1:13" x14ac:dyDescent="0.25">
      <c r="A163" s="29">
        <v>15</v>
      </c>
      <c r="B163" s="59">
        <v>0.92500194526498847</v>
      </c>
      <c r="C163" s="60">
        <v>0.89951988452126974</v>
      </c>
      <c r="D163" s="60">
        <v>0.97488316175359813</v>
      </c>
      <c r="E163" s="60">
        <v>1</v>
      </c>
      <c r="F163" s="60">
        <v>1</v>
      </c>
      <c r="G163" s="60">
        <v>1</v>
      </c>
      <c r="H163" s="60">
        <v>0.98925239651899144</v>
      </c>
      <c r="I163" s="60">
        <v>0.95929261258874243</v>
      </c>
      <c r="J163" s="60">
        <v>1</v>
      </c>
      <c r="K163" s="60">
        <v>0.99128253573830871</v>
      </c>
      <c r="L163" s="60">
        <v>1</v>
      </c>
      <c r="M163" s="61">
        <v>0.96092065917334724</v>
      </c>
    </row>
    <row r="164" spans="1:13" x14ac:dyDescent="0.25">
      <c r="A164" s="29">
        <v>14</v>
      </c>
      <c r="B164" s="59">
        <v>0.92340351066403437</v>
      </c>
      <c r="C164" s="60">
        <v>0.89951988452126974</v>
      </c>
      <c r="D164" s="60">
        <v>0.97488316175359813</v>
      </c>
      <c r="E164" s="60">
        <v>1</v>
      </c>
      <c r="F164" s="60">
        <v>1</v>
      </c>
      <c r="G164" s="60">
        <v>1</v>
      </c>
      <c r="H164" s="60">
        <v>0.98925239651899144</v>
      </c>
      <c r="I164" s="60">
        <v>0.95929261258874243</v>
      </c>
      <c r="J164" s="60">
        <v>1</v>
      </c>
      <c r="K164" s="60">
        <v>0.99128253573830871</v>
      </c>
      <c r="L164" s="60">
        <v>1</v>
      </c>
      <c r="M164" s="61">
        <v>0.96092065917334724</v>
      </c>
    </row>
    <row r="165" spans="1:13" x14ac:dyDescent="0.25">
      <c r="A165" s="29">
        <v>13</v>
      </c>
      <c r="B165" s="59">
        <v>0.92002884790500694</v>
      </c>
      <c r="C165" s="60">
        <v>0.89951988452126974</v>
      </c>
      <c r="D165" s="60">
        <v>0.97488316175359813</v>
      </c>
      <c r="E165" s="60">
        <v>1</v>
      </c>
      <c r="F165" s="60">
        <v>1</v>
      </c>
      <c r="G165" s="60">
        <v>1</v>
      </c>
      <c r="H165" s="60">
        <v>0.98925239651899144</v>
      </c>
      <c r="I165" s="60">
        <v>0.95929261258874243</v>
      </c>
      <c r="J165" s="60">
        <v>1</v>
      </c>
      <c r="K165" s="60">
        <v>0.99128253573830871</v>
      </c>
      <c r="L165" s="60">
        <v>1</v>
      </c>
      <c r="M165" s="61">
        <v>0.96092065917334724</v>
      </c>
    </row>
    <row r="166" spans="1:13" x14ac:dyDescent="0.25">
      <c r="A166" s="29">
        <v>12</v>
      </c>
      <c r="B166" s="59">
        <v>0.91487795698790575</v>
      </c>
      <c r="C166" s="60">
        <v>0.89951988452126974</v>
      </c>
      <c r="D166" s="60">
        <v>0.97488316175359813</v>
      </c>
      <c r="E166" s="60">
        <v>1</v>
      </c>
      <c r="F166" s="60">
        <v>1</v>
      </c>
      <c r="G166" s="60">
        <v>1</v>
      </c>
      <c r="H166" s="60">
        <v>0.98925239651899144</v>
      </c>
      <c r="I166" s="60">
        <v>0.95929261258874243</v>
      </c>
      <c r="J166" s="60">
        <v>1</v>
      </c>
      <c r="K166" s="60">
        <v>0.99128253573830871</v>
      </c>
      <c r="L166" s="60">
        <v>1</v>
      </c>
      <c r="M166" s="61">
        <v>0.96092065917334724</v>
      </c>
    </row>
    <row r="167" spans="1:13" x14ac:dyDescent="0.25">
      <c r="A167" s="29">
        <v>11</v>
      </c>
      <c r="B167" s="59">
        <v>0.90795083791273101</v>
      </c>
      <c r="C167" s="60">
        <v>0.8976368656448741</v>
      </c>
      <c r="D167" s="60">
        <v>0.97488316175359813</v>
      </c>
      <c r="E167" s="60">
        <v>1</v>
      </c>
      <c r="F167" s="60">
        <v>1</v>
      </c>
      <c r="G167" s="60">
        <v>1</v>
      </c>
      <c r="H167" s="60">
        <v>0.98925239651899144</v>
      </c>
      <c r="I167" s="60">
        <v>0.95849846486381274</v>
      </c>
      <c r="J167" s="60">
        <v>1</v>
      </c>
      <c r="K167" s="60">
        <v>0.98892174863203386</v>
      </c>
      <c r="L167" s="60">
        <v>1</v>
      </c>
      <c r="M167" s="61">
        <v>0.95761094580139727</v>
      </c>
    </row>
    <row r="168" spans="1:13" x14ac:dyDescent="0.25">
      <c r="A168" s="29">
        <v>10</v>
      </c>
      <c r="B168" s="59">
        <v>0.89924749067948262</v>
      </c>
      <c r="C168" s="60">
        <v>0.89324354822114838</v>
      </c>
      <c r="D168" s="60">
        <v>0.97055456548479335</v>
      </c>
      <c r="E168" s="60">
        <v>1</v>
      </c>
      <c r="F168" s="60">
        <v>1</v>
      </c>
      <c r="G168" s="60">
        <v>1</v>
      </c>
      <c r="H168" s="60">
        <v>0.98713641757444781</v>
      </c>
      <c r="I168" s="60">
        <v>0.95285314718991587</v>
      </c>
      <c r="J168" s="60">
        <v>0.99917181808969746</v>
      </c>
      <c r="K168" s="60">
        <v>0.98109012800600037</v>
      </c>
      <c r="L168" s="60">
        <v>0.99557196739345011</v>
      </c>
      <c r="M168" s="61">
        <v>0.95046635262504076</v>
      </c>
    </row>
    <row r="169" spans="1:13" x14ac:dyDescent="0.25">
      <c r="A169" s="29">
        <v>9</v>
      </c>
      <c r="B169" s="59">
        <v>0.88876791528816068</v>
      </c>
      <c r="C169" s="60">
        <v>0.88633993225009267</v>
      </c>
      <c r="D169" s="60">
        <v>0.95981564558107513</v>
      </c>
      <c r="E169" s="60">
        <v>1</v>
      </c>
      <c r="F169" s="60">
        <v>1</v>
      </c>
      <c r="G169" s="60">
        <v>1</v>
      </c>
      <c r="H169" s="60">
        <v>0.980336382048972</v>
      </c>
      <c r="I169" s="60">
        <v>0.94235665956705184</v>
      </c>
      <c r="J169" s="60">
        <v>0.99247454248838529</v>
      </c>
      <c r="K169" s="60">
        <v>0.96778767386020825</v>
      </c>
      <c r="L169" s="60">
        <v>0.98290462222757724</v>
      </c>
      <c r="M169" s="61">
        <v>0.93948687964427779</v>
      </c>
    </row>
    <row r="170" spans="1:13" x14ac:dyDescent="0.25">
      <c r="A170" s="29">
        <v>8</v>
      </c>
      <c r="B170" s="59">
        <v>0.87651211173876509</v>
      </c>
      <c r="C170" s="60">
        <v>0.87692601773170675</v>
      </c>
      <c r="D170" s="60">
        <v>0.94266640204244334</v>
      </c>
      <c r="E170" s="60">
        <v>1</v>
      </c>
      <c r="F170" s="60">
        <v>1</v>
      </c>
      <c r="G170" s="60">
        <v>0.99831151236293914</v>
      </c>
      <c r="H170" s="60">
        <v>0.96885228994256412</v>
      </c>
      <c r="I170" s="60">
        <v>0.92700900199522029</v>
      </c>
      <c r="J170" s="60">
        <v>0.98068120630096289</v>
      </c>
      <c r="K170" s="60">
        <v>0.94901438619465739</v>
      </c>
      <c r="L170" s="60">
        <v>0.9637825311601339</v>
      </c>
      <c r="M170" s="61">
        <v>0.92467252685910861</v>
      </c>
    </row>
    <row r="171" spans="1:13" x14ac:dyDescent="0.25">
      <c r="A171" s="29">
        <v>7</v>
      </c>
      <c r="B171" s="59">
        <v>0.86248008003129595</v>
      </c>
      <c r="C171" s="60">
        <v>0.86500180466599086</v>
      </c>
      <c r="D171" s="60">
        <v>0.91910683486889777</v>
      </c>
      <c r="E171" s="60">
        <v>0.99638261317360444</v>
      </c>
      <c r="F171" s="60">
        <v>0.99323816925852704</v>
      </c>
      <c r="G171" s="60">
        <v>0.97862737445644832</v>
      </c>
      <c r="H171" s="60">
        <v>0.95268414125522416</v>
      </c>
      <c r="I171" s="60">
        <v>0.90681017447442169</v>
      </c>
      <c r="J171" s="60">
        <v>0.96379180952743015</v>
      </c>
      <c r="K171" s="60">
        <v>0.924770265009348</v>
      </c>
      <c r="L171" s="60">
        <v>0.93820569419111999</v>
      </c>
      <c r="M171" s="61">
        <v>0.90602329426953299</v>
      </c>
    </row>
    <row r="172" spans="1:13" x14ac:dyDescent="0.25">
      <c r="A172" s="29">
        <v>6</v>
      </c>
      <c r="B172" s="59">
        <v>0.84667182016575326</v>
      </c>
      <c r="C172" s="60">
        <v>0.85056729305294487</v>
      </c>
      <c r="D172" s="60">
        <v>0.88913694406043864</v>
      </c>
      <c r="E172" s="60">
        <v>0.97281316551345687</v>
      </c>
      <c r="F172" s="60">
        <v>0.97319127488367241</v>
      </c>
      <c r="G172" s="60">
        <v>0.95052835536625102</v>
      </c>
      <c r="H172" s="60">
        <v>0.93183193598695213</v>
      </c>
      <c r="I172" s="60">
        <v>0.8817601770046557</v>
      </c>
      <c r="J172" s="60">
        <v>0.9418063521677873</v>
      </c>
      <c r="K172" s="60">
        <v>0.89505531030427998</v>
      </c>
      <c r="L172" s="60">
        <v>0.9061741113205356</v>
      </c>
      <c r="M172" s="61">
        <v>0.88353918187555092</v>
      </c>
    </row>
    <row r="173" spans="1:13" x14ac:dyDescent="0.25">
      <c r="A173" s="29">
        <v>5</v>
      </c>
      <c r="B173" s="59">
        <v>0.82908733214213681</v>
      </c>
      <c r="C173" s="60">
        <v>0.83362248289256891</v>
      </c>
      <c r="D173" s="60">
        <v>0.85275672961706572</v>
      </c>
      <c r="E173" s="60">
        <v>0.94087552371711403</v>
      </c>
      <c r="F173" s="60">
        <v>0.9461672090321358</v>
      </c>
      <c r="G173" s="60">
        <v>0.91401445509234702</v>
      </c>
      <c r="H173" s="60">
        <v>0.90629567413774792</v>
      </c>
      <c r="I173" s="60">
        <v>0.85185900958592253</v>
      </c>
      <c r="J173" s="60">
        <v>0.9147248342220341</v>
      </c>
      <c r="K173" s="60">
        <v>0.85986952207945322</v>
      </c>
      <c r="L173" s="60">
        <v>0.86768778254838064</v>
      </c>
      <c r="M173" s="61">
        <v>0.85722018967716251</v>
      </c>
    </row>
    <row r="174" spans="1:13" x14ac:dyDescent="0.25">
      <c r="A174" s="29">
        <v>4</v>
      </c>
      <c r="B174" s="59">
        <v>0.80972661596044693</v>
      </c>
      <c r="C174" s="60">
        <v>0.81416737418486296</v>
      </c>
      <c r="D174" s="60">
        <v>0.80996619153877925</v>
      </c>
      <c r="E174" s="60">
        <v>0.90056968778457591</v>
      </c>
      <c r="F174" s="60">
        <v>0.91216597170391744</v>
      </c>
      <c r="G174" s="60">
        <v>0.86908567363473632</v>
      </c>
      <c r="H174" s="60">
        <v>0.87607535570761164</v>
      </c>
      <c r="I174" s="60">
        <v>0.81710667221822209</v>
      </c>
      <c r="J174" s="60">
        <v>0.88254725569017067</v>
      </c>
      <c r="K174" s="60">
        <v>0.81921290033486782</v>
      </c>
      <c r="L174" s="60">
        <v>0.82274670787465509</v>
      </c>
      <c r="M174" s="61">
        <v>0.82706631767436767</v>
      </c>
    </row>
    <row r="175" spans="1:13" x14ac:dyDescent="0.25">
      <c r="A175" s="29">
        <v>3</v>
      </c>
      <c r="B175" s="59">
        <v>0.78858967162068339</v>
      </c>
      <c r="C175" s="60">
        <v>0.79220196692982681</v>
      </c>
      <c r="D175" s="60">
        <v>0.76076532982557921</v>
      </c>
      <c r="E175" s="60">
        <v>0.85189565771584241</v>
      </c>
      <c r="F175" s="60">
        <v>0.87118756289901722</v>
      </c>
      <c r="G175" s="60">
        <v>0.81574201099341892</v>
      </c>
      <c r="H175" s="60">
        <v>0.84117098069654317</v>
      </c>
      <c r="I175" s="60">
        <v>0.77750316490155447</v>
      </c>
      <c r="J175" s="60">
        <v>0.84527361657219702</v>
      </c>
      <c r="K175" s="60">
        <v>0.77308544507052379</v>
      </c>
      <c r="L175" s="60">
        <v>0.77135088729935908</v>
      </c>
      <c r="M175" s="61">
        <v>0.79307756586716638</v>
      </c>
    </row>
    <row r="176" spans="1:13" x14ac:dyDescent="0.25">
      <c r="A176" s="29">
        <v>2</v>
      </c>
      <c r="B176" s="59">
        <v>0.76567649912284619</v>
      </c>
      <c r="C176" s="60">
        <v>0.76772626112746067</v>
      </c>
      <c r="D176" s="60">
        <v>0.70515414447746538</v>
      </c>
      <c r="E176" s="60">
        <v>0.79485343351091364</v>
      </c>
      <c r="F176" s="60">
        <v>0.82323198261743513</v>
      </c>
      <c r="G176" s="60">
        <v>0.75398346716839493</v>
      </c>
      <c r="H176" s="60">
        <v>0.80158254910454274</v>
      </c>
      <c r="I176" s="60">
        <v>0.73304848763591957</v>
      </c>
      <c r="J176" s="60">
        <v>0.80290391686811302</v>
      </c>
      <c r="K176" s="60">
        <v>0.72148715628642113</v>
      </c>
      <c r="L176" s="60">
        <v>0.71350032082249237</v>
      </c>
      <c r="M176" s="61">
        <v>0.75525393425555876</v>
      </c>
    </row>
    <row r="177" spans="1:13" x14ac:dyDescent="0.25">
      <c r="A177" s="29">
        <v>1</v>
      </c>
      <c r="B177" s="62">
        <v>0.74098709846693545</v>
      </c>
      <c r="C177" s="63">
        <v>0.74074025677776445</v>
      </c>
      <c r="D177" s="63">
        <v>0.643132635494438</v>
      </c>
      <c r="E177" s="63">
        <v>0.7294430151697896</v>
      </c>
      <c r="F177" s="63">
        <v>0.7682992308591714</v>
      </c>
      <c r="G177" s="63">
        <v>0.68381004215966412</v>
      </c>
      <c r="H177" s="63">
        <v>0.75731006093161002</v>
      </c>
      <c r="I177" s="63">
        <v>0.68374264042131738</v>
      </c>
      <c r="J177" s="63">
        <v>0.75543815657791891</v>
      </c>
      <c r="K177" s="63">
        <v>0.66441803398255972</v>
      </c>
      <c r="L177" s="63">
        <v>0.6491950084440552</v>
      </c>
      <c r="M177" s="64">
        <v>0.7135954228395448</v>
      </c>
    </row>
    <row r="178" spans="1:13" x14ac:dyDescent="0.25">
      <c r="B178" s="2"/>
      <c r="C178" s="2"/>
      <c r="D178" s="2"/>
      <c r="E178" s="2"/>
      <c r="F178" s="2"/>
      <c r="G178" s="2"/>
      <c r="H178" s="2"/>
      <c r="I178" s="2"/>
      <c r="J178" s="2"/>
      <c r="K178" s="2"/>
      <c r="L178" s="2"/>
      <c r="M178" s="2"/>
    </row>
    <row r="179" spans="1:13" x14ac:dyDescent="0.25">
      <c r="A179" s="27" t="s">
        <v>58</v>
      </c>
      <c r="B179" s="30">
        <v>4</v>
      </c>
      <c r="C179" s="30">
        <v>5</v>
      </c>
      <c r="D179" s="30">
        <v>6</v>
      </c>
      <c r="E179" s="30">
        <v>7</v>
      </c>
      <c r="F179" s="30">
        <v>8</v>
      </c>
      <c r="G179" s="30">
        <v>9</v>
      </c>
      <c r="H179" s="30">
        <v>10</v>
      </c>
      <c r="I179" s="30">
        <v>11</v>
      </c>
      <c r="J179" s="30">
        <v>12</v>
      </c>
      <c r="K179" s="30">
        <v>1</v>
      </c>
      <c r="L179" s="30">
        <v>2</v>
      </c>
      <c r="M179" s="30">
        <v>3</v>
      </c>
    </row>
    <row r="180" spans="1:13" x14ac:dyDescent="0.25">
      <c r="A180" s="29">
        <v>20</v>
      </c>
      <c r="B180" s="56">
        <v>0.90915496157093556</v>
      </c>
      <c r="C180" s="57">
        <v>0.90113927259752857</v>
      </c>
      <c r="D180" s="57">
        <v>0.9777339613741548</v>
      </c>
      <c r="E180" s="57">
        <v>1</v>
      </c>
      <c r="F180" s="57">
        <v>1</v>
      </c>
      <c r="G180" s="57">
        <v>1</v>
      </c>
      <c r="H180" s="57">
        <v>0.99757883625914523</v>
      </c>
      <c r="I180" s="57">
        <v>0.95895820878091009</v>
      </c>
      <c r="J180" s="57">
        <v>1</v>
      </c>
      <c r="K180" s="57">
        <v>0.99019849100456891</v>
      </c>
      <c r="L180" s="57">
        <v>1</v>
      </c>
      <c r="M180" s="58">
        <v>0.96042724604251051</v>
      </c>
    </row>
    <row r="181" spans="1:13" x14ac:dyDescent="0.25">
      <c r="A181" s="29">
        <v>19</v>
      </c>
      <c r="B181" s="59">
        <v>0.90915496157093556</v>
      </c>
      <c r="C181" s="60">
        <v>0.90113927259752857</v>
      </c>
      <c r="D181" s="60">
        <v>0.9777339613741548</v>
      </c>
      <c r="E181" s="60">
        <v>1</v>
      </c>
      <c r="F181" s="60">
        <v>1</v>
      </c>
      <c r="G181" s="60">
        <v>1</v>
      </c>
      <c r="H181" s="60">
        <v>0.99757883625914523</v>
      </c>
      <c r="I181" s="60">
        <v>0.95895820878091009</v>
      </c>
      <c r="J181" s="60">
        <v>1</v>
      </c>
      <c r="K181" s="60">
        <v>0.99019849100456891</v>
      </c>
      <c r="L181" s="60">
        <v>1</v>
      </c>
      <c r="M181" s="61">
        <v>0.96042724604251051</v>
      </c>
    </row>
    <row r="182" spans="1:13" x14ac:dyDescent="0.25">
      <c r="A182" s="29">
        <v>18</v>
      </c>
      <c r="B182" s="59">
        <v>0.90915496157093556</v>
      </c>
      <c r="C182" s="60">
        <v>0.90113927259752857</v>
      </c>
      <c r="D182" s="60">
        <v>0.9777339613741548</v>
      </c>
      <c r="E182" s="60">
        <v>1</v>
      </c>
      <c r="F182" s="60">
        <v>1</v>
      </c>
      <c r="G182" s="60">
        <v>1</v>
      </c>
      <c r="H182" s="60">
        <v>0.99757883625914523</v>
      </c>
      <c r="I182" s="60">
        <v>0.95895820878091009</v>
      </c>
      <c r="J182" s="60">
        <v>1</v>
      </c>
      <c r="K182" s="60">
        <v>0.99019849100456891</v>
      </c>
      <c r="L182" s="60">
        <v>1</v>
      </c>
      <c r="M182" s="61">
        <v>0.96042724604251051</v>
      </c>
    </row>
    <row r="183" spans="1:13" x14ac:dyDescent="0.25">
      <c r="A183" s="29">
        <v>17</v>
      </c>
      <c r="B183" s="59">
        <v>0.90915496157093556</v>
      </c>
      <c r="C183" s="60">
        <v>0.90113927259752857</v>
      </c>
      <c r="D183" s="60">
        <v>0.9777339613741548</v>
      </c>
      <c r="E183" s="60">
        <v>1</v>
      </c>
      <c r="F183" s="60">
        <v>1</v>
      </c>
      <c r="G183" s="60">
        <v>1</v>
      </c>
      <c r="H183" s="60">
        <v>0.99757883625914523</v>
      </c>
      <c r="I183" s="60">
        <v>0.95895820878091009</v>
      </c>
      <c r="J183" s="60">
        <v>1</v>
      </c>
      <c r="K183" s="60">
        <v>0.99019849100456891</v>
      </c>
      <c r="L183" s="60">
        <v>1</v>
      </c>
      <c r="M183" s="61">
        <v>0.96042724604251051</v>
      </c>
    </row>
    <row r="184" spans="1:13" x14ac:dyDescent="0.25">
      <c r="A184" s="29">
        <v>16</v>
      </c>
      <c r="B184" s="59">
        <v>0.90915496157093556</v>
      </c>
      <c r="C184" s="60">
        <v>0.90113927259752857</v>
      </c>
      <c r="D184" s="60">
        <v>0.9777339613741548</v>
      </c>
      <c r="E184" s="60">
        <v>1</v>
      </c>
      <c r="F184" s="60">
        <v>1</v>
      </c>
      <c r="G184" s="60">
        <v>1</v>
      </c>
      <c r="H184" s="60">
        <v>0.99757883625914523</v>
      </c>
      <c r="I184" s="60">
        <v>0.95895820878091009</v>
      </c>
      <c r="J184" s="60">
        <v>1</v>
      </c>
      <c r="K184" s="60">
        <v>0.99019849100456891</v>
      </c>
      <c r="L184" s="60">
        <v>1</v>
      </c>
      <c r="M184" s="61">
        <v>0.96042724604251051</v>
      </c>
    </row>
    <row r="185" spans="1:13" x14ac:dyDescent="0.25">
      <c r="A185" s="29">
        <v>15</v>
      </c>
      <c r="B185" s="59">
        <v>0.90915496157093556</v>
      </c>
      <c r="C185" s="60">
        <v>0.90113927259752857</v>
      </c>
      <c r="D185" s="60">
        <v>0.9777339613741548</v>
      </c>
      <c r="E185" s="60">
        <v>1</v>
      </c>
      <c r="F185" s="60">
        <v>1</v>
      </c>
      <c r="G185" s="60">
        <v>1</v>
      </c>
      <c r="H185" s="60">
        <v>0.99757883625914523</v>
      </c>
      <c r="I185" s="60">
        <v>0.95895820878091009</v>
      </c>
      <c r="J185" s="60">
        <v>1</v>
      </c>
      <c r="K185" s="60">
        <v>0.99019849100456891</v>
      </c>
      <c r="L185" s="60">
        <v>1</v>
      </c>
      <c r="M185" s="61">
        <v>0.96042724604251051</v>
      </c>
    </row>
    <row r="186" spans="1:13" x14ac:dyDescent="0.25">
      <c r="A186" s="29">
        <v>14</v>
      </c>
      <c r="B186" s="59">
        <v>0.90915496157093556</v>
      </c>
      <c r="C186" s="60">
        <v>0.90113927259752857</v>
      </c>
      <c r="D186" s="60">
        <v>0.9777339613741548</v>
      </c>
      <c r="E186" s="60">
        <v>1</v>
      </c>
      <c r="F186" s="60">
        <v>1</v>
      </c>
      <c r="G186" s="60">
        <v>1</v>
      </c>
      <c r="H186" s="60">
        <v>0.99757883625914523</v>
      </c>
      <c r="I186" s="60">
        <v>0.95895820878091009</v>
      </c>
      <c r="J186" s="60">
        <v>1</v>
      </c>
      <c r="K186" s="60">
        <v>0.99019849100456891</v>
      </c>
      <c r="L186" s="60">
        <v>1</v>
      </c>
      <c r="M186" s="61">
        <v>0.96042724604251051</v>
      </c>
    </row>
    <row r="187" spans="1:13" x14ac:dyDescent="0.25">
      <c r="A187" s="29">
        <v>13</v>
      </c>
      <c r="B187" s="59">
        <v>0.90915496157093556</v>
      </c>
      <c r="C187" s="60">
        <v>0.90113927259752857</v>
      </c>
      <c r="D187" s="60">
        <v>0.9777339613741548</v>
      </c>
      <c r="E187" s="60">
        <v>1</v>
      </c>
      <c r="F187" s="60">
        <v>1</v>
      </c>
      <c r="G187" s="60">
        <v>1</v>
      </c>
      <c r="H187" s="60">
        <v>0.99757883625914523</v>
      </c>
      <c r="I187" s="60">
        <v>0.95895820878091009</v>
      </c>
      <c r="J187" s="60">
        <v>1</v>
      </c>
      <c r="K187" s="60">
        <v>0.99019849100456891</v>
      </c>
      <c r="L187" s="60">
        <v>1</v>
      </c>
      <c r="M187" s="61">
        <v>0.96042724604251051</v>
      </c>
    </row>
    <row r="188" spans="1:13" x14ac:dyDescent="0.25">
      <c r="A188" s="29">
        <v>12</v>
      </c>
      <c r="B188" s="59">
        <v>0.90915496157093556</v>
      </c>
      <c r="C188" s="60">
        <v>0.90113927259752857</v>
      </c>
      <c r="D188" s="60">
        <v>0.9777339613741548</v>
      </c>
      <c r="E188" s="60">
        <v>1</v>
      </c>
      <c r="F188" s="60">
        <v>1</v>
      </c>
      <c r="G188" s="60">
        <v>1</v>
      </c>
      <c r="H188" s="60">
        <v>0.99757883625914523</v>
      </c>
      <c r="I188" s="60">
        <v>0.95895820878091009</v>
      </c>
      <c r="J188" s="60">
        <v>1</v>
      </c>
      <c r="K188" s="60">
        <v>0.99019849100456891</v>
      </c>
      <c r="L188" s="60">
        <v>1</v>
      </c>
      <c r="M188" s="61">
        <v>0.96042724604251051</v>
      </c>
    </row>
    <row r="189" spans="1:13" x14ac:dyDescent="0.25">
      <c r="A189" s="29">
        <v>11</v>
      </c>
      <c r="B189" s="59">
        <v>0.90623459789155203</v>
      </c>
      <c r="C189" s="60">
        <v>0.90113927259752857</v>
      </c>
      <c r="D189" s="60">
        <v>0.9777339613741548</v>
      </c>
      <c r="E189" s="60">
        <v>1</v>
      </c>
      <c r="F189" s="60">
        <v>1</v>
      </c>
      <c r="G189" s="60">
        <v>1</v>
      </c>
      <c r="H189" s="60">
        <v>0.99757883625914523</v>
      </c>
      <c r="I189" s="60">
        <v>0.95895820878091009</v>
      </c>
      <c r="J189" s="60">
        <v>1</v>
      </c>
      <c r="K189" s="60">
        <v>0.99019849100456891</v>
      </c>
      <c r="L189" s="60">
        <v>1</v>
      </c>
      <c r="M189" s="61">
        <v>0.96042724604251051</v>
      </c>
    </row>
    <row r="190" spans="1:13" x14ac:dyDescent="0.25">
      <c r="A190" s="29">
        <v>10</v>
      </c>
      <c r="B190" s="59">
        <v>0.89834094721778412</v>
      </c>
      <c r="C190" s="60">
        <v>0.90113927259752857</v>
      </c>
      <c r="D190" s="60">
        <v>0.97648560165460618</v>
      </c>
      <c r="E190" s="60">
        <v>1</v>
      </c>
      <c r="F190" s="60">
        <v>1</v>
      </c>
      <c r="G190" s="60">
        <v>1</v>
      </c>
      <c r="H190" s="60">
        <v>0.99757883625914523</v>
      </c>
      <c r="I190" s="60">
        <v>0.95569606769343673</v>
      </c>
      <c r="J190" s="60">
        <v>1</v>
      </c>
      <c r="K190" s="60">
        <v>0.98381144418749977</v>
      </c>
      <c r="L190" s="60">
        <v>0.99564054459967422</v>
      </c>
      <c r="M190" s="61">
        <v>0.95698530022203621</v>
      </c>
    </row>
    <row r="191" spans="1:13" x14ac:dyDescent="0.25">
      <c r="A191" s="29">
        <v>9</v>
      </c>
      <c r="B191" s="59">
        <v>0.88547400954963207</v>
      </c>
      <c r="C191" s="60">
        <v>0.89423590526576069</v>
      </c>
      <c r="D191" s="60">
        <v>0.96477252883973297</v>
      </c>
      <c r="E191" s="60">
        <v>1</v>
      </c>
      <c r="F191" s="60">
        <v>1</v>
      </c>
      <c r="G191" s="60">
        <v>1</v>
      </c>
      <c r="H191" s="60">
        <v>0.99185386811753118</v>
      </c>
      <c r="I191" s="60">
        <v>0.94425726231072626</v>
      </c>
      <c r="J191" s="60">
        <v>0.99944059162875254</v>
      </c>
      <c r="K191" s="60">
        <v>0.97043291505515428</v>
      </c>
      <c r="L191" s="60">
        <v>0.97938209826136646</v>
      </c>
      <c r="M191" s="61">
        <v>0.9457703496668155</v>
      </c>
    </row>
    <row r="192" spans="1:13" x14ac:dyDescent="0.25">
      <c r="A192" s="29">
        <v>8</v>
      </c>
      <c r="B192" s="59">
        <v>0.86763378488709586</v>
      </c>
      <c r="C192" s="60">
        <v>0.87970314734285282</v>
      </c>
      <c r="D192" s="60">
        <v>0.94259474292953505</v>
      </c>
      <c r="E192" s="60">
        <v>1</v>
      </c>
      <c r="F192" s="60">
        <v>1</v>
      </c>
      <c r="G192" s="60">
        <v>1</v>
      </c>
      <c r="H192" s="60">
        <v>0.97593336913711115</v>
      </c>
      <c r="I192" s="60">
        <v>0.9246417926327789</v>
      </c>
      <c r="J192" s="60">
        <v>0.98651095092795016</v>
      </c>
      <c r="K192" s="60">
        <v>0.95006290360753243</v>
      </c>
      <c r="L192" s="60">
        <v>0.95389318583353833</v>
      </c>
      <c r="M192" s="61">
        <v>0.92678239437684828</v>
      </c>
    </row>
    <row r="193" spans="1:13" x14ac:dyDescent="0.25">
      <c r="A193" s="29">
        <v>7</v>
      </c>
      <c r="B193" s="59">
        <v>0.84482027323017528</v>
      </c>
      <c r="C193" s="60">
        <v>0.85754099882880519</v>
      </c>
      <c r="D193" s="60">
        <v>0.90995224392401242</v>
      </c>
      <c r="E193" s="60">
        <v>0.99787579760164347</v>
      </c>
      <c r="F193" s="60">
        <v>0.99640383317030157</v>
      </c>
      <c r="G193" s="60">
        <v>0.97872403834350774</v>
      </c>
      <c r="H193" s="60">
        <v>0.94981733931788503</v>
      </c>
      <c r="I193" s="60">
        <v>0.89684965865959454</v>
      </c>
      <c r="J193" s="60">
        <v>0.96599402578141613</v>
      </c>
      <c r="K193" s="60">
        <v>0.92270140984463422</v>
      </c>
      <c r="L193" s="60">
        <v>0.91917380731618969</v>
      </c>
      <c r="M193" s="61">
        <v>0.90002143435213466</v>
      </c>
    </row>
    <row r="194" spans="1:13" x14ac:dyDescent="0.25">
      <c r="A194" s="29">
        <v>6</v>
      </c>
      <c r="B194" s="59">
        <v>0.81703347457887066</v>
      </c>
      <c r="C194" s="60">
        <v>0.82774945972361769</v>
      </c>
      <c r="D194" s="60">
        <v>0.86684503182316519</v>
      </c>
      <c r="E194" s="60">
        <v>0.96893826418080886</v>
      </c>
      <c r="F194" s="60">
        <v>0.96489827936404693</v>
      </c>
      <c r="G194" s="60">
        <v>0.93943947728199806</v>
      </c>
      <c r="H194" s="60">
        <v>0.91350577865985261</v>
      </c>
      <c r="I194" s="60">
        <v>0.86088086039117329</v>
      </c>
      <c r="J194" s="60">
        <v>0.93788981618915035</v>
      </c>
      <c r="K194" s="60">
        <v>0.88834843376645978</v>
      </c>
      <c r="L194" s="60">
        <v>0.87522396270932057</v>
      </c>
      <c r="M194" s="61">
        <v>0.86548746959267464</v>
      </c>
    </row>
    <row r="195" spans="1:13" x14ac:dyDescent="0.25">
      <c r="A195" s="29">
        <v>5</v>
      </c>
      <c r="B195" s="59">
        <v>0.78427338893318177</v>
      </c>
      <c r="C195" s="60">
        <v>0.7903285300272902</v>
      </c>
      <c r="D195" s="60">
        <v>0.81327310662699337</v>
      </c>
      <c r="E195" s="60">
        <v>0.92949873341495171</v>
      </c>
      <c r="F195" s="60">
        <v>0.9219831839929663</v>
      </c>
      <c r="G195" s="60">
        <v>0.88759478892005439</v>
      </c>
      <c r="H195" s="60">
        <v>0.8669986871630142</v>
      </c>
      <c r="I195" s="60">
        <v>0.81673539782751492</v>
      </c>
      <c r="J195" s="60">
        <v>0.90219832215115281</v>
      </c>
      <c r="K195" s="60">
        <v>0.84700397537300887</v>
      </c>
      <c r="L195" s="60">
        <v>0.82204365201293106</v>
      </c>
      <c r="M195" s="61">
        <v>0.82318050009846822</v>
      </c>
    </row>
    <row r="196" spans="1:13" x14ac:dyDescent="0.25">
      <c r="A196" s="29">
        <v>4</v>
      </c>
      <c r="B196" s="59">
        <v>0.74654001629310862</v>
      </c>
      <c r="C196" s="60">
        <v>0.74527820973982295</v>
      </c>
      <c r="D196" s="60">
        <v>0.74923646833549673</v>
      </c>
      <c r="E196" s="60">
        <v>0.87955720530407211</v>
      </c>
      <c r="F196" s="60">
        <v>0.86765854705705991</v>
      </c>
      <c r="G196" s="60">
        <v>0.82318997325767695</v>
      </c>
      <c r="H196" s="60">
        <v>0.81029606482736971</v>
      </c>
      <c r="I196" s="60">
        <v>0.76441327096861977</v>
      </c>
      <c r="J196" s="60">
        <v>0.85891954366742351</v>
      </c>
      <c r="K196" s="60">
        <v>0.7986680346642816</v>
      </c>
      <c r="L196" s="60">
        <v>0.75963287522702094</v>
      </c>
      <c r="M196" s="61">
        <v>0.77310052586951539</v>
      </c>
    </row>
    <row r="197" spans="1:13" x14ac:dyDescent="0.25">
      <c r="A197" s="29">
        <v>3</v>
      </c>
      <c r="B197" s="59">
        <v>0.70383335665865132</v>
      </c>
      <c r="C197" s="60">
        <v>0.69259849886121583</v>
      </c>
      <c r="D197" s="60">
        <v>0.6747351169486755</v>
      </c>
      <c r="E197" s="60">
        <v>0.81911367984816996</v>
      </c>
      <c r="F197" s="60">
        <v>0.80192436855632754</v>
      </c>
      <c r="G197" s="60">
        <v>0.74622503029486564</v>
      </c>
      <c r="H197" s="60">
        <v>0.74339791165291913</v>
      </c>
      <c r="I197" s="60">
        <v>0.7039144798144874</v>
      </c>
      <c r="J197" s="60">
        <v>0.80805348073796246</v>
      </c>
      <c r="K197" s="60">
        <v>0.74334061164027809</v>
      </c>
      <c r="L197" s="60">
        <v>0.68799163235159033</v>
      </c>
      <c r="M197" s="61">
        <v>0.71524754690581616</v>
      </c>
    </row>
    <row r="198" spans="1:13" x14ac:dyDescent="0.25">
      <c r="A198" s="29">
        <v>2</v>
      </c>
      <c r="B198" s="59">
        <v>0.65615341002980987</v>
      </c>
      <c r="C198" s="60">
        <v>0.63228939739146872</v>
      </c>
      <c r="D198" s="60">
        <v>0.58976905246652966</v>
      </c>
      <c r="E198" s="60">
        <v>0.74816815704724537</v>
      </c>
      <c r="F198" s="60">
        <v>0.72478064849076929</v>
      </c>
      <c r="G198" s="60">
        <v>0.65669996003162023</v>
      </c>
      <c r="H198" s="60">
        <v>0.66630422763966246</v>
      </c>
      <c r="I198" s="60">
        <v>0.63523902436511825</v>
      </c>
      <c r="J198" s="60">
        <v>0.74960013336276976</v>
      </c>
      <c r="K198" s="60">
        <v>0.68102170630099812</v>
      </c>
      <c r="L198" s="60">
        <v>0.60711992338663934</v>
      </c>
      <c r="M198" s="61">
        <v>0.64962156320737052</v>
      </c>
    </row>
    <row r="199" spans="1:13" x14ac:dyDescent="0.25">
      <c r="A199" s="29">
        <v>1</v>
      </c>
      <c r="B199" s="62">
        <v>0.60350017640658415</v>
      </c>
      <c r="C199" s="63">
        <v>0.56435090533058185</v>
      </c>
      <c r="D199" s="63">
        <v>0.49433827488905913</v>
      </c>
      <c r="E199" s="63">
        <v>0.66672063690129824</v>
      </c>
      <c r="F199" s="63">
        <v>0.63622738686038527</v>
      </c>
      <c r="G199" s="63">
        <v>0.55461476246794095</v>
      </c>
      <c r="H199" s="63">
        <v>0.57901501278759959</v>
      </c>
      <c r="I199" s="63">
        <v>0.5583869046205121</v>
      </c>
      <c r="J199" s="63">
        <v>0.68355950154184519</v>
      </c>
      <c r="K199" s="63">
        <v>0.61171131864644179</v>
      </c>
      <c r="L199" s="63">
        <v>0.51701774833216785</v>
      </c>
      <c r="M199" s="64">
        <v>0.57622257477417849</v>
      </c>
    </row>
    <row r="201" spans="1:13" x14ac:dyDescent="0.25">
      <c r="A201" s="31" t="s">
        <v>59</v>
      </c>
      <c r="B201" s="32">
        <v>4</v>
      </c>
      <c r="C201" s="32">
        <v>5</v>
      </c>
      <c r="D201" s="32">
        <v>6</v>
      </c>
      <c r="E201" s="32">
        <v>7</v>
      </c>
      <c r="F201" s="32">
        <v>8</v>
      </c>
      <c r="G201" s="32">
        <v>9</v>
      </c>
      <c r="H201" s="32">
        <v>10</v>
      </c>
      <c r="I201" s="32">
        <v>11</v>
      </c>
      <c r="J201" s="32">
        <v>12</v>
      </c>
      <c r="K201" s="32">
        <v>1</v>
      </c>
      <c r="L201" s="32">
        <v>2</v>
      </c>
      <c r="M201" s="32">
        <v>3</v>
      </c>
    </row>
    <row r="202" spans="1:13" x14ac:dyDescent="0.25">
      <c r="A202" s="33">
        <v>20</v>
      </c>
      <c r="B202" s="34" t="b">
        <f>IF(入力!$E$16="北海道",B4,IF(入力!$E$16="東北",B26,IF(入力!$E$16="東京",B48,IF(入力!$E$16="中部",B70,IF(入力!$E$16="北陸",B92,IF(入力!$E$16="関西",B114,IF(入力!$E$16="中国",B136,IF(入力!$E$16="四国",B158,IF(入力!$E$16="九州",B180)))))))))</f>
        <v>0</v>
      </c>
      <c r="C202" s="35" t="b">
        <f>IF(入力!$E$16="北海道",C4,IF(入力!$E$16="東北",C26,IF(入力!$E$16="東京",C48,IF(入力!$E$16="中部",C70,IF(入力!$E$16="北陸",C92,IF(入力!$E$16="関西",C114,IF(入力!$E$16="中国",C136,IF(入力!$E$16="四国",C158,IF(入力!$E$16="九州",C180)))))))))</f>
        <v>0</v>
      </c>
      <c r="D202" s="35" t="b">
        <f>IF(入力!$E$16="北海道",D4,IF(入力!$E$16="東北",D26,IF(入力!$E$16="東京",D48,IF(入力!$E$16="中部",D70,IF(入力!$E$16="北陸",D92,IF(入力!$E$16="関西",D114,IF(入力!$E$16="中国",D136,IF(入力!$E$16="四国",D158,IF(入力!$E$16="九州",D180)))))))))</f>
        <v>0</v>
      </c>
      <c r="E202" s="35" t="b">
        <f>IF(入力!$E$16="北海道",E4,IF(入力!$E$16="東北",E26,IF(入力!$E$16="東京",E48,IF(入力!$E$16="中部",E70,IF(入力!$E$16="北陸",E92,IF(入力!$E$16="関西",E114,IF(入力!$E$16="中国",E136,IF(入力!$E$16="四国",E158,IF(入力!$E$16="九州",E180)))))))))</f>
        <v>0</v>
      </c>
      <c r="F202" s="35" t="b">
        <f>IF(入力!$E$16="北海道",F4,IF(入力!$E$16="東北",F26,IF(入力!$E$16="東京",F48,IF(入力!$E$16="中部",F70,IF(入力!$E$16="北陸",F92,IF(入力!$E$16="関西",F114,IF(入力!$E$16="中国",F136,IF(入力!$E$16="四国",F158,IF(入力!$E$16="九州",F180)))))))))</f>
        <v>0</v>
      </c>
      <c r="G202" s="35" t="b">
        <f>IF(入力!$E$16="北海道",G4,IF(入力!$E$16="東北",G26,IF(入力!$E$16="東京",G48,IF(入力!$E$16="中部",G70,IF(入力!$E$16="北陸",G92,IF(入力!$E$16="関西",G114,IF(入力!$E$16="中国",G136,IF(入力!$E$16="四国",G158,IF(入力!$E$16="九州",G180)))))))))</f>
        <v>0</v>
      </c>
      <c r="H202" s="35" t="b">
        <f>IF(入力!$E$16="北海道",H4,IF(入力!$E$16="東北",H26,IF(入力!$E$16="東京",H48,IF(入力!$E$16="中部",H70,IF(入力!$E$16="北陸",H92,IF(入力!$E$16="関西",H114,IF(入力!$E$16="中国",H136,IF(入力!$E$16="四国",H158,IF(入力!$E$16="九州",H180)))))))))</f>
        <v>0</v>
      </c>
      <c r="I202" s="35" t="b">
        <f>IF(入力!$E$16="北海道",I4,IF(入力!$E$16="東北",I26,IF(入力!$E$16="東京",I48,IF(入力!$E$16="中部",I70,IF(入力!$E$16="北陸",I92,IF(入力!$E$16="関西",I114,IF(入力!$E$16="中国",I136,IF(入力!$E$16="四国",I158,IF(入力!$E$16="九州",I180)))))))))</f>
        <v>0</v>
      </c>
      <c r="J202" s="35" t="b">
        <f>IF(入力!$E$16="北海道",J4,IF(入力!$E$16="東北",J26,IF(入力!$E$16="東京",J48,IF(入力!$E$16="中部",J70,IF(入力!$E$16="北陸",J92,IF(入力!$E$16="関西",J114,IF(入力!$E$16="中国",J136,IF(入力!$E$16="四国",J158,IF(入力!$E$16="九州",J180)))))))))</f>
        <v>0</v>
      </c>
      <c r="K202" s="35" t="b">
        <f>IF(入力!$E$16="北海道",K4,IF(入力!$E$16="東北",K26,IF(入力!$E$16="東京",K48,IF(入力!$E$16="中部",K70,IF(入力!$E$16="北陸",K92,IF(入力!$E$16="関西",K114,IF(入力!$E$16="中国",K136,IF(入力!$E$16="四国",K158,IF(入力!$E$16="九州",K180)))))))))</f>
        <v>0</v>
      </c>
      <c r="L202" s="35" t="b">
        <f>IF(入力!$E$16="北海道",L4,IF(入力!$E$16="東北",L26,IF(入力!$E$16="東京",L48,IF(入力!$E$16="中部",L70,IF(入力!$E$16="北陸",L92,IF(入力!$E$16="関西",L114,IF(入力!$E$16="中国",L136,IF(入力!$E$16="四国",L158,IF(入力!$E$16="九州",L180)))))))))</f>
        <v>0</v>
      </c>
      <c r="M202" s="36" t="b">
        <f>IF(入力!$E$16="北海道",M4,IF(入力!$E$16="東北",M26,IF(入力!$E$16="東京",M48,IF(入力!$E$16="中部",M70,IF(入力!$E$16="北陸",M92,IF(入力!$E$16="関西",M114,IF(入力!$E$16="中国",M136,IF(入力!$E$16="四国",M158,IF(入力!$E$16="九州",M180)))))))))</f>
        <v>0</v>
      </c>
    </row>
    <row r="203" spans="1:13" x14ac:dyDescent="0.25">
      <c r="A203" s="33">
        <v>19</v>
      </c>
      <c r="B203" s="37" t="b">
        <f>IF(入力!$E$16="北海道",B5,IF(入力!$E$16="東北",B27,IF(入力!$E$16="東京",B49,IF(入力!$E$16="中部",B71,IF(入力!$E$16="北陸",B93,IF(入力!$E$16="関西",B115,IF(入力!$E$16="中国",B137,IF(入力!$E$16="四国",B159,IF(入力!$E$16="九州",B181)))))))))</f>
        <v>0</v>
      </c>
      <c r="C203" s="38" t="b">
        <f>IF(入力!$E$16="北海道",C5,IF(入力!$E$16="東北",C27,IF(入力!$E$16="東京",C49,IF(入力!$E$16="中部",C71,IF(入力!$E$16="北陸",C93,IF(入力!$E$16="関西",C115,IF(入力!$E$16="中国",C137,IF(入力!$E$16="四国",C159,IF(入力!$E$16="九州",C181)))))))))</f>
        <v>0</v>
      </c>
      <c r="D203" s="38" t="b">
        <f>IF(入力!$E$16="北海道",D5,IF(入力!$E$16="東北",D27,IF(入力!$E$16="東京",D49,IF(入力!$E$16="中部",D71,IF(入力!$E$16="北陸",D93,IF(入力!$E$16="関西",D115,IF(入力!$E$16="中国",D137,IF(入力!$E$16="四国",D159,IF(入力!$E$16="九州",D181)))))))))</f>
        <v>0</v>
      </c>
      <c r="E203" s="38" t="b">
        <f>IF(入力!$E$16="北海道",E5,IF(入力!$E$16="東北",E27,IF(入力!$E$16="東京",E49,IF(入力!$E$16="中部",E71,IF(入力!$E$16="北陸",E93,IF(入力!$E$16="関西",E115,IF(入力!$E$16="中国",E137,IF(入力!$E$16="四国",E159,IF(入力!$E$16="九州",E181)))))))))</f>
        <v>0</v>
      </c>
      <c r="F203" s="38" t="b">
        <f>IF(入力!$E$16="北海道",F5,IF(入力!$E$16="東北",F27,IF(入力!$E$16="東京",F49,IF(入力!$E$16="中部",F71,IF(入力!$E$16="北陸",F93,IF(入力!$E$16="関西",F115,IF(入力!$E$16="中国",F137,IF(入力!$E$16="四国",F159,IF(入力!$E$16="九州",F181)))))))))</f>
        <v>0</v>
      </c>
      <c r="G203" s="38" t="b">
        <f>IF(入力!$E$16="北海道",G5,IF(入力!$E$16="東北",G27,IF(入力!$E$16="東京",G49,IF(入力!$E$16="中部",G71,IF(入力!$E$16="北陸",G93,IF(入力!$E$16="関西",G115,IF(入力!$E$16="中国",G137,IF(入力!$E$16="四国",G159,IF(入力!$E$16="九州",G181)))))))))</f>
        <v>0</v>
      </c>
      <c r="H203" s="38" t="b">
        <f>IF(入力!$E$16="北海道",H5,IF(入力!$E$16="東北",H27,IF(入力!$E$16="東京",H49,IF(入力!$E$16="中部",H71,IF(入力!$E$16="北陸",H93,IF(入力!$E$16="関西",H115,IF(入力!$E$16="中国",H137,IF(入力!$E$16="四国",H159,IF(入力!$E$16="九州",H181)))))))))</f>
        <v>0</v>
      </c>
      <c r="I203" s="38" t="b">
        <f>IF(入力!$E$16="北海道",I5,IF(入力!$E$16="東北",I27,IF(入力!$E$16="東京",I49,IF(入力!$E$16="中部",I71,IF(入力!$E$16="北陸",I93,IF(入力!$E$16="関西",I115,IF(入力!$E$16="中国",I137,IF(入力!$E$16="四国",I159,IF(入力!$E$16="九州",I181)))))))))</f>
        <v>0</v>
      </c>
      <c r="J203" s="38" t="b">
        <f>IF(入力!$E$16="北海道",J5,IF(入力!$E$16="東北",J27,IF(入力!$E$16="東京",J49,IF(入力!$E$16="中部",J71,IF(入力!$E$16="北陸",J93,IF(入力!$E$16="関西",J115,IF(入力!$E$16="中国",J137,IF(入力!$E$16="四国",J159,IF(入力!$E$16="九州",J181)))))))))</f>
        <v>0</v>
      </c>
      <c r="K203" s="38" t="b">
        <f>IF(入力!$E$16="北海道",K5,IF(入力!$E$16="東北",K27,IF(入力!$E$16="東京",K49,IF(入力!$E$16="中部",K71,IF(入力!$E$16="北陸",K93,IF(入力!$E$16="関西",K115,IF(入力!$E$16="中国",K137,IF(入力!$E$16="四国",K159,IF(入力!$E$16="九州",K181)))))))))</f>
        <v>0</v>
      </c>
      <c r="L203" s="38" t="b">
        <f>IF(入力!$E$16="北海道",L5,IF(入力!$E$16="東北",L27,IF(入力!$E$16="東京",L49,IF(入力!$E$16="中部",L71,IF(入力!$E$16="北陸",L93,IF(入力!$E$16="関西",L115,IF(入力!$E$16="中国",L137,IF(入力!$E$16="四国",L159,IF(入力!$E$16="九州",L181)))))))))</f>
        <v>0</v>
      </c>
      <c r="M203" s="39" t="b">
        <f>IF(入力!$E$16="北海道",M5,IF(入力!$E$16="東北",M27,IF(入力!$E$16="東京",M49,IF(入力!$E$16="中部",M71,IF(入力!$E$16="北陸",M93,IF(入力!$E$16="関西",M115,IF(入力!$E$16="中国",M137,IF(入力!$E$16="四国",M159,IF(入力!$E$16="九州",M181)))))))))</f>
        <v>0</v>
      </c>
    </row>
    <row r="204" spans="1:13" x14ac:dyDescent="0.25">
      <c r="A204" s="33">
        <v>18</v>
      </c>
      <c r="B204" s="37" t="b">
        <f>IF(入力!$E$16="北海道",B6,IF(入力!$E$16="東北",B28,IF(入力!$E$16="東京",B50,IF(入力!$E$16="中部",B72,IF(入力!$E$16="北陸",B94,IF(入力!$E$16="関西",B116,IF(入力!$E$16="中国",B138,IF(入力!$E$16="四国",B160,IF(入力!$E$16="九州",B182)))))))))</f>
        <v>0</v>
      </c>
      <c r="C204" s="38" t="b">
        <f>IF(入力!$E$16="北海道",C6,IF(入力!$E$16="東北",C28,IF(入力!$E$16="東京",C50,IF(入力!$E$16="中部",C72,IF(入力!$E$16="北陸",C94,IF(入力!$E$16="関西",C116,IF(入力!$E$16="中国",C138,IF(入力!$E$16="四国",C160,IF(入力!$E$16="九州",C182)))))))))</f>
        <v>0</v>
      </c>
      <c r="D204" s="38" t="b">
        <f>IF(入力!$E$16="北海道",D6,IF(入力!$E$16="東北",D28,IF(入力!$E$16="東京",D50,IF(入力!$E$16="中部",D72,IF(入力!$E$16="北陸",D94,IF(入力!$E$16="関西",D116,IF(入力!$E$16="中国",D138,IF(入力!$E$16="四国",D160,IF(入力!$E$16="九州",D182)))))))))</f>
        <v>0</v>
      </c>
      <c r="E204" s="38" t="b">
        <f>IF(入力!$E$16="北海道",E6,IF(入力!$E$16="東北",E28,IF(入力!$E$16="東京",E50,IF(入力!$E$16="中部",E72,IF(入力!$E$16="北陸",E94,IF(入力!$E$16="関西",E116,IF(入力!$E$16="中国",E138,IF(入力!$E$16="四国",E160,IF(入力!$E$16="九州",E182)))))))))</f>
        <v>0</v>
      </c>
      <c r="F204" s="38" t="b">
        <f>IF(入力!$E$16="北海道",F6,IF(入力!$E$16="東北",F28,IF(入力!$E$16="東京",F50,IF(入力!$E$16="中部",F72,IF(入力!$E$16="北陸",F94,IF(入力!$E$16="関西",F116,IF(入力!$E$16="中国",F138,IF(入力!$E$16="四国",F160,IF(入力!$E$16="九州",F182)))))))))</f>
        <v>0</v>
      </c>
      <c r="G204" s="38" t="b">
        <f>IF(入力!$E$16="北海道",G6,IF(入力!$E$16="東北",G28,IF(入力!$E$16="東京",G50,IF(入力!$E$16="中部",G72,IF(入力!$E$16="北陸",G94,IF(入力!$E$16="関西",G116,IF(入力!$E$16="中国",G138,IF(入力!$E$16="四国",G160,IF(入力!$E$16="九州",G182)))))))))</f>
        <v>0</v>
      </c>
      <c r="H204" s="38" t="b">
        <f>IF(入力!$E$16="北海道",H6,IF(入力!$E$16="東北",H28,IF(入力!$E$16="東京",H50,IF(入力!$E$16="中部",H72,IF(入力!$E$16="北陸",H94,IF(入力!$E$16="関西",H116,IF(入力!$E$16="中国",H138,IF(入力!$E$16="四国",H160,IF(入力!$E$16="九州",H182)))))))))</f>
        <v>0</v>
      </c>
      <c r="I204" s="38" t="b">
        <f>IF(入力!$E$16="北海道",I6,IF(入力!$E$16="東北",I28,IF(入力!$E$16="東京",I50,IF(入力!$E$16="中部",I72,IF(入力!$E$16="北陸",I94,IF(入力!$E$16="関西",I116,IF(入力!$E$16="中国",I138,IF(入力!$E$16="四国",I160,IF(入力!$E$16="九州",I182)))))))))</f>
        <v>0</v>
      </c>
      <c r="J204" s="38" t="b">
        <f>IF(入力!$E$16="北海道",J6,IF(入力!$E$16="東北",J28,IF(入力!$E$16="東京",J50,IF(入力!$E$16="中部",J72,IF(入力!$E$16="北陸",J94,IF(入力!$E$16="関西",J116,IF(入力!$E$16="中国",J138,IF(入力!$E$16="四国",J160,IF(入力!$E$16="九州",J182)))))))))</f>
        <v>0</v>
      </c>
      <c r="K204" s="38" t="b">
        <f>IF(入力!$E$16="北海道",K6,IF(入力!$E$16="東北",K28,IF(入力!$E$16="東京",K50,IF(入力!$E$16="中部",K72,IF(入力!$E$16="北陸",K94,IF(入力!$E$16="関西",K116,IF(入力!$E$16="中国",K138,IF(入力!$E$16="四国",K160,IF(入力!$E$16="九州",K182)))))))))</f>
        <v>0</v>
      </c>
      <c r="L204" s="38" t="b">
        <f>IF(入力!$E$16="北海道",L6,IF(入力!$E$16="東北",L28,IF(入力!$E$16="東京",L50,IF(入力!$E$16="中部",L72,IF(入力!$E$16="北陸",L94,IF(入力!$E$16="関西",L116,IF(入力!$E$16="中国",L138,IF(入力!$E$16="四国",L160,IF(入力!$E$16="九州",L182)))))))))</f>
        <v>0</v>
      </c>
      <c r="M204" s="39" t="b">
        <f>IF(入力!$E$16="北海道",M6,IF(入力!$E$16="東北",M28,IF(入力!$E$16="東京",M50,IF(入力!$E$16="中部",M72,IF(入力!$E$16="北陸",M94,IF(入力!$E$16="関西",M116,IF(入力!$E$16="中国",M138,IF(入力!$E$16="四国",M160,IF(入力!$E$16="九州",M182)))))))))</f>
        <v>0</v>
      </c>
    </row>
    <row r="205" spans="1:13" x14ac:dyDescent="0.25">
      <c r="A205" s="33">
        <v>17</v>
      </c>
      <c r="B205" s="37" t="b">
        <f>IF(入力!$E$16="北海道",B7,IF(入力!$E$16="東北",B29,IF(入力!$E$16="東京",B51,IF(入力!$E$16="中部",B73,IF(入力!$E$16="北陸",B95,IF(入力!$E$16="関西",B117,IF(入力!$E$16="中国",B139,IF(入力!$E$16="四国",B161,IF(入力!$E$16="九州",B183)))))))))</f>
        <v>0</v>
      </c>
      <c r="C205" s="38" t="b">
        <f>IF(入力!$E$16="北海道",C7,IF(入力!$E$16="東北",C29,IF(入力!$E$16="東京",C51,IF(入力!$E$16="中部",C73,IF(入力!$E$16="北陸",C95,IF(入力!$E$16="関西",C117,IF(入力!$E$16="中国",C139,IF(入力!$E$16="四国",C161,IF(入力!$E$16="九州",C183)))))))))</f>
        <v>0</v>
      </c>
      <c r="D205" s="38" t="b">
        <f>IF(入力!$E$16="北海道",D7,IF(入力!$E$16="東北",D29,IF(入力!$E$16="東京",D51,IF(入力!$E$16="中部",D73,IF(入力!$E$16="北陸",D95,IF(入力!$E$16="関西",D117,IF(入力!$E$16="中国",D139,IF(入力!$E$16="四国",D161,IF(入力!$E$16="九州",D183)))))))))</f>
        <v>0</v>
      </c>
      <c r="E205" s="38" t="b">
        <f>IF(入力!$E$16="北海道",E7,IF(入力!$E$16="東北",E29,IF(入力!$E$16="東京",E51,IF(入力!$E$16="中部",E73,IF(入力!$E$16="北陸",E95,IF(入力!$E$16="関西",E117,IF(入力!$E$16="中国",E139,IF(入力!$E$16="四国",E161,IF(入力!$E$16="九州",E183)))))))))</f>
        <v>0</v>
      </c>
      <c r="F205" s="38" t="b">
        <f>IF(入力!$E$16="北海道",F7,IF(入力!$E$16="東北",F29,IF(入力!$E$16="東京",F51,IF(入力!$E$16="中部",F73,IF(入力!$E$16="北陸",F95,IF(入力!$E$16="関西",F117,IF(入力!$E$16="中国",F139,IF(入力!$E$16="四国",F161,IF(入力!$E$16="九州",F183)))))))))</f>
        <v>0</v>
      </c>
      <c r="G205" s="38" t="b">
        <f>IF(入力!$E$16="北海道",G7,IF(入力!$E$16="東北",G29,IF(入力!$E$16="東京",G51,IF(入力!$E$16="中部",G73,IF(入力!$E$16="北陸",G95,IF(入力!$E$16="関西",G117,IF(入力!$E$16="中国",G139,IF(入力!$E$16="四国",G161,IF(入力!$E$16="九州",G183)))))))))</f>
        <v>0</v>
      </c>
      <c r="H205" s="38" t="b">
        <f>IF(入力!$E$16="北海道",H7,IF(入力!$E$16="東北",H29,IF(入力!$E$16="東京",H51,IF(入力!$E$16="中部",H73,IF(入力!$E$16="北陸",H95,IF(入力!$E$16="関西",H117,IF(入力!$E$16="中国",H139,IF(入力!$E$16="四国",H161,IF(入力!$E$16="九州",H183)))))))))</f>
        <v>0</v>
      </c>
      <c r="I205" s="38" t="b">
        <f>IF(入力!$E$16="北海道",I7,IF(入力!$E$16="東北",I29,IF(入力!$E$16="東京",I51,IF(入力!$E$16="中部",I73,IF(入力!$E$16="北陸",I95,IF(入力!$E$16="関西",I117,IF(入力!$E$16="中国",I139,IF(入力!$E$16="四国",I161,IF(入力!$E$16="九州",I183)))))))))</f>
        <v>0</v>
      </c>
      <c r="J205" s="38" t="b">
        <f>IF(入力!$E$16="北海道",J7,IF(入力!$E$16="東北",J29,IF(入力!$E$16="東京",J51,IF(入力!$E$16="中部",J73,IF(入力!$E$16="北陸",J95,IF(入力!$E$16="関西",J117,IF(入力!$E$16="中国",J139,IF(入力!$E$16="四国",J161,IF(入力!$E$16="九州",J183)))))))))</f>
        <v>0</v>
      </c>
      <c r="K205" s="38" t="b">
        <f>IF(入力!$E$16="北海道",K7,IF(入力!$E$16="東北",K29,IF(入力!$E$16="東京",K51,IF(入力!$E$16="中部",K73,IF(入力!$E$16="北陸",K95,IF(入力!$E$16="関西",K117,IF(入力!$E$16="中国",K139,IF(入力!$E$16="四国",K161,IF(入力!$E$16="九州",K183)))))))))</f>
        <v>0</v>
      </c>
      <c r="L205" s="38" t="b">
        <f>IF(入力!$E$16="北海道",L7,IF(入力!$E$16="東北",L29,IF(入力!$E$16="東京",L51,IF(入力!$E$16="中部",L73,IF(入力!$E$16="北陸",L95,IF(入力!$E$16="関西",L117,IF(入力!$E$16="中国",L139,IF(入力!$E$16="四国",L161,IF(入力!$E$16="九州",L183)))))))))</f>
        <v>0</v>
      </c>
      <c r="M205" s="39" t="b">
        <f>IF(入力!$E$16="北海道",M7,IF(入力!$E$16="東北",M29,IF(入力!$E$16="東京",M51,IF(入力!$E$16="中部",M73,IF(入力!$E$16="北陸",M95,IF(入力!$E$16="関西",M117,IF(入力!$E$16="中国",M139,IF(入力!$E$16="四国",M161,IF(入力!$E$16="九州",M183)))))))))</f>
        <v>0</v>
      </c>
    </row>
    <row r="206" spans="1:13" x14ac:dyDescent="0.25">
      <c r="A206" s="33">
        <v>16</v>
      </c>
      <c r="B206" s="37" t="b">
        <f>IF(入力!$E$16="北海道",B8,IF(入力!$E$16="東北",B30,IF(入力!$E$16="東京",B52,IF(入力!$E$16="中部",B74,IF(入力!$E$16="北陸",B96,IF(入力!$E$16="関西",B118,IF(入力!$E$16="中国",B140,IF(入力!$E$16="四国",B162,IF(入力!$E$16="九州",B184)))))))))</f>
        <v>0</v>
      </c>
      <c r="C206" s="38" t="b">
        <f>IF(入力!$E$16="北海道",C8,IF(入力!$E$16="東北",C30,IF(入力!$E$16="東京",C52,IF(入力!$E$16="中部",C74,IF(入力!$E$16="北陸",C96,IF(入力!$E$16="関西",C118,IF(入力!$E$16="中国",C140,IF(入力!$E$16="四国",C162,IF(入力!$E$16="九州",C184)))))))))</f>
        <v>0</v>
      </c>
      <c r="D206" s="38" t="b">
        <f>IF(入力!$E$16="北海道",D8,IF(入力!$E$16="東北",D30,IF(入力!$E$16="東京",D52,IF(入力!$E$16="中部",D74,IF(入力!$E$16="北陸",D96,IF(入力!$E$16="関西",D118,IF(入力!$E$16="中国",D140,IF(入力!$E$16="四国",D162,IF(入力!$E$16="九州",D184)))))))))</f>
        <v>0</v>
      </c>
      <c r="E206" s="38" t="b">
        <f>IF(入力!$E$16="北海道",E8,IF(入力!$E$16="東北",E30,IF(入力!$E$16="東京",E52,IF(入力!$E$16="中部",E74,IF(入力!$E$16="北陸",E96,IF(入力!$E$16="関西",E118,IF(入力!$E$16="中国",E140,IF(入力!$E$16="四国",E162,IF(入力!$E$16="九州",E184)))))))))</f>
        <v>0</v>
      </c>
      <c r="F206" s="38" t="b">
        <f>IF(入力!$E$16="北海道",F8,IF(入力!$E$16="東北",F30,IF(入力!$E$16="東京",F52,IF(入力!$E$16="中部",F74,IF(入力!$E$16="北陸",F96,IF(入力!$E$16="関西",F118,IF(入力!$E$16="中国",F140,IF(入力!$E$16="四国",F162,IF(入力!$E$16="九州",F184)))))))))</f>
        <v>0</v>
      </c>
      <c r="G206" s="38" t="b">
        <f>IF(入力!$E$16="北海道",G8,IF(入力!$E$16="東北",G30,IF(入力!$E$16="東京",G52,IF(入力!$E$16="中部",G74,IF(入力!$E$16="北陸",G96,IF(入力!$E$16="関西",G118,IF(入力!$E$16="中国",G140,IF(入力!$E$16="四国",G162,IF(入力!$E$16="九州",G184)))))))))</f>
        <v>0</v>
      </c>
      <c r="H206" s="38" t="b">
        <f>IF(入力!$E$16="北海道",H8,IF(入力!$E$16="東北",H30,IF(入力!$E$16="東京",H52,IF(入力!$E$16="中部",H74,IF(入力!$E$16="北陸",H96,IF(入力!$E$16="関西",H118,IF(入力!$E$16="中国",H140,IF(入力!$E$16="四国",H162,IF(入力!$E$16="九州",H184)))))))))</f>
        <v>0</v>
      </c>
      <c r="I206" s="38" t="b">
        <f>IF(入力!$E$16="北海道",I8,IF(入力!$E$16="東北",I30,IF(入力!$E$16="東京",I52,IF(入力!$E$16="中部",I74,IF(入力!$E$16="北陸",I96,IF(入力!$E$16="関西",I118,IF(入力!$E$16="中国",I140,IF(入力!$E$16="四国",I162,IF(入力!$E$16="九州",I184)))))))))</f>
        <v>0</v>
      </c>
      <c r="J206" s="38" t="b">
        <f>IF(入力!$E$16="北海道",J8,IF(入力!$E$16="東北",J30,IF(入力!$E$16="東京",J52,IF(入力!$E$16="中部",J74,IF(入力!$E$16="北陸",J96,IF(入力!$E$16="関西",J118,IF(入力!$E$16="中国",J140,IF(入力!$E$16="四国",J162,IF(入力!$E$16="九州",J184)))))))))</f>
        <v>0</v>
      </c>
      <c r="K206" s="38" t="b">
        <f>IF(入力!$E$16="北海道",K8,IF(入力!$E$16="東北",K30,IF(入力!$E$16="東京",K52,IF(入力!$E$16="中部",K74,IF(入力!$E$16="北陸",K96,IF(入力!$E$16="関西",K118,IF(入力!$E$16="中国",K140,IF(入力!$E$16="四国",K162,IF(入力!$E$16="九州",K184)))))))))</f>
        <v>0</v>
      </c>
      <c r="L206" s="38" t="b">
        <f>IF(入力!$E$16="北海道",L8,IF(入力!$E$16="東北",L30,IF(入力!$E$16="東京",L52,IF(入力!$E$16="中部",L74,IF(入力!$E$16="北陸",L96,IF(入力!$E$16="関西",L118,IF(入力!$E$16="中国",L140,IF(入力!$E$16="四国",L162,IF(入力!$E$16="九州",L184)))))))))</f>
        <v>0</v>
      </c>
      <c r="M206" s="39" t="b">
        <f>IF(入力!$E$16="北海道",M8,IF(入力!$E$16="東北",M30,IF(入力!$E$16="東京",M52,IF(入力!$E$16="中部",M74,IF(入力!$E$16="北陸",M96,IF(入力!$E$16="関西",M118,IF(入力!$E$16="中国",M140,IF(入力!$E$16="四国",M162,IF(入力!$E$16="九州",M184)))))))))</f>
        <v>0</v>
      </c>
    </row>
    <row r="207" spans="1:13" x14ac:dyDescent="0.25">
      <c r="A207" s="33">
        <v>15</v>
      </c>
      <c r="B207" s="37" t="b">
        <f>IF(入力!$E$16="北海道",B9,IF(入力!$E$16="東北",B31,IF(入力!$E$16="東京",B53,IF(入力!$E$16="中部",B75,IF(入力!$E$16="北陸",B97,IF(入力!$E$16="関西",B119,IF(入力!$E$16="中国",B141,IF(入力!$E$16="四国",B163,IF(入力!$E$16="九州",B185)))))))))</f>
        <v>0</v>
      </c>
      <c r="C207" s="38" t="b">
        <f>IF(入力!$E$16="北海道",C9,IF(入力!$E$16="東北",C31,IF(入力!$E$16="東京",C53,IF(入力!$E$16="中部",C75,IF(入力!$E$16="北陸",C97,IF(入力!$E$16="関西",C119,IF(入力!$E$16="中国",C141,IF(入力!$E$16="四国",C163,IF(入力!$E$16="九州",C185)))))))))</f>
        <v>0</v>
      </c>
      <c r="D207" s="38" t="b">
        <f>IF(入力!$E$16="北海道",D9,IF(入力!$E$16="東北",D31,IF(入力!$E$16="東京",D53,IF(入力!$E$16="中部",D75,IF(入力!$E$16="北陸",D97,IF(入力!$E$16="関西",D119,IF(入力!$E$16="中国",D141,IF(入力!$E$16="四国",D163,IF(入力!$E$16="九州",D185)))))))))</f>
        <v>0</v>
      </c>
      <c r="E207" s="38" t="b">
        <f>IF(入力!$E$16="北海道",E9,IF(入力!$E$16="東北",E31,IF(入力!$E$16="東京",E53,IF(入力!$E$16="中部",E75,IF(入力!$E$16="北陸",E97,IF(入力!$E$16="関西",E119,IF(入力!$E$16="中国",E141,IF(入力!$E$16="四国",E163,IF(入力!$E$16="九州",E185)))))))))</f>
        <v>0</v>
      </c>
      <c r="F207" s="38" t="b">
        <f>IF(入力!$E$16="北海道",F9,IF(入力!$E$16="東北",F31,IF(入力!$E$16="東京",F53,IF(入力!$E$16="中部",F75,IF(入力!$E$16="北陸",F97,IF(入力!$E$16="関西",F119,IF(入力!$E$16="中国",F141,IF(入力!$E$16="四国",F163,IF(入力!$E$16="九州",F185)))))))))</f>
        <v>0</v>
      </c>
      <c r="G207" s="38" t="b">
        <f>IF(入力!$E$16="北海道",G9,IF(入力!$E$16="東北",G31,IF(入力!$E$16="東京",G53,IF(入力!$E$16="中部",G75,IF(入力!$E$16="北陸",G97,IF(入力!$E$16="関西",G119,IF(入力!$E$16="中国",G141,IF(入力!$E$16="四国",G163,IF(入力!$E$16="九州",G185)))))))))</f>
        <v>0</v>
      </c>
      <c r="H207" s="38" t="b">
        <f>IF(入力!$E$16="北海道",H9,IF(入力!$E$16="東北",H31,IF(入力!$E$16="東京",H53,IF(入力!$E$16="中部",H75,IF(入力!$E$16="北陸",H97,IF(入力!$E$16="関西",H119,IF(入力!$E$16="中国",H141,IF(入力!$E$16="四国",H163,IF(入力!$E$16="九州",H185)))))))))</f>
        <v>0</v>
      </c>
      <c r="I207" s="38" t="b">
        <f>IF(入力!$E$16="北海道",I9,IF(入力!$E$16="東北",I31,IF(入力!$E$16="東京",I53,IF(入力!$E$16="中部",I75,IF(入力!$E$16="北陸",I97,IF(入力!$E$16="関西",I119,IF(入力!$E$16="中国",I141,IF(入力!$E$16="四国",I163,IF(入力!$E$16="九州",I185)))))))))</f>
        <v>0</v>
      </c>
      <c r="J207" s="38" t="b">
        <f>IF(入力!$E$16="北海道",J9,IF(入力!$E$16="東北",J31,IF(入力!$E$16="東京",J53,IF(入力!$E$16="中部",J75,IF(入力!$E$16="北陸",J97,IF(入力!$E$16="関西",J119,IF(入力!$E$16="中国",J141,IF(入力!$E$16="四国",J163,IF(入力!$E$16="九州",J185)))))))))</f>
        <v>0</v>
      </c>
      <c r="K207" s="38" t="b">
        <f>IF(入力!$E$16="北海道",K9,IF(入力!$E$16="東北",K31,IF(入力!$E$16="東京",K53,IF(入力!$E$16="中部",K75,IF(入力!$E$16="北陸",K97,IF(入力!$E$16="関西",K119,IF(入力!$E$16="中国",K141,IF(入力!$E$16="四国",K163,IF(入力!$E$16="九州",K185)))))))))</f>
        <v>0</v>
      </c>
      <c r="L207" s="38" t="b">
        <f>IF(入力!$E$16="北海道",L9,IF(入力!$E$16="東北",L31,IF(入力!$E$16="東京",L53,IF(入力!$E$16="中部",L75,IF(入力!$E$16="北陸",L97,IF(入力!$E$16="関西",L119,IF(入力!$E$16="中国",L141,IF(入力!$E$16="四国",L163,IF(入力!$E$16="九州",L185)))))))))</f>
        <v>0</v>
      </c>
      <c r="M207" s="39" t="b">
        <f>IF(入力!$E$16="北海道",M9,IF(入力!$E$16="東北",M31,IF(入力!$E$16="東京",M53,IF(入力!$E$16="中部",M75,IF(入力!$E$16="北陸",M97,IF(入力!$E$16="関西",M119,IF(入力!$E$16="中国",M141,IF(入力!$E$16="四国",M163,IF(入力!$E$16="九州",M185)))))))))</f>
        <v>0</v>
      </c>
    </row>
    <row r="208" spans="1:13" x14ac:dyDescent="0.25">
      <c r="A208" s="33">
        <v>14</v>
      </c>
      <c r="B208" s="37" t="b">
        <f>IF(入力!$E$16="北海道",B10,IF(入力!$E$16="東北",B32,IF(入力!$E$16="東京",B54,IF(入力!$E$16="中部",B76,IF(入力!$E$16="北陸",B98,IF(入力!$E$16="関西",B120,IF(入力!$E$16="中国",B142,IF(入力!$E$16="四国",B164,IF(入力!$E$16="九州",B186)))))))))</f>
        <v>0</v>
      </c>
      <c r="C208" s="38" t="b">
        <f>IF(入力!$E$16="北海道",C10,IF(入力!$E$16="東北",C32,IF(入力!$E$16="東京",C54,IF(入力!$E$16="中部",C76,IF(入力!$E$16="北陸",C98,IF(入力!$E$16="関西",C120,IF(入力!$E$16="中国",C142,IF(入力!$E$16="四国",C164,IF(入力!$E$16="九州",C186)))))))))</f>
        <v>0</v>
      </c>
      <c r="D208" s="38" t="b">
        <f>IF(入力!$E$16="北海道",D10,IF(入力!$E$16="東北",D32,IF(入力!$E$16="東京",D54,IF(入力!$E$16="中部",D76,IF(入力!$E$16="北陸",D98,IF(入力!$E$16="関西",D120,IF(入力!$E$16="中国",D142,IF(入力!$E$16="四国",D164,IF(入力!$E$16="九州",D186)))))))))</f>
        <v>0</v>
      </c>
      <c r="E208" s="38" t="b">
        <f>IF(入力!$E$16="北海道",E10,IF(入力!$E$16="東北",E32,IF(入力!$E$16="東京",E54,IF(入力!$E$16="中部",E76,IF(入力!$E$16="北陸",E98,IF(入力!$E$16="関西",E120,IF(入力!$E$16="中国",E142,IF(入力!$E$16="四国",E164,IF(入力!$E$16="九州",E186)))))))))</f>
        <v>0</v>
      </c>
      <c r="F208" s="38" t="b">
        <f>IF(入力!$E$16="北海道",F10,IF(入力!$E$16="東北",F32,IF(入力!$E$16="東京",F54,IF(入力!$E$16="中部",F76,IF(入力!$E$16="北陸",F98,IF(入力!$E$16="関西",F120,IF(入力!$E$16="中国",F142,IF(入力!$E$16="四国",F164,IF(入力!$E$16="九州",F186)))))))))</f>
        <v>0</v>
      </c>
      <c r="G208" s="38" t="b">
        <f>IF(入力!$E$16="北海道",G10,IF(入力!$E$16="東北",G32,IF(入力!$E$16="東京",G54,IF(入力!$E$16="中部",G76,IF(入力!$E$16="北陸",G98,IF(入力!$E$16="関西",G120,IF(入力!$E$16="中国",G142,IF(入力!$E$16="四国",G164,IF(入力!$E$16="九州",G186)))))))))</f>
        <v>0</v>
      </c>
      <c r="H208" s="38" t="b">
        <f>IF(入力!$E$16="北海道",H10,IF(入力!$E$16="東北",H32,IF(入力!$E$16="東京",H54,IF(入力!$E$16="中部",H76,IF(入力!$E$16="北陸",H98,IF(入力!$E$16="関西",H120,IF(入力!$E$16="中国",H142,IF(入力!$E$16="四国",H164,IF(入力!$E$16="九州",H186)))))))))</f>
        <v>0</v>
      </c>
      <c r="I208" s="38" t="b">
        <f>IF(入力!$E$16="北海道",I10,IF(入力!$E$16="東北",I32,IF(入力!$E$16="東京",I54,IF(入力!$E$16="中部",I76,IF(入力!$E$16="北陸",I98,IF(入力!$E$16="関西",I120,IF(入力!$E$16="中国",I142,IF(入力!$E$16="四国",I164,IF(入力!$E$16="九州",I186)))))))))</f>
        <v>0</v>
      </c>
      <c r="J208" s="38" t="b">
        <f>IF(入力!$E$16="北海道",J10,IF(入力!$E$16="東北",J32,IF(入力!$E$16="東京",J54,IF(入力!$E$16="中部",J76,IF(入力!$E$16="北陸",J98,IF(入力!$E$16="関西",J120,IF(入力!$E$16="中国",J142,IF(入力!$E$16="四国",J164,IF(入力!$E$16="九州",J186)))))))))</f>
        <v>0</v>
      </c>
      <c r="K208" s="38" t="b">
        <f>IF(入力!$E$16="北海道",K10,IF(入力!$E$16="東北",K32,IF(入力!$E$16="東京",K54,IF(入力!$E$16="中部",K76,IF(入力!$E$16="北陸",K98,IF(入力!$E$16="関西",K120,IF(入力!$E$16="中国",K142,IF(入力!$E$16="四国",K164,IF(入力!$E$16="九州",K186)))))))))</f>
        <v>0</v>
      </c>
      <c r="L208" s="38" t="b">
        <f>IF(入力!$E$16="北海道",L10,IF(入力!$E$16="東北",L32,IF(入力!$E$16="東京",L54,IF(入力!$E$16="中部",L76,IF(入力!$E$16="北陸",L98,IF(入力!$E$16="関西",L120,IF(入力!$E$16="中国",L142,IF(入力!$E$16="四国",L164,IF(入力!$E$16="九州",L186)))))))))</f>
        <v>0</v>
      </c>
      <c r="M208" s="39" t="b">
        <f>IF(入力!$E$16="北海道",M10,IF(入力!$E$16="東北",M32,IF(入力!$E$16="東京",M54,IF(入力!$E$16="中部",M76,IF(入力!$E$16="北陸",M98,IF(入力!$E$16="関西",M120,IF(入力!$E$16="中国",M142,IF(入力!$E$16="四国",M164,IF(入力!$E$16="九州",M186)))))))))</f>
        <v>0</v>
      </c>
    </row>
    <row r="209" spans="1:13" x14ac:dyDescent="0.25">
      <c r="A209" s="33">
        <v>13</v>
      </c>
      <c r="B209" s="37" t="b">
        <f>IF(入力!$E$16="北海道",B11,IF(入力!$E$16="東北",B33,IF(入力!$E$16="東京",B55,IF(入力!$E$16="中部",B77,IF(入力!$E$16="北陸",B99,IF(入力!$E$16="関西",B121,IF(入力!$E$16="中国",B143,IF(入力!$E$16="四国",B165,IF(入力!$E$16="九州",B187)))))))))</f>
        <v>0</v>
      </c>
      <c r="C209" s="38" t="b">
        <f>IF(入力!$E$16="北海道",C11,IF(入力!$E$16="東北",C33,IF(入力!$E$16="東京",C55,IF(入力!$E$16="中部",C77,IF(入力!$E$16="北陸",C99,IF(入力!$E$16="関西",C121,IF(入力!$E$16="中国",C143,IF(入力!$E$16="四国",C165,IF(入力!$E$16="九州",C187)))))))))</f>
        <v>0</v>
      </c>
      <c r="D209" s="38" t="b">
        <f>IF(入力!$E$16="北海道",D11,IF(入力!$E$16="東北",D33,IF(入力!$E$16="東京",D55,IF(入力!$E$16="中部",D77,IF(入力!$E$16="北陸",D99,IF(入力!$E$16="関西",D121,IF(入力!$E$16="中国",D143,IF(入力!$E$16="四国",D165,IF(入力!$E$16="九州",D187)))))))))</f>
        <v>0</v>
      </c>
      <c r="E209" s="38" t="b">
        <f>IF(入力!$E$16="北海道",E11,IF(入力!$E$16="東北",E33,IF(入力!$E$16="東京",E55,IF(入力!$E$16="中部",E77,IF(入力!$E$16="北陸",E99,IF(入力!$E$16="関西",E121,IF(入力!$E$16="中国",E143,IF(入力!$E$16="四国",E165,IF(入力!$E$16="九州",E187)))))))))</f>
        <v>0</v>
      </c>
      <c r="F209" s="38" t="b">
        <f>IF(入力!$E$16="北海道",F11,IF(入力!$E$16="東北",F33,IF(入力!$E$16="東京",F55,IF(入力!$E$16="中部",F77,IF(入力!$E$16="北陸",F99,IF(入力!$E$16="関西",F121,IF(入力!$E$16="中国",F143,IF(入力!$E$16="四国",F165,IF(入力!$E$16="九州",F187)))))))))</f>
        <v>0</v>
      </c>
      <c r="G209" s="38" t="b">
        <f>IF(入力!$E$16="北海道",G11,IF(入力!$E$16="東北",G33,IF(入力!$E$16="東京",G55,IF(入力!$E$16="中部",G77,IF(入力!$E$16="北陸",G99,IF(入力!$E$16="関西",G121,IF(入力!$E$16="中国",G143,IF(入力!$E$16="四国",G165,IF(入力!$E$16="九州",G187)))))))))</f>
        <v>0</v>
      </c>
      <c r="H209" s="38" t="b">
        <f>IF(入力!$E$16="北海道",H11,IF(入力!$E$16="東北",H33,IF(入力!$E$16="東京",H55,IF(入力!$E$16="中部",H77,IF(入力!$E$16="北陸",H99,IF(入力!$E$16="関西",H121,IF(入力!$E$16="中国",H143,IF(入力!$E$16="四国",H165,IF(入力!$E$16="九州",H187)))))))))</f>
        <v>0</v>
      </c>
      <c r="I209" s="38" t="b">
        <f>IF(入力!$E$16="北海道",I11,IF(入力!$E$16="東北",I33,IF(入力!$E$16="東京",I55,IF(入力!$E$16="中部",I77,IF(入力!$E$16="北陸",I99,IF(入力!$E$16="関西",I121,IF(入力!$E$16="中国",I143,IF(入力!$E$16="四国",I165,IF(入力!$E$16="九州",I187)))))))))</f>
        <v>0</v>
      </c>
      <c r="J209" s="38" t="b">
        <f>IF(入力!$E$16="北海道",J11,IF(入力!$E$16="東北",J33,IF(入力!$E$16="東京",J55,IF(入力!$E$16="中部",J77,IF(入力!$E$16="北陸",J99,IF(入力!$E$16="関西",J121,IF(入力!$E$16="中国",J143,IF(入力!$E$16="四国",J165,IF(入力!$E$16="九州",J187)))))))))</f>
        <v>0</v>
      </c>
      <c r="K209" s="38" t="b">
        <f>IF(入力!$E$16="北海道",K11,IF(入力!$E$16="東北",K33,IF(入力!$E$16="東京",K55,IF(入力!$E$16="中部",K77,IF(入力!$E$16="北陸",K99,IF(入力!$E$16="関西",K121,IF(入力!$E$16="中国",K143,IF(入力!$E$16="四国",K165,IF(入力!$E$16="九州",K187)))))))))</f>
        <v>0</v>
      </c>
      <c r="L209" s="38" t="b">
        <f>IF(入力!$E$16="北海道",L11,IF(入力!$E$16="東北",L33,IF(入力!$E$16="東京",L55,IF(入力!$E$16="中部",L77,IF(入力!$E$16="北陸",L99,IF(入力!$E$16="関西",L121,IF(入力!$E$16="中国",L143,IF(入力!$E$16="四国",L165,IF(入力!$E$16="九州",L187)))))))))</f>
        <v>0</v>
      </c>
      <c r="M209" s="39" t="b">
        <f>IF(入力!$E$16="北海道",M11,IF(入力!$E$16="東北",M33,IF(入力!$E$16="東京",M55,IF(入力!$E$16="中部",M77,IF(入力!$E$16="北陸",M99,IF(入力!$E$16="関西",M121,IF(入力!$E$16="中国",M143,IF(入力!$E$16="四国",M165,IF(入力!$E$16="九州",M187)))))))))</f>
        <v>0</v>
      </c>
    </row>
    <row r="210" spans="1:13" x14ac:dyDescent="0.25">
      <c r="A210" s="33">
        <v>12</v>
      </c>
      <c r="B210" s="37" t="b">
        <f>IF(入力!$E$16="北海道",B12,IF(入力!$E$16="東北",B34,IF(入力!$E$16="東京",B56,IF(入力!$E$16="中部",B78,IF(入力!$E$16="北陸",B100,IF(入力!$E$16="関西",B122,IF(入力!$E$16="中国",B144,IF(入力!$E$16="四国",B166,IF(入力!$E$16="九州",B188)))))))))</f>
        <v>0</v>
      </c>
      <c r="C210" s="38" t="b">
        <f>IF(入力!$E$16="北海道",C12,IF(入力!$E$16="東北",C34,IF(入力!$E$16="東京",C56,IF(入力!$E$16="中部",C78,IF(入力!$E$16="北陸",C100,IF(入力!$E$16="関西",C122,IF(入力!$E$16="中国",C144,IF(入力!$E$16="四国",C166,IF(入力!$E$16="九州",C188)))))))))</f>
        <v>0</v>
      </c>
      <c r="D210" s="38" t="b">
        <f>IF(入力!$E$16="北海道",D12,IF(入力!$E$16="東北",D34,IF(入力!$E$16="東京",D56,IF(入力!$E$16="中部",D78,IF(入力!$E$16="北陸",D100,IF(入力!$E$16="関西",D122,IF(入力!$E$16="中国",D144,IF(入力!$E$16="四国",D166,IF(入力!$E$16="九州",D188)))))))))</f>
        <v>0</v>
      </c>
      <c r="E210" s="38" t="b">
        <f>IF(入力!$E$16="北海道",E12,IF(入力!$E$16="東北",E34,IF(入力!$E$16="東京",E56,IF(入力!$E$16="中部",E78,IF(入力!$E$16="北陸",E100,IF(入力!$E$16="関西",E122,IF(入力!$E$16="中国",E144,IF(入力!$E$16="四国",E166,IF(入力!$E$16="九州",E188)))))))))</f>
        <v>0</v>
      </c>
      <c r="F210" s="38" t="b">
        <f>IF(入力!$E$16="北海道",F12,IF(入力!$E$16="東北",F34,IF(入力!$E$16="東京",F56,IF(入力!$E$16="中部",F78,IF(入力!$E$16="北陸",F100,IF(入力!$E$16="関西",F122,IF(入力!$E$16="中国",F144,IF(入力!$E$16="四国",F166,IF(入力!$E$16="九州",F188)))))))))</f>
        <v>0</v>
      </c>
      <c r="G210" s="38" t="b">
        <f>IF(入力!$E$16="北海道",G12,IF(入力!$E$16="東北",G34,IF(入力!$E$16="東京",G56,IF(入力!$E$16="中部",G78,IF(入力!$E$16="北陸",G100,IF(入力!$E$16="関西",G122,IF(入力!$E$16="中国",G144,IF(入力!$E$16="四国",G166,IF(入力!$E$16="九州",G188)))))))))</f>
        <v>0</v>
      </c>
      <c r="H210" s="38" t="b">
        <f>IF(入力!$E$16="北海道",H12,IF(入力!$E$16="東北",H34,IF(入力!$E$16="東京",H56,IF(入力!$E$16="中部",H78,IF(入力!$E$16="北陸",H100,IF(入力!$E$16="関西",H122,IF(入力!$E$16="中国",H144,IF(入力!$E$16="四国",H166,IF(入力!$E$16="九州",H188)))))))))</f>
        <v>0</v>
      </c>
      <c r="I210" s="38" t="b">
        <f>IF(入力!$E$16="北海道",I12,IF(入力!$E$16="東北",I34,IF(入力!$E$16="東京",I56,IF(入力!$E$16="中部",I78,IF(入力!$E$16="北陸",I100,IF(入力!$E$16="関西",I122,IF(入力!$E$16="中国",I144,IF(入力!$E$16="四国",I166,IF(入力!$E$16="九州",I188)))))))))</f>
        <v>0</v>
      </c>
      <c r="J210" s="38" t="b">
        <f>IF(入力!$E$16="北海道",J12,IF(入力!$E$16="東北",J34,IF(入力!$E$16="東京",J56,IF(入力!$E$16="中部",J78,IF(入力!$E$16="北陸",J100,IF(入力!$E$16="関西",J122,IF(入力!$E$16="中国",J144,IF(入力!$E$16="四国",J166,IF(入力!$E$16="九州",J188)))))))))</f>
        <v>0</v>
      </c>
      <c r="K210" s="38" t="b">
        <f>IF(入力!$E$16="北海道",K12,IF(入力!$E$16="東北",K34,IF(入力!$E$16="東京",K56,IF(入力!$E$16="中部",K78,IF(入力!$E$16="北陸",K100,IF(入力!$E$16="関西",K122,IF(入力!$E$16="中国",K144,IF(入力!$E$16="四国",K166,IF(入力!$E$16="九州",K188)))))))))</f>
        <v>0</v>
      </c>
      <c r="L210" s="38" t="b">
        <f>IF(入力!$E$16="北海道",L12,IF(入力!$E$16="東北",L34,IF(入力!$E$16="東京",L56,IF(入力!$E$16="中部",L78,IF(入力!$E$16="北陸",L100,IF(入力!$E$16="関西",L122,IF(入力!$E$16="中国",L144,IF(入力!$E$16="四国",L166,IF(入力!$E$16="九州",L188)))))))))</f>
        <v>0</v>
      </c>
      <c r="M210" s="39" t="b">
        <f>IF(入力!$E$16="北海道",M12,IF(入力!$E$16="東北",M34,IF(入力!$E$16="東京",M56,IF(入力!$E$16="中部",M78,IF(入力!$E$16="北陸",M100,IF(入力!$E$16="関西",M122,IF(入力!$E$16="中国",M144,IF(入力!$E$16="四国",M166,IF(入力!$E$16="九州",M188)))))))))</f>
        <v>0</v>
      </c>
    </row>
    <row r="211" spans="1:13" x14ac:dyDescent="0.25">
      <c r="A211" s="33">
        <v>11</v>
      </c>
      <c r="B211" s="37" t="b">
        <f>IF(入力!$E$16="北海道",B13,IF(入力!$E$16="東北",B35,IF(入力!$E$16="東京",B57,IF(入力!$E$16="中部",B79,IF(入力!$E$16="北陸",B101,IF(入力!$E$16="関西",B123,IF(入力!$E$16="中国",B145,IF(入力!$E$16="四国",B167,IF(入力!$E$16="九州",B189)))))))))</f>
        <v>0</v>
      </c>
      <c r="C211" s="38" t="b">
        <f>IF(入力!$E$16="北海道",C13,IF(入力!$E$16="東北",C35,IF(入力!$E$16="東京",C57,IF(入力!$E$16="中部",C79,IF(入力!$E$16="北陸",C101,IF(入力!$E$16="関西",C123,IF(入力!$E$16="中国",C145,IF(入力!$E$16="四国",C167,IF(入力!$E$16="九州",C189)))))))))</f>
        <v>0</v>
      </c>
      <c r="D211" s="38" t="b">
        <f>IF(入力!$E$16="北海道",D13,IF(入力!$E$16="東北",D35,IF(入力!$E$16="東京",D57,IF(入力!$E$16="中部",D79,IF(入力!$E$16="北陸",D101,IF(入力!$E$16="関西",D123,IF(入力!$E$16="中国",D145,IF(入力!$E$16="四国",D167,IF(入力!$E$16="九州",D189)))))))))</f>
        <v>0</v>
      </c>
      <c r="E211" s="38" t="b">
        <f>IF(入力!$E$16="北海道",E13,IF(入力!$E$16="東北",E35,IF(入力!$E$16="東京",E57,IF(入力!$E$16="中部",E79,IF(入力!$E$16="北陸",E101,IF(入力!$E$16="関西",E123,IF(入力!$E$16="中国",E145,IF(入力!$E$16="四国",E167,IF(入力!$E$16="九州",E189)))))))))</f>
        <v>0</v>
      </c>
      <c r="F211" s="38" t="b">
        <f>IF(入力!$E$16="北海道",F13,IF(入力!$E$16="東北",F35,IF(入力!$E$16="東京",F57,IF(入力!$E$16="中部",F79,IF(入力!$E$16="北陸",F101,IF(入力!$E$16="関西",F123,IF(入力!$E$16="中国",F145,IF(入力!$E$16="四国",F167,IF(入力!$E$16="九州",F189)))))))))</f>
        <v>0</v>
      </c>
      <c r="G211" s="38" t="b">
        <f>IF(入力!$E$16="北海道",G13,IF(入力!$E$16="東北",G35,IF(入力!$E$16="東京",G57,IF(入力!$E$16="中部",G79,IF(入力!$E$16="北陸",G101,IF(入力!$E$16="関西",G123,IF(入力!$E$16="中国",G145,IF(入力!$E$16="四国",G167,IF(入力!$E$16="九州",G189)))))))))</f>
        <v>0</v>
      </c>
      <c r="H211" s="38" t="b">
        <f>IF(入力!$E$16="北海道",H13,IF(入力!$E$16="東北",H35,IF(入力!$E$16="東京",H57,IF(入力!$E$16="中部",H79,IF(入力!$E$16="北陸",H101,IF(入力!$E$16="関西",H123,IF(入力!$E$16="中国",H145,IF(入力!$E$16="四国",H167,IF(入力!$E$16="九州",H189)))))))))</f>
        <v>0</v>
      </c>
      <c r="I211" s="38" t="b">
        <f>IF(入力!$E$16="北海道",I13,IF(入力!$E$16="東北",I35,IF(入力!$E$16="東京",I57,IF(入力!$E$16="中部",I79,IF(入力!$E$16="北陸",I101,IF(入力!$E$16="関西",I123,IF(入力!$E$16="中国",I145,IF(入力!$E$16="四国",I167,IF(入力!$E$16="九州",I189)))))))))</f>
        <v>0</v>
      </c>
      <c r="J211" s="38" t="b">
        <f>IF(入力!$E$16="北海道",J13,IF(入力!$E$16="東北",J35,IF(入力!$E$16="東京",J57,IF(入力!$E$16="中部",J79,IF(入力!$E$16="北陸",J101,IF(入力!$E$16="関西",J123,IF(入力!$E$16="中国",J145,IF(入力!$E$16="四国",J167,IF(入力!$E$16="九州",J189)))))))))</f>
        <v>0</v>
      </c>
      <c r="K211" s="38" t="b">
        <f>IF(入力!$E$16="北海道",K13,IF(入力!$E$16="東北",K35,IF(入力!$E$16="東京",K57,IF(入力!$E$16="中部",K79,IF(入力!$E$16="北陸",K101,IF(入力!$E$16="関西",K123,IF(入力!$E$16="中国",K145,IF(入力!$E$16="四国",K167,IF(入力!$E$16="九州",K189)))))))))</f>
        <v>0</v>
      </c>
      <c r="L211" s="38" t="b">
        <f>IF(入力!$E$16="北海道",L13,IF(入力!$E$16="東北",L35,IF(入力!$E$16="東京",L57,IF(入力!$E$16="中部",L79,IF(入力!$E$16="北陸",L101,IF(入力!$E$16="関西",L123,IF(入力!$E$16="中国",L145,IF(入力!$E$16="四国",L167,IF(入力!$E$16="九州",L189)))))))))</f>
        <v>0</v>
      </c>
      <c r="M211" s="39" t="b">
        <f>IF(入力!$E$16="北海道",M13,IF(入力!$E$16="東北",M35,IF(入力!$E$16="東京",M57,IF(入力!$E$16="中部",M79,IF(入力!$E$16="北陸",M101,IF(入力!$E$16="関西",M123,IF(入力!$E$16="中国",M145,IF(入力!$E$16="四国",M167,IF(入力!$E$16="九州",M189)))))))))</f>
        <v>0</v>
      </c>
    </row>
    <row r="212" spans="1:13" x14ac:dyDescent="0.25">
      <c r="A212" s="33">
        <v>10</v>
      </c>
      <c r="B212" s="37" t="b">
        <f>IF(入力!$E$16="北海道",B14,IF(入力!$E$16="東北",B36,IF(入力!$E$16="東京",B58,IF(入力!$E$16="中部",B80,IF(入力!$E$16="北陸",B102,IF(入力!$E$16="関西",B124,IF(入力!$E$16="中国",B146,IF(入力!$E$16="四国",B168,IF(入力!$E$16="九州",B190)))))))))</f>
        <v>0</v>
      </c>
      <c r="C212" s="38" t="b">
        <f>IF(入力!$E$16="北海道",C14,IF(入力!$E$16="東北",C36,IF(入力!$E$16="東京",C58,IF(入力!$E$16="中部",C80,IF(入力!$E$16="北陸",C102,IF(入力!$E$16="関西",C124,IF(入力!$E$16="中国",C146,IF(入力!$E$16="四国",C168,IF(入力!$E$16="九州",C190)))))))))</f>
        <v>0</v>
      </c>
      <c r="D212" s="38" t="b">
        <f>IF(入力!$E$16="北海道",D14,IF(入力!$E$16="東北",D36,IF(入力!$E$16="東京",D58,IF(入力!$E$16="中部",D80,IF(入力!$E$16="北陸",D102,IF(入力!$E$16="関西",D124,IF(入力!$E$16="中国",D146,IF(入力!$E$16="四国",D168,IF(入力!$E$16="九州",D190)))))))))</f>
        <v>0</v>
      </c>
      <c r="E212" s="38" t="b">
        <f>IF(入力!$E$16="北海道",E14,IF(入力!$E$16="東北",E36,IF(入力!$E$16="東京",E58,IF(入力!$E$16="中部",E80,IF(入力!$E$16="北陸",E102,IF(入力!$E$16="関西",E124,IF(入力!$E$16="中国",E146,IF(入力!$E$16="四国",E168,IF(入力!$E$16="九州",E190)))))))))</f>
        <v>0</v>
      </c>
      <c r="F212" s="38" t="b">
        <f>IF(入力!$E$16="北海道",F14,IF(入力!$E$16="東北",F36,IF(入力!$E$16="東京",F58,IF(入力!$E$16="中部",F80,IF(入力!$E$16="北陸",F102,IF(入力!$E$16="関西",F124,IF(入力!$E$16="中国",F146,IF(入力!$E$16="四国",F168,IF(入力!$E$16="九州",F190)))))))))</f>
        <v>0</v>
      </c>
      <c r="G212" s="38" t="b">
        <f>IF(入力!$E$16="北海道",G14,IF(入力!$E$16="東北",G36,IF(入力!$E$16="東京",G58,IF(入力!$E$16="中部",G80,IF(入力!$E$16="北陸",G102,IF(入力!$E$16="関西",G124,IF(入力!$E$16="中国",G146,IF(入力!$E$16="四国",G168,IF(入力!$E$16="九州",G190)))))))))</f>
        <v>0</v>
      </c>
      <c r="H212" s="38" t="b">
        <f>IF(入力!$E$16="北海道",H14,IF(入力!$E$16="東北",H36,IF(入力!$E$16="東京",H58,IF(入力!$E$16="中部",H80,IF(入力!$E$16="北陸",H102,IF(入力!$E$16="関西",H124,IF(入力!$E$16="中国",H146,IF(入力!$E$16="四国",H168,IF(入力!$E$16="九州",H190)))))))))</f>
        <v>0</v>
      </c>
      <c r="I212" s="38" t="b">
        <f>IF(入力!$E$16="北海道",I14,IF(入力!$E$16="東北",I36,IF(入力!$E$16="東京",I58,IF(入力!$E$16="中部",I80,IF(入力!$E$16="北陸",I102,IF(入力!$E$16="関西",I124,IF(入力!$E$16="中国",I146,IF(入力!$E$16="四国",I168,IF(入力!$E$16="九州",I190)))))))))</f>
        <v>0</v>
      </c>
      <c r="J212" s="38" t="b">
        <f>IF(入力!$E$16="北海道",J14,IF(入力!$E$16="東北",J36,IF(入力!$E$16="東京",J58,IF(入力!$E$16="中部",J80,IF(入力!$E$16="北陸",J102,IF(入力!$E$16="関西",J124,IF(入力!$E$16="中国",J146,IF(入力!$E$16="四国",J168,IF(入力!$E$16="九州",J190)))))))))</f>
        <v>0</v>
      </c>
      <c r="K212" s="38" t="b">
        <f>IF(入力!$E$16="北海道",K14,IF(入力!$E$16="東北",K36,IF(入力!$E$16="東京",K58,IF(入力!$E$16="中部",K80,IF(入力!$E$16="北陸",K102,IF(入力!$E$16="関西",K124,IF(入力!$E$16="中国",K146,IF(入力!$E$16="四国",K168,IF(入力!$E$16="九州",K190)))))))))</f>
        <v>0</v>
      </c>
      <c r="L212" s="38" t="b">
        <f>IF(入力!$E$16="北海道",L14,IF(入力!$E$16="東北",L36,IF(入力!$E$16="東京",L58,IF(入力!$E$16="中部",L80,IF(入力!$E$16="北陸",L102,IF(入力!$E$16="関西",L124,IF(入力!$E$16="中国",L146,IF(入力!$E$16="四国",L168,IF(入力!$E$16="九州",L190)))))))))</f>
        <v>0</v>
      </c>
      <c r="M212" s="39" t="b">
        <f>IF(入力!$E$16="北海道",M14,IF(入力!$E$16="東北",M36,IF(入力!$E$16="東京",M58,IF(入力!$E$16="中部",M80,IF(入力!$E$16="北陸",M102,IF(入力!$E$16="関西",M124,IF(入力!$E$16="中国",M146,IF(入力!$E$16="四国",M168,IF(入力!$E$16="九州",M190)))))))))</f>
        <v>0</v>
      </c>
    </row>
    <row r="213" spans="1:13" x14ac:dyDescent="0.25">
      <c r="A213" s="33">
        <v>9</v>
      </c>
      <c r="B213" s="37" t="b">
        <f>IF(入力!$E$16="北海道",B15,IF(入力!$E$16="東北",B37,IF(入力!$E$16="東京",B59,IF(入力!$E$16="中部",B81,IF(入力!$E$16="北陸",B103,IF(入力!$E$16="関西",B125,IF(入力!$E$16="中国",B147,IF(入力!$E$16="四国",B169,IF(入力!$E$16="九州",B191)))))))))</f>
        <v>0</v>
      </c>
      <c r="C213" s="38" t="b">
        <f>IF(入力!$E$16="北海道",C15,IF(入力!$E$16="東北",C37,IF(入力!$E$16="東京",C59,IF(入力!$E$16="中部",C81,IF(入力!$E$16="北陸",C103,IF(入力!$E$16="関西",C125,IF(入力!$E$16="中国",C147,IF(入力!$E$16="四国",C169,IF(入力!$E$16="九州",C191)))))))))</f>
        <v>0</v>
      </c>
      <c r="D213" s="38" t="b">
        <f>IF(入力!$E$16="北海道",D15,IF(入力!$E$16="東北",D37,IF(入力!$E$16="東京",D59,IF(入力!$E$16="中部",D81,IF(入力!$E$16="北陸",D103,IF(入力!$E$16="関西",D125,IF(入力!$E$16="中国",D147,IF(入力!$E$16="四国",D169,IF(入力!$E$16="九州",D191)))))))))</f>
        <v>0</v>
      </c>
      <c r="E213" s="38" t="b">
        <f>IF(入力!$E$16="北海道",E15,IF(入力!$E$16="東北",E37,IF(入力!$E$16="東京",E59,IF(入力!$E$16="中部",E81,IF(入力!$E$16="北陸",E103,IF(入力!$E$16="関西",E125,IF(入力!$E$16="中国",E147,IF(入力!$E$16="四国",E169,IF(入力!$E$16="九州",E191)))))))))</f>
        <v>0</v>
      </c>
      <c r="F213" s="38" t="b">
        <f>IF(入力!$E$16="北海道",F15,IF(入力!$E$16="東北",F37,IF(入力!$E$16="東京",F59,IF(入力!$E$16="中部",F81,IF(入力!$E$16="北陸",F103,IF(入力!$E$16="関西",F125,IF(入力!$E$16="中国",F147,IF(入力!$E$16="四国",F169,IF(入力!$E$16="九州",F191)))))))))</f>
        <v>0</v>
      </c>
      <c r="G213" s="38" t="b">
        <f>IF(入力!$E$16="北海道",G15,IF(入力!$E$16="東北",G37,IF(入力!$E$16="東京",G59,IF(入力!$E$16="中部",G81,IF(入力!$E$16="北陸",G103,IF(入力!$E$16="関西",G125,IF(入力!$E$16="中国",G147,IF(入力!$E$16="四国",G169,IF(入力!$E$16="九州",G191)))))))))</f>
        <v>0</v>
      </c>
      <c r="H213" s="38" t="b">
        <f>IF(入力!$E$16="北海道",H15,IF(入力!$E$16="東北",H37,IF(入力!$E$16="東京",H59,IF(入力!$E$16="中部",H81,IF(入力!$E$16="北陸",H103,IF(入力!$E$16="関西",H125,IF(入力!$E$16="中国",H147,IF(入力!$E$16="四国",H169,IF(入力!$E$16="九州",H191)))))))))</f>
        <v>0</v>
      </c>
      <c r="I213" s="38" t="b">
        <f>IF(入力!$E$16="北海道",I15,IF(入力!$E$16="東北",I37,IF(入力!$E$16="東京",I59,IF(入力!$E$16="中部",I81,IF(入力!$E$16="北陸",I103,IF(入力!$E$16="関西",I125,IF(入力!$E$16="中国",I147,IF(入力!$E$16="四国",I169,IF(入力!$E$16="九州",I191)))))))))</f>
        <v>0</v>
      </c>
      <c r="J213" s="38" t="b">
        <f>IF(入力!$E$16="北海道",J15,IF(入力!$E$16="東北",J37,IF(入力!$E$16="東京",J59,IF(入力!$E$16="中部",J81,IF(入力!$E$16="北陸",J103,IF(入力!$E$16="関西",J125,IF(入力!$E$16="中国",J147,IF(入力!$E$16="四国",J169,IF(入力!$E$16="九州",J191)))))))))</f>
        <v>0</v>
      </c>
      <c r="K213" s="38" t="b">
        <f>IF(入力!$E$16="北海道",K15,IF(入力!$E$16="東北",K37,IF(入力!$E$16="東京",K59,IF(入力!$E$16="中部",K81,IF(入力!$E$16="北陸",K103,IF(入力!$E$16="関西",K125,IF(入力!$E$16="中国",K147,IF(入力!$E$16="四国",K169,IF(入力!$E$16="九州",K191)))))))))</f>
        <v>0</v>
      </c>
      <c r="L213" s="38" t="b">
        <f>IF(入力!$E$16="北海道",L15,IF(入力!$E$16="東北",L37,IF(入力!$E$16="東京",L59,IF(入力!$E$16="中部",L81,IF(入力!$E$16="北陸",L103,IF(入力!$E$16="関西",L125,IF(入力!$E$16="中国",L147,IF(入力!$E$16="四国",L169,IF(入力!$E$16="九州",L191)))))))))</f>
        <v>0</v>
      </c>
      <c r="M213" s="39" t="b">
        <f>IF(入力!$E$16="北海道",M15,IF(入力!$E$16="東北",M37,IF(入力!$E$16="東京",M59,IF(入力!$E$16="中部",M81,IF(入力!$E$16="北陸",M103,IF(入力!$E$16="関西",M125,IF(入力!$E$16="中国",M147,IF(入力!$E$16="四国",M169,IF(入力!$E$16="九州",M191)))))))))</f>
        <v>0</v>
      </c>
    </row>
    <row r="214" spans="1:13" x14ac:dyDescent="0.25">
      <c r="A214" s="33">
        <v>8</v>
      </c>
      <c r="B214" s="37" t="b">
        <f>IF(入力!$E$16="北海道",B16,IF(入力!$E$16="東北",B38,IF(入力!$E$16="東京",B60,IF(入力!$E$16="中部",B82,IF(入力!$E$16="北陸",B104,IF(入力!$E$16="関西",B126,IF(入力!$E$16="中国",B148,IF(入力!$E$16="四国",B170,IF(入力!$E$16="九州",B192)))))))))</f>
        <v>0</v>
      </c>
      <c r="C214" s="38" t="b">
        <f>IF(入力!$E$16="北海道",C16,IF(入力!$E$16="東北",C38,IF(入力!$E$16="東京",C60,IF(入力!$E$16="中部",C82,IF(入力!$E$16="北陸",C104,IF(入力!$E$16="関西",C126,IF(入力!$E$16="中国",C148,IF(入力!$E$16="四国",C170,IF(入力!$E$16="九州",C192)))))))))</f>
        <v>0</v>
      </c>
      <c r="D214" s="38" t="b">
        <f>IF(入力!$E$16="北海道",D16,IF(入力!$E$16="東北",D38,IF(入力!$E$16="東京",D60,IF(入力!$E$16="中部",D82,IF(入力!$E$16="北陸",D104,IF(入力!$E$16="関西",D126,IF(入力!$E$16="中国",D148,IF(入力!$E$16="四国",D170,IF(入力!$E$16="九州",D192)))))))))</f>
        <v>0</v>
      </c>
      <c r="E214" s="38" t="b">
        <f>IF(入力!$E$16="北海道",E16,IF(入力!$E$16="東北",E38,IF(入力!$E$16="東京",E60,IF(入力!$E$16="中部",E82,IF(入力!$E$16="北陸",E104,IF(入力!$E$16="関西",E126,IF(入力!$E$16="中国",E148,IF(入力!$E$16="四国",E170,IF(入力!$E$16="九州",E192)))))))))</f>
        <v>0</v>
      </c>
      <c r="F214" s="38" t="b">
        <f>IF(入力!$E$16="北海道",F16,IF(入力!$E$16="東北",F38,IF(入力!$E$16="東京",F60,IF(入力!$E$16="中部",F82,IF(入力!$E$16="北陸",F104,IF(入力!$E$16="関西",F126,IF(入力!$E$16="中国",F148,IF(入力!$E$16="四国",F170,IF(入力!$E$16="九州",F192)))))))))</f>
        <v>0</v>
      </c>
      <c r="G214" s="38" t="b">
        <f>IF(入力!$E$16="北海道",G16,IF(入力!$E$16="東北",G38,IF(入力!$E$16="東京",G60,IF(入力!$E$16="中部",G82,IF(入力!$E$16="北陸",G104,IF(入力!$E$16="関西",G126,IF(入力!$E$16="中国",G148,IF(入力!$E$16="四国",G170,IF(入力!$E$16="九州",G192)))))))))</f>
        <v>0</v>
      </c>
      <c r="H214" s="38" t="b">
        <f>IF(入力!$E$16="北海道",H16,IF(入力!$E$16="東北",H38,IF(入力!$E$16="東京",H60,IF(入力!$E$16="中部",H82,IF(入力!$E$16="北陸",H104,IF(入力!$E$16="関西",H126,IF(入力!$E$16="中国",H148,IF(入力!$E$16="四国",H170,IF(入力!$E$16="九州",H192)))))))))</f>
        <v>0</v>
      </c>
      <c r="I214" s="38" t="b">
        <f>IF(入力!$E$16="北海道",I16,IF(入力!$E$16="東北",I38,IF(入力!$E$16="東京",I60,IF(入力!$E$16="中部",I82,IF(入力!$E$16="北陸",I104,IF(入力!$E$16="関西",I126,IF(入力!$E$16="中国",I148,IF(入力!$E$16="四国",I170,IF(入力!$E$16="九州",I192)))))))))</f>
        <v>0</v>
      </c>
      <c r="J214" s="38" t="b">
        <f>IF(入力!$E$16="北海道",J16,IF(入力!$E$16="東北",J38,IF(入力!$E$16="東京",J60,IF(入力!$E$16="中部",J82,IF(入力!$E$16="北陸",J104,IF(入力!$E$16="関西",J126,IF(入力!$E$16="中国",J148,IF(入力!$E$16="四国",J170,IF(入力!$E$16="九州",J192)))))))))</f>
        <v>0</v>
      </c>
      <c r="K214" s="38" t="b">
        <f>IF(入力!$E$16="北海道",K16,IF(入力!$E$16="東北",K38,IF(入力!$E$16="東京",K60,IF(入力!$E$16="中部",K82,IF(入力!$E$16="北陸",K104,IF(入力!$E$16="関西",K126,IF(入力!$E$16="中国",K148,IF(入力!$E$16="四国",K170,IF(入力!$E$16="九州",K192)))))))))</f>
        <v>0</v>
      </c>
      <c r="L214" s="38" t="b">
        <f>IF(入力!$E$16="北海道",L16,IF(入力!$E$16="東北",L38,IF(入力!$E$16="東京",L60,IF(入力!$E$16="中部",L82,IF(入力!$E$16="北陸",L104,IF(入力!$E$16="関西",L126,IF(入力!$E$16="中国",L148,IF(入力!$E$16="四国",L170,IF(入力!$E$16="九州",L192)))))))))</f>
        <v>0</v>
      </c>
      <c r="M214" s="39" t="b">
        <f>IF(入力!$E$16="北海道",M16,IF(入力!$E$16="東北",M38,IF(入力!$E$16="東京",M60,IF(入力!$E$16="中部",M82,IF(入力!$E$16="北陸",M104,IF(入力!$E$16="関西",M126,IF(入力!$E$16="中国",M148,IF(入力!$E$16="四国",M170,IF(入力!$E$16="九州",M192)))))))))</f>
        <v>0</v>
      </c>
    </row>
    <row r="215" spans="1:13" x14ac:dyDescent="0.25">
      <c r="A215" s="33">
        <v>7</v>
      </c>
      <c r="B215" s="37" t="b">
        <f>IF(入力!$E$16="北海道",B17,IF(入力!$E$16="東北",B39,IF(入力!$E$16="東京",B61,IF(入力!$E$16="中部",B83,IF(入力!$E$16="北陸",B105,IF(入力!$E$16="関西",B127,IF(入力!$E$16="中国",B149,IF(入力!$E$16="四国",B171,IF(入力!$E$16="九州",B193)))))))))</f>
        <v>0</v>
      </c>
      <c r="C215" s="38" t="b">
        <f>IF(入力!$E$16="北海道",C17,IF(入力!$E$16="東北",C39,IF(入力!$E$16="東京",C61,IF(入力!$E$16="中部",C83,IF(入力!$E$16="北陸",C105,IF(入力!$E$16="関西",C127,IF(入力!$E$16="中国",C149,IF(入力!$E$16="四国",C171,IF(入力!$E$16="九州",C193)))))))))</f>
        <v>0</v>
      </c>
      <c r="D215" s="38" t="b">
        <f>IF(入力!$E$16="北海道",D17,IF(入力!$E$16="東北",D39,IF(入力!$E$16="東京",D61,IF(入力!$E$16="中部",D83,IF(入力!$E$16="北陸",D105,IF(入力!$E$16="関西",D127,IF(入力!$E$16="中国",D149,IF(入力!$E$16="四国",D171,IF(入力!$E$16="九州",D193)))))))))</f>
        <v>0</v>
      </c>
      <c r="E215" s="38" t="b">
        <f>IF(入力!$E$16="北海道",E17,IF(入力!$E$16="東北",E39,IF(入力!$E$16="東京",E61,IF(入力!$E$16="中部",E83,IF(入力!$E$16="北陸",E105,IF(入力!$E$16="関西",E127,IF(入力!$E$16="中国",E149,IF(入力!$E$16="四国",E171,IF(入力!$E$16="九州",E193)))))))))</f>
        <v>0</v>
      </c>
      <c r="F215" s="38" t="b">
        <f>IF(入力!$E$16="北海道",F17,IF(入力!$E$16="東北",F39,IF(入力!$E$16="東京",F61,IF(入力!$E$16="中部",F83,IF(入力!$E$16="北陸",F105,IF(入力!$E$16="関西",F127,IF(入力!$E$16="中国",F149,IF(入力!$E$16="四国",F171,IF(入力!$E$16="九州",F193)))))))))</f>
        <v>0</v>
      </c>
      <c r="G215" s="38" t="b">
        <f>IF(入力!$E$16="北海道",G17,IF(入力!$E$16="東北",G39,IF(入力!$E$16="東京",G61,IF(入力!$E$16="中部",G83,IF(入力!$E$16="北陸",G105,IF(入力!$E$16="関西",G127,IF(入力!$E$16="中国",G149,IF(入力!$E$16="四国",G171,IF(入力!$E$16="九州",G193)))))))))</f>
        <v>0</v>
      </c>
      <c r="H215" s="38" t="b">
        <f>IF(入力!$E$16="北海道",H17,IF(入力!$E$16="東北",H39,IF(入力!$E$16="東京",H61,IF(入力!$E$16="中部",H83,IF(入力!$E$16="北陸",H105,IF(入力!$E$16="関西",H127,IF(入力!$E$16="中国",H149,IF(入力!$E$16="四国",H171,IF(入力!$E$16="九州",H193)))))))))</f>
        <v>0</v>
      </c>
      <c r="I215" s="38" t="b">
        <f>IF(入力!$E$16="北海道",I17,IF(入力!$E$16="東北",I39,IF(入力!$E$16="東京",I61,IF(入力!$E$16="中部",I83,IF(入力!$E$16="北陸",I105,IF(入力!$E$16="関西",I127,IF(入力!$E$16="中国",I149,IF(入力!$E$16="四国",I171,IF(入力!$E$16="九州",I193)))))))))</f>
        <v>0</v>
      </c>
      <c r="J215" s="38" t="b">
        <f>IF(入力!$E$16="北海道",J17,IF(入力!$E$16="東北",J39,IF(入力!$E$16="東京",J61,IF(入力!$E$16="中部",J83,IF(入力!$E$16="北陸",J105,IF(入力!$E$16="関西",J127,IF(入力!$E$16="中国",J149,IF(入力!$E$16="四国",J171,IF(入力!$E$16="九州",J193)))))))))</f>
        <v>0</v>
      </c>
      <c r="K215" s="38" t="b">
        <f>IF(入力!$E$16="北海道",K17,IF(入力!$E$16="東北",K39,IF(入力!$E$16="東京",K61,IF(入力!$E$16="中部",K83,IF(入力!$E$16="北陸",K105,IF(入力!$E$16="関西",K127,IF(入力!$E$16="中国",K149,IF(入力!$E$16="四国",K171,IF(入力!$E$16="九州",K193)))))))))</f>
        <v>0</v>
      </c>
      <c r="L215" s="38" t="b">
        <f>IF(入力!$E$16="北海道",L17,IF(入力!$E$16="東北",L39,IF(入力!$E$16="東京",L61,IF(入力!$E$16="中部",L83,IF(入力!$E$16="北陸",L105,IF(入力!$E$16="関西",L127,IF(入力!$E$16="中国",L149,IF(入力!$E$16="四国",L171,IF(入力!$E$16="九州",L193)))))))))</f>
        <v>0</v>
      </c>
      <c r="M215" s="39" t="b">
        <f>IF(入力!$E$16="北海道",M17,IF(入力!$E$16="東北",M39,IF(入力!$E$16="東京",M61,IF(入力!$E$16="中部",M83,IF(入力!$E$16="北陸",M105,IF(入力!$E$16="関西",M127,IF(入力!$E$16="中国",M149,IF(入力!$E$16="四国",M171,IF(入力!$E$16="九州",M193)))))))))</f>
        <v>0</v>
      </c>
    </row>
    <row r="216" spans="1:13" x14ac:dyDescent="0.25">
      <c r="A216" s="33">
        <v>6</v>
      </c>
      <c r="B216" s="37" t="b">
        <f>IF(入力!$E$16="北海道",B18,IF(入力!$E$16="東北",B40,IF(入力!$E$16="東京",B62,IF(入力!$E$16="中部",B84,IF(入力!$E$16="北陸",B106,IF(入力!$E$16="関西",B128,IF(入力!$E$16="中国",B150,IF(入力!$E$16="四国",B172,IF(入力!$E$16="九州",B194)))))))))</f>
        <v>0</v>
      </c>
      <c r="C216" s="38" t="b">
        <f>IF(入力!$E$16="北海道",C18,IF(入力!$E$16="東北",C40,IF(入力!$E$16="東京",C62,IF(入力!$E$16="中部",C84,IF(入力!$E$16="北陸",C106,IF(入力!$E$16="関西",C128,IF(入力!$E$16="中国",C150,IF(入力!$E$16="四国",C172,IF(入力!$E$16="九州",C194)))))))))</f>
        <v>0</v>
      </c>
      <c r="D216" s="38" t="b">
        <f>IF(入力!$E$16="北海道",D18,IF(入力!$E$16="東北",D40,IF(入力!$E$16="東京",D62,IF(入力!$E$16="中部",D84,IF(入力!$E$16="北陸",D106,IF(入力!$E$16="関西",D128,IF(入力!$E$16="中国",D150,IF(入力!$E$16="四国",D172,IF(入力!$E$16="九州",D194)))))))))</f>
        <v>0</v>
      </c>
      <c r="E216" s="38" t="b">
        <f>IF(入力!$E$16="北海道",E18,IF(入力!$E$16="東北",E40,IF(入力!$E$16="東京",E62,IF(入力!$E$16="中部",E84,IF(入力!$E$16="北陸",E106,IF(入力!$E$16="関西",E128,IF(入力!$E$16="中国",E150,IF(入力!$E$16="四国",E172,IF(入力!$E$16="九州",E194)))))))))</f>
        <v>0</v>
      </c>
      <c r="F216" s="38" t="b">
        <f>IF(入力!$E$16="北海道",F18,IF(入力!$E$16="東北",F40,IF(入力!$E$16="東京",F62,IF(入力!$E$16="中部",F84,IF(入力!$E$16="北陸",F106,IF(入力!$E$16="関西",F128,IF(入力!$E$16="中国",F150,IF(入力!$E$16="四国",F172,IF(入力!$E$16="九州",F194)))))))))</f>
        <v>0</v>
      </c>
      <c r="G216" s="38" t="b">
        <f>IF(入力!$E$16="北海道",G18,IF(入力!$E$16="東北",G40,IF(入力!$E$16="東京",G62,IF(入力!$E$16="中部",G84,IF(入力!$E$16="北陸",G106,IF(入力!$E$16="関西",G128,IF(入力!$E$16="中国",G150,IF(入力!$E$16="四国",G172,IF(入力!$E$16="九州",G194)))))))))</f>
        <v>0</v>
      </c>
      <c r="H216" s="38" t="b">
        <f>IF(入力!$E$16="北海道",H18,IF(入力!$E$16="東北",H40,IF(入力!$E$16="東京",H62,IF(入力!$E$16="中部",H84,IF(入力!$E$16="北陸",H106,IF(入力!$E$16="関西",H128,IF(入力!$E$16="中国",H150,IF(入力!$E$16="四国",H172,IF(入力!$E$16="九州",H194)))))))))</f>
        <v>0</v>
      </c>
      <c r="I216" s="38" t="b">
        <f>IF(入力!$E$16="北海道",I18,IF(入力!$E$16="東北",I40,IF(入力!$E$16="東京",I62,IF(入力!$E$16="中部",I84,IF(入力!$E$16="北陸",I106,IF(入力!$E$16="関西",I128,IF(入力!$E$16="中国",I150,IF(入力!$E$16="四国",I172,IF(入力!$E$16="九州",I194)))))))))</f>
        <v>0</v>
      </c>
      <c r="J216" s="38" t="b">
        <f>IF(入力!$E$16="北海道",J18,IF(入力!$E$16="東北",J40,IF(入力!$E$16="東京",J62,IF(入力!$E$16="中部",J84,IF(入力!$E$16="北陸",J106,IF(入力!$E$16="関西",J128,IF(入力!$E$16="中国",J150,IF(入力!$E$16="四国",J172,IF(入力!$E$16="九州",J194)))))))))</f>
        <v>0</v>
      </c>
      <c r="K216" s="38" t="b">
        <f>IF(入力!$E$16="北海道",K18,IF(入力!$E$16="東北",K40,IF(入力!$E$16="東京",K62,IF(入力!$E$16="中部",K84,IF(入力!$E$16="北陸",K106,IF(入力!$E$16="関西",K128,IF(入力!$E$16="中国",K150,IF(入力!$E$16="四国",K172,IF(入力!$E$16="九州",K194)))))))))</f>
        <v>0</v>
      </c>
      <c r="L216" s="38" t="b">
        <f>IF(入力!$E$16="北海道",L18,IF(入力!$E$16="東北",L40,IF(入力!$E$16="東京",L62,IF(入力!$E$16="中部",L84,IF(入力!$E$16="北陸",L106,IF(入力!$E$16="関西",L128,IF(入力!$E$16="中国",L150,IF(入力!$E$16="四国",L172,IF(入力!$E$16="九州",L194)))))))))</f>
        <v>0</v>
      </c>
      <c r="M216" s="39" t="b">
        <f>IF(入力!$E$16="北海道",M18,IF(入力!$E$16="東北",M40,IF(入力!$E$16="東京",M62,IF(入力!$E$16="中部",M84,IF(入力!$E$16="北陸",M106,IF(入力!$E$16="関西",M128,IF(入力!$E$16="中国",M150,IF(入力!$E$16="四国",M172,IF(入力!$E$16="九州",M194)))))))))</f>
        <v>0</v>
      </c>
    </row>
    <row r="217" spans="1:13" x14ac:dyDescent="0.25">
      <c r="A217" s="33">
        <v>5</v>
      </c>
      <c r="B217" s="37" t="b">
        <f>IF(入力!$E$16="北海道",B19,IF(入力!$E$16="東北",B41,IF(入力!$E$16="東京",B63,IF(入力!$E$16="中部",B85,IF(入力!$E$16="北陸",B107,IF(入力!$E$16="関西",B129,IF(入力!$E$16="中国",B151,IF(入力!$E$16="四国",B173,IF(入力!$E$16="九州",B195)))))))))</f>
        <v>0</v>
      </c>
      <c r="C217" s="38" t="b">
        <f>IF(入力!$E$16="北海道",C19,IF(入力!$E$16="東北",C41,IF(入力!$E$16="東京",C63,IF(入力!$E$16="中部",C85,IF(入力!$E$16="北陸",C107,IF(入力!$E$16="関西",C129,IF(入力!$E$16="中国",C151,IF(入力!$E$16="四国",C173,IF(入力!$E$16="九州",C195)))))))))</f>
        <v>0</v>
      </c>
      <c r="D217" s="38" t="b">
        <f>IF(入力!$E$16="北海道",D19,IF(入力!$E$16="東北",D41,IF(入力!$E$16="東京",D63,IF(入力!$E$16="中部",D85,IF(入力!$E$16="北陸",D107,IF(入力!$E$16="関西",D129,IF(入力!$E$16="中国",D151,IF(入力!$E$16="四国",D173,IF(入力!$E$16="九州",D195)))))))))</f>
        <v>0</v>
      </c>
      <c r="E217" s="38" t="b">
        <f>IF(入力!$E$16="北海道",E19,IF(入力!$E$16="東北",E41,IF(入力!$E$16="東京",E63,IF(入力!$E$16="中部",E85,IF(入力!$E$16="北陸",E107,IF(入力!$E$16="関西",E129,IF(入力!$E$16="中国",E151,IF(入力!$E$16="四国",E173,IF(入力!$E$16="九州",E195)))))))))</f>
        <v>0</v>
      </c>
      <c r="F217" s="38" t="b">
        <f>IF(入力!$E$16="北海道",F19,IF(入力!$E$16="東北",F41,IF(入力!$E$16="東京",F63,IF(入力!$E$16="中部",F85,IF(入力!$E$16="北陸",F107,IF(入力!$E$16="関西",F129,IF(入力!$E$16="中国",F151,IF(入力!$E$16="四国",F173,IF(入力!$E$16="九州",F195)))))))))</f>
        <v>0</v>
      </c>
      <c r="G217" s="38" t="b">
        <f>IF(入力!$E$16="北海道",G19,IF(入力!$E$16="東北",G41,IF(入力!$E$16="東京",G63,IF(入力!$E$16="中部",G85,IF(入力!$E$16="北陸",G107,IF(入力!$E$16="関西",G129,IF(入力!$E$16="中国",G151,IF(入力!$E$16="四国",G173,IF(入力!$E$16="九州",G195)))))))))</f>
        <v>0</v>
      </c>
      <c r="H217" s="38" t="b">
        <f>IF(入力!$E$16="北海道",H19,IF(入力!$E$16="東北",H41,IF(入力!$E$16="東京",H63,IF(入力!$E$16="中部",H85,IF(入力!$E$16="北陸",H107,IF(入力!$E$16="関西",H129,IF(入力!$E$16="中国",H151,IF(入力!$E$16="四国",H173,IF(入力!$E$16="九州",H195)))))))))</f>
        <v>0</v>
      </c>
      <c r="I217" s="38" t="b">
        <f>IF(入力!$E$16="北海道",I19,IF(入力!$E$16="東北",I41,IF(入力!$E$16="東京",I63,IF(入力!$E$16="中部",I85,IF(入力!$E$16="北陸",I107,IF(入力!$E$16="関西",I129,IF(入力!$E$16="中国",I151,IF(入力!$E$16="四国",I173,IF(入力!$E$16="九州",I195)))))))))</f>
        <v>0</v>
      </c>
      <c r="J217" s="38" t="b">
        <f>IF(入力!$E$16="北海道",J19,IF(入力!$E$16="東北",J41,IF(入力!$E$16="東京",J63,IF(入力!$E$16="中部",J85,IF(入力!$E$16="北陸",J107,IF(入力!$E$16="関西",J129,IF(入力!$E$16="中国",J151,IF(入力!$E$16="四国",J173,IF(入力!$E$16="九州",J195)))))))))</f>
        <v>0</v>
      </c>
      <c r="K217" s="38" t="b">
        <f>IF(入力!$E$16="北海道",K19,IF(入力!$E$16="東北",K41,IF(入力!$E$16="東京",K63,IF(入力!$E$16="中部",K85,IF(入力!$E$16="北陸",K107,IF(入力!$E$16="関西",K129,IF(入力!$E$16="中国",K151,IF(入力!$E$16="四国",K173,IF(入力!$E$16="九州",K195)))))))))</f>
        <v>0</v>
      </c>
      <c r="L217" s="38" t="b">
        <f>IF(入力!$E$16="北海道",L19,IF(入力!$E$16="東北",L41,IF(入力!$E$16="東京",L63,IF(入力!$E$16="中部",L85,IF(入力!$E$16="北陸",L107,IF(入力!$E$16="関西",L129,IF(入力!$E$16="中国",L151,IF(入力!$E$16="四国",L173,IF(入力!$E$16="九州",L195)))))))))</f>
        <v>0</v>
      </c>
      <c r="M217" s="39" t="b">
        <f>IF(入力!$E$16="北海道",M19,IF(入力!$E$16="東北",M41,IF(入力!$E$16="東京",M63,IF(入力!$E$16="中部",M85,IF(入力!$E$16="北陸",M107,IF(入力!$E$16="関西",M129,IF(入力!$E$16="中国",M151,IF(入力!$E$16="四国",M173,IF(入力!$E$16="九州",M195)))))))))</f>
        <v>0</v>
      </c>
    </row>
    <row r="218" spans="1:13" x14ac:dyDescent="0.25">
      <c r="A218" s="33">
        <v>4</v>
      </c>
      <c r="B218" s="37" t="b">
        <f>IF(入力!$E$16="北海道",B20,IF(入力!$E$16="東北",B42,IF(入力!$E$16="東京",B64,IF(入力!$E$16="中部",B86,IF(入力!$E$16="北陸",B108,IF(入力!$E$16="関西",B130,IF(入力!$E$16="中国",B152,IF(入力!$E$16="四国",B174,IF(入力!$E$16="九州",B196)))))))))</f>
        <v>0</v>
      </c>
      <c r="C218" s="38" t="b">
        <f>IF(入力!$E$16="北海道",C20,IF(入力!$E$16="東北",C42,IF(入力!$E$16="東京",C64,IF(入力!$E$16="中部",C86,IF(入力!$E$16="北陸",C108,IF(入力!$E$16="関西",C130,IF(入力!$E$16="中国",C152,IF(入力!$E$16="四国",C174,IF(入力!$E$16="九州",C196)))))))))</f>
        <v>0</v>
      </c>
      <c r="D218" s="38" t="b">
        <f>IF(入力!$E$16="北海道",D20,IF(入力!$E$16="東北",D42,IF(入力!$E$16="東京",D64,IF(入力!$E$16="中部",D86,IF(入力!$E$16="北陸",D108,IF(入力!$E$16="関西",D130,IF(入力!$E$16="中国",D152,IF(入力!$E$16="四国",D174,IF(入力!$E$16="九州",D196)))))))))</f>
        <v>0</v>
      </c>
      <c r="E218" s="38" t="b">
        <f>IF(入力!$E$16="北海道",E20,IF(入力!$E$16="東北",E42,IF(入力!$E$16="東京",E64,IF(入力!$E$16="中部",E86,IF(入力!$E$16="北陸",E108,IF(入力!$E$16="関西",E130,IF(入力!$E$16="中国",E152,IF(入力!$E$16="四国",E174,IF(入力!$E$16="九州",E196)))))))))</f>
        <v>0</v>
      </c>
      <c r="F218" s="38" t="b">
        <f>IF(入力!$E$16="北海道",F20,IF(入力!$E$16="東北",F42,IF(入力!$E$16="東京",F64,IF(入力!$E$16="中部",F86,IF(入力!$E$16="北陸",F108,IF(入力!$E$16="関西",F130,IF(入力!$E$16="中国",F152,IF(入力!$E$16="四国",F174,IF(入力!$E$16="九州",F196)))))))))</f>
        <v>0</v>
      </c>
      <c r="G218" s="38" t="b">
        <f>IF(入力!$E$16="北海道",G20,IF(入力!$E$16="東北",G42,IF(入力!$E$16="東京",G64,IF(入力!$E$16="中部",G86,IF(入力!$E$16="北陸",G108,IF(入力!$E$16="関西",G130,IF(入力!$E$16="中国",G152,IF(入力!$E$16="四国",G174,IF(入力!$E$16="九州",G196)))))))))</f>
        <v>0</v>
      </c>
      <c r="H218" s="38" t="b">
        <f>IF(入力!$E$16="北海道",H20,IF(入力!$E$16="東北",H42,IF(入力!$E$16="東京",H64,IF(入力!$E$16="中部",H86,IF(入力!$E$16="北陸",H108,IF(入力!$E$16="関西",H130,IF(入力!$E$16="中国",H152,IF(入力!$E$16="四国",H174,IF(入力!$E$16="九州",H196)))))))))</f>
        <v>0</v>
      </c>
      <c r="I218" s="38" t="b">
        <f>IF(入力!$E$16="北海道",I20,IF(入力!$E$16="東北",I42,IF(入力!$E$16="東京",I64,IF(入力!$E$16="中部",I86,IF(入力!$E$16="北陸",I108,IF(入力!$E$16="関西",I130,IF(入力!$E$16="中国",I152,IF(入力!$E$16="四国",I174,IF(入力!$E$16="九州",I196)))))))))</f>
        <v>0</v>
      </c>
      <c r="J218" s="38" t="b">
        <f>IF(入力!$E$16="北海道",J20,IF(入力!$E$16="東北",J42,IF(入力!$E$16="東京",J64,IF(入力!$E$16="中部",J86,IF(入力!$E$16="北陸",J108,IF(入力!$E$16="関西",J130,IF(入力!$E$16="中国",J152,IF(入力!$E$16="四国",J174,IF(入力!$E$16="九州",J196)))))))))</f>
        <v>0</v>
      </c>
      <c r="K218" s="38" t="b">
        <f>IF(入力!$E$16="北海道",K20,IF(入力!$E$16="東北",K42,IF(入力!$E$16="東京",K64,IF(入力!$E$16="中部",K86,IF(入力!$E$16="北陸",K108,IF(入力!$E$16="関西",K130,IF(入力!$E$16="中国",K152,IF(入力!$E$16="四国",K174,IF(入力!$E$16="九州",K196)))))))))</f>
        <v>0</v>
      </c>
      <c r="L218" s="38" t="b">
        <f>IF(入力!$E$16="北海道",L20,IF(入力!$E$16="東北",L42,IF(入力!$E$16="東京",L64,IF(入力!$E$16="中部",L86,IF(入力!$E$16="北陸",L108,IF(入力!$E$16="関西",L130,IF(入力!$E$16="中国",L152,IF(入力!$E$16="四国",L174,IF(入力!$E$16="九州",L196)))))))))</f>
        <v>0</v>
      </c>
      <c r="M218" s="39" t="b">
        <f>IF(入力!$E$16="北海道",M20,IF(入力!$E$16="東北",M42,IF(入力!$E$16="東京",M64,IF(入力!$E$16="中部",M86,IF(入力!$E$16="北陸",M108,IF(入力!$E$16="関西",M130,IF(入力!$E$16="中国",M152,IF(入力!$E$16="四国",M174,IF(入力!$E$16="九州",M196)))))))))</f>
        <v>0</v>
      </c>
    </row>
    <row r="219" spans="1:13" x14ac:dyDescent="0.25">
      <c r="A219" s="33">
        <v>3</v>
      </c>
      <c r="B219" s="37" t="b">
        <f>IF(入力!$E$16="北海道",B21,IF(入力!$E$16="東北",B43,IF(入力!$E$16="東京",B65,IF(入力!$E$16="中部",B87,IF(入力!$E$16="北陸",B109,IF(入力!$E$16="関西",B131,IF(入力!$E$16="中国",B153,IF(入力!$E$16="四国",B175,IF(入力!$E$16="九州",B197)))))))))</f>
        <v>0</v>
      </c>
      <c r="C219" s="38" t="b">
        <f>IF(入力!$E$16="北海道",C21,IF(入力!$E$16="東北",C43,IF(入力!$E$16="東京",C65,IF(入力!$E$16="中部",C87,IF(入力!$E$16="北陸",C109,IF(入力!$E$16="関西",C131,IF(入力!$E$16="中国",C153,IF(入力!$E$16="四国",C175,IF(入力!$E$16="九州",C197)))))))))</f>
        <v>0</v>
      </c>
      <c r="D219" s="38" t="b">
        <f>IF(入力!$E$16="北海道",D21,IF(入力!$E$16="東北",D43,IF(入力!$E$16="東京",D65,IF(入力!$E$16="中部",D87,IF(入力!$E$16="北陸",D109,IF(入力!$E$16="関西",D131,IF(入力!$E$16="中国",D153,IF(入力!$E$16="四国",D175,IF(入力!$E$16="九州",D197)))))))))</f>
        <v>0</v>
      </c>
      <c r="E219" s="38" t="b">
        <f>IF(入力!$E$16="北海道",E21,IF(入力!$E$16="東北",E43,IF(入力!$E$16="東京",E65,IF(入力!$E$16="中部",E87,IF(入力!$E$16="北陸",E109,IF(入力!$E$16="関西",E131,IF(入力!$E$16="中国",E153,IF(入力!$E$16="四国",E175,IF(入力!$E$16="九州",E197)))))))))</f>
        <v>0</v>
      </c>
      <c r="F219" s="38" t="b">
        <f>IF(入力!$E$16="北海道",F21,IF(入力!$E$16="東北",F43,IF(入力!$E$16="東京",F65,IF(入力!$E$16="中部",F87,IF(入力!$E$16="北陸",F109,IF(入力!$E$16="関西",F131,IF(入力!$E$16="中国",F153,IF(入力!$E$16="四国",F175,IF(入力!$E$16="九州",F197)))))))))</f>
        <v>0</v>
      </c>
      <c r="G219" s="38" t="b">
        <f>IF(入力!$E$16="北海道",G21,IF(入力!$E$16="東北",G43,IF(入力!$E$16="東京",G65,IF(入力!$E$16="中部",G87,IF(入力!$E$16="北陸",G109,IF(入力!$E$16="関西",G131,IF(入力!$E$16="中国",G153,IF(入力!$E$16="四国",G175,IF(入力!$E$16="九州",G197)))))))))</f>
        <v>0</v>
      </c>
      <c r="H219" s="38" t="b">
        <f>IF(入力!$E$16="北海道",H21,IF(入力!$E$16="東北",H43,IF(入力!$E$16="東京",H65,IF(入力!$E$16="中部",H87,IF(入力!$E$16="北陸",H109,IF(入力!$E$16="関西",H131,IF(入力!$E$16="中国",H153,IF(入力!$E$16="四国",H175,IF(入力!$E$16="九州",H197)))))))))</f>
        <v>0</v>
      </c>
      <c r="I219" s="38" t="b">
        <f>IF(入力!$E$16="北海道",I21,IF(入力!$E$16="東北",I43,IF(入力!$E$16="東京",I65,IF(入力!$E$16="中部",I87,IF(入力!$E$16="北陸",I109,IF(入力!$E$16="関西",I131,IF(入力!$E$16="中国",I153,IF(入力!$E$16="四国",I175,IF(入力!$E$16="九州",I197)))))))))</f>
        <v>0</v>
      </c>
      <c r="J219" s="38" t="b">
        <f>IF(入力!$E$16="北海道",J21,IF(入力!$E$16="東北",J43,IF(入力!$E$16="東京",J65,IF(入力!$E$16="中部",J87,IF(入力!$E$16="北陸",J109,IF(入力!$E$16="関西",J131,IF(入力!$E$16="中国",J153,IF(入力!$E$16="四国",J175,IF(入力!$E$16="九州",J197)))))))))</f>
        <v>0</v>
      </c>
      <c r="K219" s="38" t="b">
        <f>IF(入力!$E$16="北海道",K21,IF(入力!$E$16="東北",K43,IF(入力!$E$16="東京",K65,IF(入力!$E$16="中部",K87,IF(入力!$E$16="北陸",K109,IF(入力!$E$16="関西",K131,IF(入力!$E$16="中国",K153,IF(入力!$E$16="四国",K175,IF(入力!$E$16="九州",K197)))))))))</f>
        <v>0</v>
      </c>
      <c r="L219" s="38" t="b">
        <f>IF(入力!$E$16="北海道",L21,IF(入力!$E$16="東北",L43,IF(入力!$E$16="東京",L65,IF(入力!$E$16="中部",L87,IF(入力!$E$16="北陸",L109,IF(入力!$E$16="関西",L131,IF(入力!$E$16="中国",L153,IF(入力!$E$16="四国",L175,IF(入力!$E$16="九州",L197)))))))))</f>
        <v>0</v>
      </c>
      <c r="M219" s="39" t="b">
        <f>IF(入力!$E$16="北海道",M21,IF(入力!$E$16="東北",M43,IF(入力!$E$16="東京",M65,IF(入力!$E$16="中部",M87,IF(入力!$E$16="北陸",M109,IF(入力!$E$16="関西",M131,IF(入力!$E$16="中国",M153,IF(入力!$E$16="四国",M175,IF(入力!$E$16="九州",M197)))))))))</f>
        <v>0</v>
      </c>
    </row>
    <row r="220" spans="1:13" x14ac:dyDescent="0.25">
      <c r="A220" s="33">
        <v>2</v>
      </c>
      <c r="B220" s="37" t="b">
        <f>IF(入力!$E$16="北海道",B22,IF(入力!$E$16="東北",B44,IF(入力!$E$16="東京",B66,IF(入力!$E$16="中部",B88,IF(入力!$E$16="北陸",B110,IF(入力!$E$16="関西",B132,IF(入力!$E$16="中国",B154,IF(入力!$E$16="四国",B176,IF(入力!$E$16="九州",B198)))))))))</f>
        <v>0</v>
      </c>
      <c r="C220" s="38" t="b">
        <f>IF(入力!$E$16="北海道",C22,IF(入力!$E$16="東北",C44,IF(入力!$E$16="東京",C66,IF(入力!$E$16="中部",C88,IF(入力!$E$16="北陸",C110,IF(入力!$E$16="関西",C132,IF(入力!$E$16="中国",C154,IF(入力!$E$16="四国",C176,IF(入力!$E$16="九州",C198)))))))))</f>
        <v>0</v>
      </c>
      <c r="D220" s="38" t="b">
        <f>IF(入力!$E$16="北海道",D22,IF(入力!$E$16="東北",D44,IF(入力!$E$16="東京",D66,IF(入力!$E$16="中部",D88,IF(入力!$E$16="北陸",D110,IF(入力!$E$16="関西",D132,IF(入力!$E$16="中国",D154,IF(入力!$E$16="四国",D176,IF(入力!$E$16="九州",D198)))))))))</f>
        <v>0</v>
      </c>
      <c r="E220" s="38" t="b">
        <f>IF(入力!$E$16="北海道",E22,IF(入力!$E$16="東北",E44,IF(入力!$E$16="東京",E66,IF(入力!$E$16="中部",E88,IF(入力!$E$16="北陸",E110,IF(入力!$E$16="関西",E132,IF(入力!$E$16="中国",E154,IF(入力!$E$16="四国",E176,IF(入力!$E$16="九州",E198)))))))))</f>
        <v>0</v>
      </c>
      <c r="F220" s="38" t="b">
        <f>IF(入力!$E$16="北海道",F22,IF(入力!$E$16="東北",F44,IF(入力!$E$16="東京",F66,IF(入力!$E$16="中部",F88,IF(入力!$E$16="北陸",F110,IF(入力!$E$16="関西",F132,IF(入力!$E$16="中国",F154,IF(入力!$E$16="四国",F176,IF(入力!$E$16="九州",F198)))))))))</f>
        <v>0</v>
      </c>
      <c r="G220" s="38" t="b">
        <f>IF(入力!$E$16="北海道",G22,IF(入力!$E$16="東北",G44,IF(入力!$E$16="東京",G66,IF(入力!$E$16="中部",G88,IF(入力!$E$16="北陸",G110,IF(入力!$E$16="関西",G132,IF(入力!$E$16="中国",G154,IF(入力!$E$16="四国",G176,IF(入力!$E$16="九州",G198)))))))))</f>
        <v>0</v>
      </c>
      <c r="H220" s="38" t="b">
        <f>IF(入力!$E$16="北海道",H22,IF(入力!$E$16="東北",H44,IF(入力!$E$16="東京",H66,IF(入力!$E$16="中部",H88,IF(入力!$E$16="北陸",H110,IF(入力!$E$16="関西",H132,IF(入力!$E$16="中国",H154,IF(入力!$E$16="四国",H176,IF(入力!$E$16="九州",H198)))))))))</f>
        <v>0</v>
      </c>
      <c r="I220" s="38" t="b">
        <f>IF(入力!$E$16="北海道",I22,IF(入力!$E$16="東北",I44,IF(入力!$E$16="東京",I66,IF(入力!$E$16="中部",I88,IF(入力!$E$16="北陸",I110,IF(入力!$E$16="関西",I132,IF(入力!$E$16="中国",I154,IF(入力!$E$16="四国",I176,IF(入力!$E$16="九州",I198)))))))))</f>
        <v>0</v>
      </c>
      <c r="J220" s="38" t="b">
        <f>IF(入力!$E$16="北海道",J22,IF(入力!$E$16="東北",J44,IF(入力!$E$16="東京",J66,IF(入力!$E$16="中部",J88,IF(入力!$E$16="北陸",J110,IF(入力!$E$16="関西",J132,IF(入力!$E$16="中国",J154,IF(入力!$E$16="四国",J176,IF(入力!$E$16="九州",J198)))))))))</f>
        <v>0</v>
      </c>
      <c r="K220" s="38" t="b">
        <f>IF(入力!$E$16="北海道",K22,IF(入力!$E$16="東北",K44,IF(入力!$E$16="東京",K66,IF(入力!$E$16="中部",K88,IF(入力!$E$16="北陸",K110,IF(入力!$E$16="関西",K132,IF(入力!$E$16="中国",K154,IF(入力!$E$16="四国",K176,IF(入力!$E$16="九州",K198)))))))))</f>
        <v>0</v>
      </c>
      <c r="L220" s="38" t="b">
        <f>IF(入力!$E$16="北海道",L22,IF(入力!$E$16="東北",L44,IF(入力!$E$16="東京",L66,IF(入力!$E$16="中部",L88,IF(入力!$E$16="北陸",L110,IF(入力!$E$16="関西",L132,IF(入力!$E$16="中国",L154,IF(入力!$E$16="四国",L176,IF(入力!$E$16="九州",L198)))))))))</f>
        <v>0</v>
      </c>
      <c r="M220" s="39" t="b">
        <f>IF(入力!$E$16="北海道",M22,IF(入力!$E$16="東北",M44,IF(入力!$E$16="東京",M66,IF(入力!$E$16="中部",M88,IF(入力!$E$16="北陸",M110,IF(入力!$E$16="関西",M132,IF(入力!$E$16="中国",M154,IF(入力!$E$16="四国",M176,IF(入力!$E$16="九州",M198)))))))))</f>
        <v>0</v>
      </c>
    </row>
    <row r="221" spans="1:13" x14ac:dyDescent="0.25">
      <c r="A221" s="33">
        <v>1</v>
      </c>
      <c r="B221" s="40" t="b">
        <f>IF(入力!$E$16="北海道",B23,IF(入力!$E$16="東北",B45,IF(入力!$E$16="東京",B67,IF(入力!$E$16="中部",B89,IF(入力!$E$16="北陸",B111,IF(入力!$E$16="関西",B133,IF(入力!$E$16="中国",B155,IF(入力!$E$16="四国",B177,IF(入力!$E$16="九州",B199)))))))))</f>
        <v>0</v>
      </c>
      <c r="C221" s="41" t="b">
        <f>IF(入力!$E$16="北海道",C23,IF(入力!$E$16="東北",C45,IF(入力!$E$16="東京",C67,IF(入力!$E$16="中部",C89,IF(入力!$E$16="北陸",C111,IF(入力!$E$16="関西",C133,IF(入力!$E$16="中国",C155,IF(入力!$E$16="四国",C177,IF(入力!$E$16="九州",C199)))))))))</f>
        <v>0</v>
      </c>
      <c r="D221" s="41" t="b">
        <f>IF(入力!$E$16="北海道",D23,IF(入力!$E$16="東北",D45,IF(入力!$E$16="東京",D67,IF(入力!$E$16="中部",D89,IF(入力!$E$16="北陸",D111,IF(入力!$E$16="関西",D133,IF(入力!$E$16="中国",D155,IF(入力!$E$16="四国",D177,IF(入力!$E$16="九州",D199)))))))))</f>
        <v>0</v>
      </c>
      <c r="E221" s="41" t="b">
        <f>IF(入力!$E$16="北海道",E23,IF(入力!$E$16="東北",E45,IF(入力!$E$16="東京",E67,IF(入力!$E$16="中部",E89,IF(入力!$E$16="北陸",E111,IF(入力!$E$16="関西",E133,IF(入力!$E$16="中国",E155,IF(入力!$E$16="四国",E177,IF(入力!$E$16="九州",E199)))))))))</f>
        <v>0</v>
      </c>
      <c r="F221" s="41" t="b">
        <f>IF(入力!$E$16="北海道",F23,IF(入力!$E$16="東北",F45,IF(入力!$E$16="東京",F67,IF(入力!$E$16="中部",F89,IF(入力!$E$16="北陸",F111,IF(入力!$E$16="関西",F133,IF(入力!$E$16="中国",F155,IF(入力!$E$16="四国",F177,IF(入力!$E$16="九州",F199)))))))))</f>
        <v>0</v>
      </c>
      <c r="G221" s="41" t="b">
        <f>IF(入力!$E$16="北海道",G23,IF(入力!$E$16="東北",G45,IF(入力!$E$16="東京",G67,IF(入力!$E$16="中部",G89,IF(入力!$E$16="北陸",G111,IF(入力!$E$16="関西",G133,IF(入力!$E$16="中国",G155,IF(入力!$E$16="四国",G177,IF(入力!$E$16="九州",G199)))))))))</f>
        <v>0</v>
      </c>
      <c r="H221" s="41" t="b">
        <f>IF(入力!$E$16="北海道",H23,IF(入力!$E$16="東北",H45,IF(入力!$E$16="東京",H67,IF(入力!$E$16="中部",H89,IF(入力!$E$16="北陸",H111,IF(入力!$E$16="関西",H133,IF(入力!$E$16="中国",H155,IF(入力!$E$16="四国",H177,IF(入力!$E$16="九州",H199)))))))))</f>
        <v>0</v>
      </c>
      <c r="I221" s="41" t="b">
        <f>IF(入力!$E$16="北海道",I23,IF(入力!$E$16="東北",I45,IF(入力!$E$16="東京",I67,IF(入力!$E$16="中部",I89,IF(入力!$E$16="北陸",I111,IF(入力!$E$16="関西",I133,IF(入力!$E$16="中国",I155,IF(入力!$E$16="四国",I177,IF(入力!$E$16="九州",I199)))))))))</f>
        <v>0</v>
      </c>
      <c r="J221" s="41" t="b">
        <f>IF(入力!$E$16="北海道",J23,IF(入力!$E$16="東北",J45,IF(入力!$E$16="東京",J67,IF(入力!$E$16="中部",J89,IF(入力!$E$16="北陸",J111,IF(入力!$E$16="関西",J133,IF(入力!$E$16="中国",J155,IF(入力!$E$16="四国",J177,IF(入力!$E$16="九州",J199)))))))))</f>
        <v>0</v>
      </c>
      <c r="K221" s="41" t="b">
        <f>IF(入力!$E$16="北海道",K23,IF(入力!$E$16="東北",K45,IF(入力!$E$16="東京",K67,IF(入力!$E$16="中部",K89,IF(入力!$E$16="北陸",K111,IF(入力!$E$16="関西",K133,IF(入力!$E$16="中国",K155,IF(入力!$E$16="四国",K177,IF(入力!$E$16="九州",K199)))))))))</f>
        <v>0</v>
      </c>
      <c r="L221" s="41" t="b">
        <f>IF(入力!$E$16="北海道",L23,IF(入力!$E$16="東北",L45,IF(入力!$E$16="東京",L67,IF(入力!$E$16="中部",L89,IF(入力!$E$16="北陸",L111,IF(入力!$E$16="関西",L133,IF(入力!$E$16="中国",L155,IF(入力!$E$16="四国",L177,IF(入力!$E$16="九州",L199)))))))))</f>
        <v>0</v>
      </c>
      <c r="M221" s="42" t="b">
        <f>IF(入力!$E$16="北海道",M23,IF(入力!$E$16="東北",M45,IF(入力!$E$16="東京",M67,IF(入力!$E$16="中部",M89,IF(入力!$E$16="北陸",M111,IF(入力!$E$16="関西",M133,IF(入力!$E$16="中国",M155,IF(入力!$E$16="四国",M177,IF(入力!$E$16="九州",M199)))))))))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59999389629810485"/>
  </sheetPr>
  <dimension ref="A1:P221"/>
  <sheetViews>
    <sheetView zoomScale="85" zoomScaleNormal="85" workbookViewId="0">
      <selection activeCell="I29" sqref="I29"/>
    </sheetView>
  </sheetViews>
  <sheetFormatPr defaultColWidth="9" defaultRowHeight="15.75" x14ac:dyDescent="0.25"/>
  <cols>
    <col min="1" max="13" width="9" style="52"/>
    <col min="14" max="16384" width="9" style="1"/>
  </cols>
  <sheetData>
    <row r="1" spans="1:16" x14ac:dyDescent="0.25">
      <c r="O1" s="5"/>
      <c r="P1" s="6" t="s">
        <v>76</v>
      </c>
    </row>
    <row r="3" spans="1:16" x14ac:dyDescent="0.25">
      <c r="A3" s="31" t="s">
        <v>50</v>
      </c>
      <c r="B3" s="32">
        <v>4</v>
      </c>
      <c r="C3" s="32">
        <v>5</v>
      </c>
      <c r="D3" s="32">
        <v>6</v>
      </c>
      <c r="E3" s="32">
        <v>7</v>
      </c>
      <c r="F3" s="32">
        <v>8</v>
      </c>
      <c r="G3" s="32">
        <v>9</v>
      </c>
      <c r="H3" s="32">
        <v>10</v>
      </c>
      <c r="I3" s="32">
        <v>11</v>
      </c>
      <c r="J3" s="32">
        <v>12</v>
      </c>
      <c r="K3" s="32">
        <v>1</v>
      </c>
      <c r="L3" s="32">
        <v>2</v>
      </c>
      <c r="M3" s="32">
        <v>3</v>
      </c>
    </row>
    <row r="4" spans="1:16" x14ac:dyDescent="0.25">
      <c r="A4" s="33">
        <v>20</v>
      </c>
      <c r="B4" s="34">
        <f>調整係数一覧!B4</f>
        <v>0.91209926684148201</v>
      </c>
      <c r="C4" s="34">
        <f>調整係数一覧!C4</f>
        <v>0.88970453809813477</v>
      </c>
      <c r="D4" s="34">
        <f>調整係数一覧!D4</f>
        <v>0.96638376717670416</v>
      </c>
      <c r="E4" s="34">
        <f>調整係数一覧!E4</f>
        <v>1</v>
      </c>
      <c r="F4" s="34">
        <f>調整係数一覧!F4</f>
        <v>1</v>
      </c>
      <c r="G4" s="34">
        <f>調整係数一覧!G4</f>
        <v>1</v>
      </c>
      <c r="H4" s="34">
        <f>調整係数一覧!H4</f>
        <v>0.983173978129948</v>
      </c>
      <c r="I4" s="34">
        <f>調整係数一覧!I4</f>
        <v>0.95949576993485075</v>
      </c>
      <c r="J4" s="34">
        <f>調整係数一覧!J4</f>
        <v>0.99727956528829276</v>
      </c>
      <c r="K4" s="34">
        <f>調整係数一覧!K4</f>
        <v>0.99170675032870137</v>
      </c>
      <c r="L4" s="34">
        <f>調整係数一覧!L4</f>
        <v>1</v>
      </c>
      <c r="M4" s="34">
        <f>調整係数一覧!M4</f>
        <v>0.95572809967842043</v>
      </c>
    </row>
    <row r="5" spans="1:16" x14ac:dyDescent="0.25">
      <c r="A5" s="33">
        <v>19</v>
      </c>
      <c r="B5" s="34">
        <f>調整係数一覧!B5</f>
        <v>0.91209926684148201</v>
      </c>
      <c r="C5" s="34">
        <f>調整係数一覧!C5</f>
        <v>0.88970453809813477</v>
      </c>
      <c r="D5" s="34">
        <f>調整係数一覧!D5</f>
        <v>0.96638376717670416</v>
      </c>
      <c r="E5" s="34">
        <f>調整係数一覧!E5</f>
        <v>1</v>
      </c>
      <c r="F5" s="34">
        <f>調整係数一覧!F5</f>
        <v>1</v>
      </c>
      <c r="G5" s="34">
        <f>調整係数一覧!G5</f>
        <v>1</v>
      </c>
      <c r="H5" s="34">
        <f>調整係数一覧!H5</f>
        <v>0.983173978129948</v>
      </c>
      <c r="I5" s="34">
        <f>調整係数一覧!I5</f>
        <v>0.95949576993485075</v>
      </c>
      <c r="J5" s="34">
        <f>調整係数一覧!J5</f>
        <v>0.99727956528829276</v>
      </c>
      <c r="K5" s="34">
        <f>調整係数一覧!K5</f>
        <v>0.99170675032870137</v>
      </c>
      <c r="L5" s="34">
        <f>調整係数一覧!L5</f>
        <v>1</v>
      </c>
      <c r="M5" s="34">
        <f>調整係数一覧!M5</f>
        <v>0.95572809967842043</v>
      </c>
    </row>
    <row r="6" spans="1:16" x14ac:dyDescent="0.25">
      <c r="A6" s="33">
        <v>18</v>
      </c>
      <c r="B6" s="34">
        <f>調整係数一覧!B6</f>
        <v>0.91209926684148201</v>
      </c>
      <c r="C6" s="34">
        <f>調整係数一覧!C6</f>
        <v>0.88970453809813477</v>
      </c>
      <c r="D6" s="34">
        <f>調整係数一覧!D6</f>
        <v>0.96638376717670416</v>
      </c>
      <c r="E6" s="34">
        <f>調整係数一覧!E6</f>
        <v>1</v>
      </c>
      <c r="F6" s="34">
        <f>調整係数一覧!F6</f>
        <v>1</v>
      </c>
      <c r="G6" s="34">
        <f>調整係数一覧!G6</f>
        <v>1</v>
      </c>
      <c r="H6" s="34">
        <f>調整係数一覧!H6</f>
        <v>0.983173978129948</v>
      </c>
      <c r="I6" s="34">
        <f>調整係数一覧!I6</f>
        <v>0.95949576993485075</v>
      </c>
      <c r="J6" s="34">
        <f>調整係数一覧!J6</f>
        <v>0.99727956528829276</v>
      </c>
      <c r="K6" s="34">
        <f>調整係数一覧!K6</f>
        <v>0.99170675032870137</v>
      </c>
      <c r="L6" s="34">
        <f>調整係数一覧!L6</f>
        <v>1</v>
      </c>
      <c r="M6" s="34">
        <f>調整係数一覧!M6</f>
        <v>0.95572809967842043</v>
      </c>
    </row>
    <row r="7" spans="1:16" x14ac:dyDescent="0.25">
      <c r="A7" s="33">
        <v>17</v>
      </c>
      <c r="B7" s="34">
        <f>調整係数一覧!B7</f>
        <v>0.91209926684148201</v>
      </c>
      <c r="C7" s="34">
        <f>調整係数一覧!C7</f>
        <v>0.88970453809813477</v>
      </c>
      <c r="D7" s="34">
        <f>調整係数一覧!D7</f>
        <v>0.96638376717670416</v>
      </c>
      <c r="E7" s="34">
        <f>調整係数一覧!E7</f>
        <v>1</v>
      </c>
      <c r="F7" s="34">
        <f>調整係数一覧!F7</f>
        <v>1</v>
      </c>
      <c r="G7" s="34">
        <f>調整係数一覧!G7</f>
        <v>1</v>
      </c>
      <c r="H7" s="34">
        <f>調整係数一覧!H7</f>
        <v>0.983173978129948</v>
      </c>
      <c r="I7" s="34">
        <f>調整係数一覧!I7</f>
        <v>0.95949576993485075</v>
      </c>
      <c r="J7" s="34">
        <f>調整係数一覧!J7</f>
        <v>0.99727956528829276</v>
      </c>
      <c r="K7" s="34">
        <f>調整係数一覧!K7</f>
        <v>0.99170675032870137</v>
      </c>
      <c r="L7" s="34">
        <f>調整係数一覧!L7</f>
        <v>1</v>
      </c>
      <c r="M7" s="34">
        <f>調整係数一覧!M7</f>
        <v>0.95572809967842043</v>
      </c>
    </row>
    <row r="8" spans="1:16" x14ac:dyDescent="0.25">
      <c r="A8" s="33">
        <v>16</v>
      </c>
      <c r="B8" s="34">
        <f>調整係数一覧!B8</f>
        <v>0.91209926684148201</v>
      </c>
      <c r="C8" s="34">
        <f>調整係数一覧!C8</f>
        <v>0.88970453809813477</v>
      </c>
      <c r="D8" s="34">
        <f>調整係数一覧!D8</f>
        <v>0.96638376717670416</v>
      </c>
      <c r="E8" s="34">
        <f>調整係数一覧!E8</f>
        <v>1</v>
      </c>
      <c r="F8" s="34">
        <f>調整係数一覧!F8</f>
        <v>1</v>
      </c>
      <c r="G8" s="34">
        <f>調整係数一覧!G8</f>
        <v>1</v>
      </c>
      <c r="H8" s="34">
        <f>調整係数一覧!H8</f>
        <v>0.983173978129948</v>
      </c>
      <c r="I8" s="34">
        <f>調整係数一覧!I8</f>
        <v>0.95949576993485075</v>
      </c>
      <c r="J8" s="34">
        <f>調整係数一覧!J8</f>
        <v>0.99727956528829276</v>
      </c>
      <c r="K8" s="34">
        <f>調整係数一覧!K8</f>
        <v>0.99170675032870137</v>
      </c>
      <c r="L8" s="34">
        <f>調整係数一覧!L8</f>
        <v>1</v>
      </c>
      <c r="M8" s="34">
        <f>調整係数一覧!M8</f>
        <v>0.95572809967842043</v>
      </c>
    </row>
    <row r="9" spans="1:16" x14ac:dyDescent="0.25">
      <c r="A9" s="33">
        <v>15</v>
      </c>
      <c r="B9" s="34">
        <f>調整係数一覧!B9</f>
        <v>0.91209926684148201</v>
      </c>
      <c r="C9" s="34">
        <f>調整係数一覧!C9</f>
        <v>0.88970453809813477</v>
      </c>
      <c r="D9" s="34">
        <f>調整係数一覧!D9</f>
        <v>0.96638376717670416</v>
      </c>
      <c r="E9" s="34">
        <f>調整係数一覧!E9</f>
        <v>1</v>
      </c>
      <c r="F9" s="34">
        <f>調整係数一覧!F9</f>
        <v>1</v>
      </c>
      <c r="G9" s="34">
        <f>調整係数一覧!G9</f>
        <v>1</v>
      </c>
      <c r="H9" s="34">
        <f>調整係数一覧!H9</f>
        <v>0.983173978129948</v>
      </c>
      <c r="I9" s="34">
        <f>調整係数一覧!I9</f>
        <v>0.95949576993485075</v>
      </c>
      <c r="J9" s="34">
        <f>調整係数一覧!J9</f>
        <v>0.99727956528829276</v>
      </c>
      <c r="K9" s="34">
        <f>調整係数一覧!K9</f>
        <v>0.99170675032870137</v>
      </c>
      <c r="L9" s="34">
        <f>調整係数一覧!L9</f>
        <v>1</v>
      </c>
      <c r="M9" s="34">
        <f>調整係数一覧!M9</f>
        <v>0.95572809967842043</v>
      </c>
    </row>
    <row r="10" spans="1:16" x14ac:dyDescent="0.25">
      <c r="A10" s="33">
        <v>14</v>
      </c>
      <c r="B10" s="34">
        <f>調整係数一覧!B10</f>
        <v>0.91209926684148201</v>
      </c>
      <c r="C10" s="34">
        <f>調整係数一覧!C10</f>
        <v>0.88970453809813477</v>
      </c>
      <c r="D10" s="34">
        <f>調整係数一覧!D10</f>
        <v>0.96638376717670416</v>
      </c>
      <c r="E10" s="34">
        <f>調整係数一覧!E10</f>
        <v>1</v>
      </c>
      <c r="F10" s="34">
        <f>調整係数一覧!F10</f>
        <v>1</v>
      </c>
      <c r="G10" s="34">
        <f>調整係数一覧!G10</f>
        <v>1</v>
      </c>
      <c r="H10" s="34">
        <f>調整係数一覧!H10</f>
        <v>0.983173978129948</v>
      </c>
      <c r="I10" s="34">
        <f>調整係数一覧!I10</f>
        <v>0.95949576993485075</v>
      </c>
      <c r="J10" s="34">
        <f>調整係数一覧!J10</f>
        <v>0.99727956528829276</v>
      </c>
      <c r="K10" s="34">
        <f>調整係数一覧!K10</f>
        <v>0.99170675032870137</v>
      </c>
      <c r="L10" s="34">
        <f>調整係数一覧!L10</f>
        <v>1</v>
      </c>
      <c r="M10" s="34">
        <f>調整係数一覧!M10</f>
        <v>0.95572809967842043</v>
      </c>
    </row>
    <row r="11" spans="1:16" x14ac:dyDescent="0.25">
      <c r="A11" s="33">
        <v>13</v>
      </c>
      <c r="B11" s="34">
        <f>調整係数一覧!B11</f>
        <v>0.91209926684148201</v>
      </c>
      <c r="C11" s="34">
        <f>調整係数一覧!C11</f>
        <v>0.88970453809813477</v>
      </c>
      <c r="D11" s="34">
        <f>調整係数一覧!D11</f>
        <v>0.96638376717670416</v>
      </c>
      <c r="E11" s="34">
        <f>調整係数一覧!E11</f>
        <v>1</v>
      </c>
      <c r="F11" s="34">
        <f>調整係数一覧!F11</f>
        <v>1</v>
      </c>
      <c r="G11" s="34">
        <f>調整係数一覧!G11</f>
        <v>1</v>
      </c>
      <c r="H11" s="34">
        <f>調整係数一覧!H11</f>
        <v>0.983173978129948</v>
      </c>
      <c r="I11" s="34">
        <f>調整係数一覧!I11</f>
        <v>0.95949576993485075</v>
      </c>
      <c r="J11" s="34">
        <f>調整係数一覧!J11</f>
        <v>0.99727956528829276</v>
      </c>
      <c r="K11" s="34">
        <f>調整係数一覧!K11</f>
        <v>0.99170675032870137</v>
      </c>
      <c r="L11" s="34">
        <f>調整係数一覧!L11</f>
        <v>1</v>
      </c>
      <c r="M11" s="34">
        <f>調整係数一覧!M11</f>
        <v>0.95572809967842043</v>
      </c>
    </row>
    <row r="12" spans="1:16" x14ac:dyDescent="0.25">
      <c r="A12" s="33">
        <v>12</v>
      </c>
      <c r="B12" s="34">
        <f>調整係数一覧!B12</f>
        <v>0.91020492980260403</v>
      </c>
      <c r="C12" s="34">
        <f>調整係数一覧!C12</f>
        <v>0.88970453809813477</v>
      </c>
      <c r="D12" s="34">
        <f>調整係数一覧!D12</f>
        <v>0.96638376717670416</v>
      </c>
      <c r="E12" s="34">
        <f>調整係数一覧!E12</f>
        <v>1</v>
      </c>
      <c r="F12" s="34">
        <f>調整係数一覧!F12</f>
        <v>1</v>
      </c>
      <c r="G12" s="34">
        <f>調整係数一覧!G12</f>
        <v>1</v>
      </c>
      <c r="H12" s="34">
        <f>調整係数一覧!H12</f>
        <v>0.983173978129948</v>
      </c>
      <c r="I12" s="34">
        <f>調整係数一覧!I12</f>
        <v>0.95949576993485075</v>
      </c>
      <c r="J12" s="34">
        <f>調整係数一覧!J12</f>
        <v>0.99727956528829276</v>
      </c>
      <c r="K12" s="34">
        <f>調整係数一覧!K12</f>
        <v>0.99170675032870137</v>
      </c>
      <c r="L12" s="34">
        <f>調整係数一覧!L12</f>
        <v>1</v>
      </c>
      <c r="M12" s="34">
        <f>調整係数一覧!M12</f>
        <v>0.95572809967842043</v>
      </c>
    </row>
    <row r="13" spans="1:16" x14ac:dyDescent="0.25">
      <c r="A13" s="33">
        <v>11</v>
      </c>
      <c r="B13" s="34">
        <f>調整係数一覧!B13</f>
        <v>0.9045740793796192</v>
      </c>
      <c r="C13" s="34">
        <f>調整係数一覧!C13</f>
        <v>0.88970453809813477</v>
      </c>
      <c r="D13" s="34">
        <f>調整係数一覧!D13</f>
        <v>0.96638376717670416</v>
      </c>
      <c r="E13" s="34">
        <f>調整係数一覧!E13</f>
        <v>1</v>
      </c>
      <c r="F13" s="34">
        <f>調整係数一覧!F13</f>
        <v>1</v>
      </c>
      <c r="G13" s="34">
        <f>調整係数一覧!G13</f>
        <v>1</v>
      </c>
      <c r="H13" s="34">
        <f>調整係数一覧!H13</f>
        <v>0.983173978129948</v>
      </c>
      <c r="I13" s="34">
        <f>調整係数一覧!I13</f>
        <v>0.95949576993485075</v>
      </c>
      <c r="J13" s="34">
        <f>調整係数一覧!J13</f>
        <v>0.99643041566479129</v>
      </c>
      <c r="K13" s="34">
        <f>調整係数一覧!K13</f>
        <v>0.98921492195440253</v>
      </c>
      <c r="L13" s="34">
        <f>調整係数一覧!L13</f>
        <v>1</v>
      </c>
      <c r="M13" s="34">
        <f>調整係数一覧!M13</f>
        <v>0.95572809967842043</v>
      </c>
    </row>
    <row r="14" spans="1:16" x14ac:dyDescent="0.25">
      <c r="A14" s="33">
        <v>10</v>
      </c>
      <c r="B14" s="34">
        <f>調整係数一覧!B14</f>
        <v>0.89520671557252762</v>
      </c>
      <c r="C14" s="34">
        <f>調整係数一覧!C14</f>
        <v>0.88585143672703603</v>
      </c>
      <c r="D14" s="34">
        <f>調整係数一覧!D14</f>
        <v>0.95893484333687906</v>
      </c>
      <c r="E14" s="34">
        <f>調整係数一覧!E14</f>
        <v>1</v>
      </c>
      <c r="F14" s="34">
        <f>調整係数一覧!F14</f>
        <v>1</v>
      </c>
      <c r="G14" s="34">
        <f>調整係数一覧!G14</f>
        <v>1</v>
      </c>
      <c r="H14" s="34">
        <f>調整係数一覧!H14</f>
        <v>0.9822982315114035</v>
      </c>
      <c r="I14" s="34">
        <f>調整係数一覧!I14</f>
        <v>0.95491618012518253</v>
      </c>
      <c r="J14" s="34">
        <f>調整係数一覧!J14</f>
        <v>0.98776663819660226</v>
      </c>
      <c r="K14" s="34">
        <f>調整係数一覧!K14</f>
        <v>0.98104162349802682</v>
      </c>
      <c r="L14" s="34">
        <f>調整係数一覧!L14</f>
        <v>0.99264040646786844</v>
      </c>
      <c r="M14" s="34">
        <f>調整係数一覧!M14</f>
        <v>0.9486208944040575</v>
      </c>
    </row>
    <row r="15" spans="1:16" x14ac:dyDescent="0.25">
      <c r="A15" s="33">
        <v>9</v>
      </c>
      <c r="B15" s="34">
        <f>調整係数一覧!B15</f>
        <v>0.88210283838132919</v>
      </c>
      <c r="C15" s="34">
        <f>調整係数一覧!C15</f>
        <v>0.87539753606622228</v>
      </c>
      <c r="D15" s="34">
        <f>調整係数一覧!D15</f>
        <v>0.94217858783402653</v>
      </c>
      <c r="E15" s="34">
        <f>調整係数一覧!E15</f>
        <v>1</v>
      </c>
      <c r="F15" s="34">
        <f>調整係数一覧!F15</f>
        <v>1</v>
      </c>
      <c r="G15" s="34">
        <f>調整係数一覧!G15</f>
        <v>1</v>
      </c>
      <c r="H15" s="34">
        <f>調整係数一覧!H15</f>
        <v>0.97428187328659943</v>
      </c>
      <c r="I15" s="34">
        <f>調整係数一覧!I15</f>
        <v>0.94402084286331833</v>
      </c>
      <c r="J15" s="34">
        <f>調整係数一覧!J15</f>
        <v>0.97128823288372512</v>
      </c>
      <c r="K15" s="34">
        <f>調整係数一覧!K15</f>
        <v>0.96718685495957435</v>
      </c>
      <c r="L15" s="34">
        <f>調整係数一覧!L15</f>
        <v>0.97571595152402035</v>
      </c>
      <c r="M15" s="34">
        <f>調整係数一覧!M15</f>
        <v>0.93347992726581486</v>
      </c>
    </row>
    <row r="16" spans="1:16" x14ac:dyDescent="0.25">
      <c r="A16" s="33">
        <v>8</v>
      </c>
      <c r="B16" s="34">
        <f>調整係数一覧!B16</f>
        <v>0.86526244780602413</v>
      </c>
      <c r="C16" s="34">
        <f>調整係数一覧!C16</f>
        <v>0.85834283611569351</v>
      </c>
      <c r="D16" s="34">
        <f>調整係数一覧!D16</f>
        <v>0.91611500066814666</v>
      </c>
      <c r="E16" s="34">
        <f>調整係数一覧!E16</f>
        <v>0.99973614975133041</v>
      </c>
      <c r="F16" s="34">
        <f>調整係数一覧!F16</f>
        <v>1</v>
      </c>
      <c r="G16" s="34">
        <f>調整係数一覧!G16</f>
        <v>0.9872304970453869</v>
      </c>
      <c r="H16" s="34">
        <f>調整係数一覧!H16</f>
        <v>0.95912490345553547</v>
      </c>
      <c r="I16" s="34">
        <f>調整係数一覧!I16</f>
        <v>0.92680975814925826</v>
      </c>
      <c r="J16" s="34">
        <f>調整係数一覧!J16</f>
        <v>0.94699519972616031</v>
      </c>
      <c r="K16" s="34">
        <f>調整係数一覧!K16</f>
        <v>0.9476506163390449</v>
      </c>
      <c r="L16" s="34">
        <f>調整係数一覧!L16</f>
        <v>0.95032868547520055</v>
      </c>
      <c r="M16" s="34">
        <f>調整係数一覧!M16</f>
        <v>0.91030519826369272</v>
      </c>
    </row>
    <row r="17" spans="1:13" x14ac:dyDescent="0.25">
      <c r="A17" s="33">
        <v>7</v>
      </c>
      <c r="B17" s="34">
        <f>調整係数一覧!B17</f>
        <v>0.84468554384661221</v>
      </c>
      <c r="C17" s="34">
        <f>調整係数一覧!C17</f>
        <v>0.8346873368754496</v>
      </c>
      <c r="D17" s="34">
        <f>調整係数一覧!D17</f>
        <v>0.88074408183923958</v>
      </c>
      <c r="E17" s="34">
        <f>調整係数一覧!E17</f>
        <v>0.97344462555569389</v>
      </c>
      <c r="F17" s="34">
        <f>調整係数一覧!F17</f>
        <v>0.99223149035172498</v>
      </c>
      <c r="G17" s="34">
        <f>調整係数一覧!G17</f>
        <v>0.96153978911849958</v>
      </c>
      <c r="H17" s="34">
        <f>調整係数一覧!H17</f>
        <v>0.93682732201821173</v>
      </c>
      <c r="I17" s="34">
        <f>調整係数一覧!I17</f>
        <v>0.90328292598300219</v>
      </c>
      <c r="J17" s="34">
        <f>調整係数一覧!J17</f>
        <v>0.91488753872390782</v>
      </c>
      <c r="K17" s="34">
        <f>調整係数一覧!K17</f>
        <v>0.92243290763643859</v>
      </c>
      <c r="L17" s="34">
        <f>調整係数一覧!L17</f>
        <v>0.91647860832140893</v>
      </c>
      <c r="M17" s="34">
        <f>調整係数一覧!M17</f>
        <v>0.87909670739769086</v>
      </c>
    </row>
    <row r="18" spans="1:13" x14ac:dyDescent="0.25">
      <c r="A18" s="33">
        <v>6</v>
      </c>
      <c r="B18" s="34">
        <f>調整係数一覧!B18</f>
        <v>0.82037212650309344</v>
      </c>
      <c r="C18" s="34">
        <f>調整係数一覧!C18</f>
        <v>0.80443103834549068</v>
      </c>
      <c r="D18" s="34">
        <f>調整係数一覧!D18</f>
        <v>0.83606583134730517</v>
      </c>
      <c r="E18" s="34">
        <f>調整係数一覧!E18</f>
        <v>0.93493765847546895</v>
      </c>
      <c r="F18" s="34">
        <f>調整係数一覧!F18</f>
        <v>0.96195861028973062</v>
      </c>
      <c r="G18" s="34">
        <f>調整係数一覧!G18</f>
        <v>0.92563440910586048</v>
      </c>
      <c r="H18" s="34">
        <f>調整係数一覧!H18</f>
        <v>0.90738912897462842</v>
      </c>
      <c r="I18" s="34">
        <f>調整係数一覧!I18</f>
        <v>0.87344034636455037</v>
      </c>
      <c r="J18" s="34">
        <f>調整係数一覧!J18</f>
        <v>0.87496524987696744</v>
      </c>
      <c r="K18" s="34">
        <f>調整係数一覧!K18</f>
        <v>0.89153372885175552</v>
      </c>
      <c r="L18" s="34">
        <f>調整係数一覧!L18</f>
        <v>0.87416572006264559</v>
      </c>
      <c r="M18" s="34">
        <f>調整係数一覧!M18</f>
        <v>0.8398544546678095</v>
      </c>
    </row>
    <row r="19" spans="1:13" x14ac:dyDescent="0.25">
      <c r="A19" s="33">
        <v>5</v>
      </c>
      <c r="B19" s="34">
        <f>調整係数一覧!B19</f>
        <v>0.79232219577546792</v>
      </c>
      <c r="C19" s="34">
        <f>調整係数一覧!C19</f>
        <v>0.76757394052581662</v>
      </c>
      <c r="D19" s="34">
        <f>調整係数一覧!D19</f>
        <v>0.78208024919234342</v>
      </c>
      <c r="E19" s="34">
        <f>調整係数一覧!E19</f>
        <v>0.88421524851065536</v>
      </c>
      <c r="F19" s="34">
        <f>調整係数一覧!F19</f>
        <v>0.92097048588996144</v>
      </c>
      <c r="G19" s="34">
        <f>調整係数一覧!G19</f>
        <v>0.87951435700746949</v>
      </c>
      <c r="H19" s="34">
        <f>調整係数一覧!H19</f>
        <v>0.87081032432478522</v>
      </c>
      <c r="I19" s="34">
        <f>調整係数一覧!I19</f>
        <v>0.83728201929390256</v>
      </c>
      <c r="J19" s="34">
        <f>調整係数一覧!J19</f>
        <v>0.82722833318533939</v>
      </c>
      <c r="K19" s="34">
        <f>調整係数一覧!K19</f>
        <v>0.85495307998499537</v>
      </c>
      <c r="L19" s="34">
        <f>調整係数一覧!L19</f>
        <v>0.82339002069891043</v>
      </c>
      <c r="M19" s="34">
        <f>調整係数一覧!M19</f>
        <v>0.79257844007404876</v>
      </c>
    </row>
    <row r="20" spans="1:13" x14ac:dyDescent="0.25">
      <c r="A20" s="33">
        <v>4</v>
      </c>
      <c r="B20" s="34">
        <f>調整係数一覧!B20</f>
        <v>0.76053575166373566</v>
      </c>
      <c r="C20" s="34">
        <f>調整係数一覧!C20</f>
        <v>0.72411604341642766</v>
      </c>
      <c r="D20" s="34">
        <f>調整係数一覧!D20</f>
        <v>0.71878733537435446</v>
      </c>
      <c r="E20" s="34">
        <f>調整係数一覧!E20</f>
        <v>0.82127739566125313</v>
      </c>
      <c r="F20" s="34">
        <f>調整係数一覧!F20</f>
        <v>0.86926711715241778</v>
      </c>
      <c r="G20" s="34">
        <f>調整係数一覧!G20</f>
        <v>0.82317963282332673</v>
      </c>
      <c r="H20" s="34">
        <f>調整係数一覧!H20</f>
        <v>0.82709090806868235</v>
      </c>
      <c r="I20" s="34">
        <f>調整係数一覧!I20</f>
        <v>0.79480794477105876</v>
      </c>
      <c r="J20" s="34">
        <f>調整係数一覧!J20</f>
        <v>0.77167678864902356</v>
      </c>
      <c r="K20" s="34">
        <f>調整係数一覧!K20</f>
        <v>0.81269096103615834</v>
      </c>
      <c r="L20" s="34">
        <f>調整係数一覧!L20</f>
        <v>0.76415151023020367</v>
      </c>
      <c r="M20" s="34">
        <f>調整係数一覧!M20</f>
        <v>0.7372686636164083</v>
      </c>
    </row>
    <row r="21" spans="1:13" x14ac:dyDescent="0.25">
      <c r="A21" s="33">
        <v>3</v>
      </c>
      <c r="B21" s="34">
        <f>調整係数一覧!B21</f>
        <v>0.72501279416789655</v>
      </c>
      <c r="C21" s="34">
        <f>調整係数一覧!C21</f>
        <v>0.67405734701732356</v>
      </c>
      <c r="D21" s="34">
        <f>調整係数一覧!D21</f>
        <v>0.64618708989333817</v>
      </c>
      <c r="E21" s="34">
        <f>調整係数一覧!E21</f>
        <v>0.74612409992726225</v>
      </c>
      <c r="F21" s="34">
        <f>調整係数一覧!F21</f>
        <v>0.80684850407709952</v>
      </c>
      <c r="G21" s="34">
        <f>調整係数一覧!G21</f>
        <v>0.75663023655343209</v>
      </c>
      <c r="H21" s="34">
        <f>調整係数一覧!H21</f>
        <v>0.77623088020631981</v>
      </c>
      <c r="I21" s="34">
        <f>調整係数一覧!I21</f>
        <v>0.7460181227960192</v>
      </c>
      <c r="J21" s="34">
        <f>調整係数一覧!J21</f>
        <v>0.70831061626801994</v>
      </c>
      <c r="K21" s="34">
        <f>調整係数一覧!K21</f>
        <v>0.76474737200524456</v>
      </c>
      <c r="L21" s="34">
        <f>調整係数一覧!L21</f>
        <v>0.69645018865652508</v>
      </c>
      <c r="M21" s="34">
        <f>調整係数一覧!M21</f>
        <v>0.67392512529488813</v>
      </c>
    </row>
    <row r="22" spans="1:13" x14ac:dyDescent="0.25">
      <c r="A22" s="33">
        <v>2</v>
      </c>
      <c r="B22" s="34">
        <f>調整係数一覧!B22</f>
        <v>0.68575332328795069</v>
      </c>
      <c r="C22" s="34">
        <f>調整係数一覧!C22</f>
        <v>0.61739785132850433</v>
      </c>
      <c r="D22" s="34">
        <f>調整係数一覧!D22</f>
        <v>0.56427951274929455</v>
      </c>
      <c r="E22" s="34">
        <f>調整係数一覧!E22</f>
        <v>0.65875536130868284</v>
      </c>
      <c r="F22" s="34">
        <f>調整係数一覧!F22</f>
        <v>0.73371464666400654</v>
      </c>
      <c r="G22" s="34">
        <f>調整係数一覧!G22</f>
        <v>0.67986616819778578</v>
      </c>
      <c r="H22" s="34">
        <f>調整係数一覧!H22</f>
        <v>0.71823024073769737</v>
      </c>
      <c r="I22" s="34">
        <f>調整係数一覧!I22</f>
        <v>0.69091255336878366</v>
      </c>
      <c r="J22" s="34">
        <f>調整係数一覧!J22</f>
        <v>0.63712981604232855</v>
      </c>
      <c r="K22" s="34">
        <f>調整係数一覧!K22</f>
        <v>0.71112231289225381</v>
      </c>
      <c r="L22" s="34">
        <f>調整係数一覧!L22</f>
        <v>0.62028605597787467</v>
      </c>
      <c r="M22" s="34">
        <f>調整係数一覧!M22</f>
        <v>0.60254782510948868</v>
      </c>
    </row>
    <row r="23" spans="1:13" x14ac:dyDescent="0.25">
      <c r="A23" s="33">
        <v>1</v>
      </c>
      <c r="B23" s="34">
        <f>調整係数一覧!B23</f>
        <v>0.64275733902389798</v>
      </c>
      <c r="C23" s="34">
        <f>調整係数一覧!C23</f>
        <v>0.5541375563499702</v>
      </c>
      <c r="D23" s="34">
        <f>調整係数一覧!D23</f>
        <v>0.4730646039422236</v>
      </c>
      <c r="E23" s="34">
        <f>調整係数一覧!E23</f>
        <v>0.55917117980551478</v>
      </c>
      <c r="F23" s="34">
        <f>調整係数一覧!F23</f>
        <v>0.64986554491313897</v>
      </c>
      <c r="G23" s="34">
        <f>調整係数一覧!G23</f>
        <v>0.59288742775638748</v>
      </c>
      <c r="H23" s="34">
        <f>調整係数一覧!H23</f>
        <v>0.65308898966281526</v>
      </c>
      <c r="I23" s="34">
        <f>調整係数一覧!I23</f>
        <v>0.62949123648935235</v>
      </c>
      <c r="J23" s="34">
        <f>調整係数一覧!J23</f>
        <v>0.55813438797194936</v>
      </c>
      <c r="K23" s="34">
        <f>調整係数一覧!K23</f>
        <v>0.65181578369718618</v>
      </c>
      <c r="L23" s="34">
        <f>調整係数一覧!L23</f>
        <v>0.53565911219425244</v>
      </c>
      <c r="M23" s="34">
        <f>調整係数一覧!M23</f>
        <v>0.52313676306020951</v>
      </c>
    </row>
    <row r="25" spans="1:13" x14ac:dyDescent="0.25">
      <c r="A25" s="31" t="s">
        <v>51</v>
      </c>
      <c r="B25" s="32">
        <v>4</v>
      </c>
      <c r="C25" s="32">
        <v>5</v>
      </c>
      <c r="D25" s="32">
        <v>6</v>
      </c>
      <c r="E25" s="32">
        <v>7</v>
      </c>
      <c r="F25" s="32">
        <v>8</v>
      </c>
      <c r="G25" s="32">
        <v>9</v>
      </c>
      <c r="H25" s="32">
        <v>10</v>
      </c>
      <c r="I25" s="32">
        <v>11</v>
      </c>
      <c r="J25" s="32">
        <v>12</v>
      </c>
      <c r="K25" s="32">
        <v>1</v>
      </c>
      <c r="L25" s="32">
        <v>2</v>
      </c>
      <c r="M25" s="32">
        <v>3</v>
      </c>
    </row>
    <row r="26" spans="1:13" x14ac:dyDescent="0.25">
      <c r="A26" s="33">
        <v>20</v>
      </c>
      <c r="B26" s="34">
        <f>調整係数一覧!B26</f>
        <v>0.91135570752405048</v>
      </c>
      <c r="C26" s="34">
        <f>調整係数一覧!C26</f>
        <v>0.89955031146053521</v>
      </c>
      <c r="D26" s="34">
        <f>調整係数一覧!D26</f>
        <v>0.97437111776129504</v>
      </c>
      <c r="E26" s="34">
        <f>調整係数一覧!E26</f>
        <v>1</v>
      </c>
      <c r="F26" s="34">
        <f>調整係数一覧!F26</f>
        <v>1</v>
      </c>
      <c r="G26" s="34">
        <f>調整係数一覧!G26</f>
        <v>1</v>
      </c>
      <c r="H26" s="34">
        <f>調整係数一覧!H26</f>
        <v>0.98823571326410831</v>
      </c>
      <c r="I26" s="34">
        <f>調整係数一覧!I26</f>
        <v>0.95979234749559006</v>
      </c>
      <c r="J26" s="34">
        <f>調整係数一覧!J26</f>
        <v>1</v>
      </c>
      <c r="K26" s="34">
        <f>調整係数一覧!K26</f>
        <v>1</v>
      </c>
      <c r="L26" s="34">
        <f>調整係数一覧!L26</f>
        <v>1</v>
      </c>
      <c r="M26" s="34">
        <f>調整係数一覧!M26</f>
        <v>0.96238019575577982</v>
      </c>
    </row>
    <row r="27" spans="1:13" x14ac:dyDescent="0.25">
      <c r="A27" s="33">
        <v>19</v>
      </c>
      <c r="B27" s="34">
        <f>調整係数一覧!B27</f>
        <v>0.91135570752405048</v>
      </c>
      <c r="C27" s="34">
        <f>調整係数一覧!C27</f>
        <v>0.89955031146053521</v>
      </c>
      <c r="D27" s="34">
        <f>調整係数一覧!D27</f>
        <v>0.97437111776129504</v>
      </c>
      <c r="E27" s="34">
        <f>調整係数一覧!E27</f>
        <v>1</v>
      </c>
      <c r="F27" s="34">
        <f>調整係数一覧!F27</f>
        <v>1</v>
      </c>
      <c r="G27" s="34">
        <f>調整係数一覧!G27</f>
        <v>1</v>
      </c>
      <c r="H27" s="34">
        <f>調整係数一覧!H27</f>
        <v>0.98823571326410831</v>
      </c>
      <c r="I27" s="34">
        <f>調整係数一覧!I27</f>
        <v>0.95979234749559006</v>
      </c>
      <c r="J27" s="34">
        <f>調整係数一覧!J27</f>
        <v>1</v>
      </c>
      <c r="K27" s="34">
        <f>調整係数一覧!K27</f>
        <v>1</v>
      </c>
      <c r="L27" s="34">
        <f>調整係数一覧!L27</f>
        <v>1</v>
      </c>
      <c r="M27" s="34">
        <f>調整係数一覧!M27</f>
        <v>0.96238019575577982</v>
      </c>
    </row>
    <row r="28" spans="1:13" x14ac:dyDescent="0.25">
      <c r="A28" s="33">
        <v>18</v>
      </c>
      <c r="B28" s="34">
        <f>調整係数一覧!B28</f>
        <v>0.91135570752405048</v>
      </c>
      <c r="C28" s="34">
        <f>調整係数一覧!C28</f>
        <v>0.89955031146053521</v>
      </c>
      <c r="D28" s="34">
        <f>調整係数一覧!D28</f>
        <v>0.97437111776129504</v>
      </c>
      <c r="E28" s="34">
        <f>調整係数一覧!E28</f>
        <v>1</v>
      </c>
      <c r="F28" s="34">
        <f>調整係数一覧!F28</f>
        <v>1</v>
      </c>
      <c r="G28" s="34">
        <f>調整係数一覧!G28</f>
        <v>1</v>
      </c>
      <c r="H28" s="34">
        <f>調整係数一覧!H28</f>
        <v>0.98823571326410831</v>
      </c>
      <c r="I28" s="34">
        <f>調整係数一覧!I28</f>
        <v>0.95979234749559006</v>
      </c>
      <c r="J28" s="34">
        <f>調整係数一覧!J28</f>
        <v>1</v>
      </c>
      <c r="K28" s="34">
        <f>調整係数一覧!K28</f>
        <v>1</v>
      </c>
      <c r="L28" s="34">
        <f>調整係数一覧!L28</f>
        <v>1</v>
      </c>
      <c r="M28" s="34">
        <f>調整係数一覧!M28</f>
        <v>0.96238019575577982</v>
      </c>
    </row>
    <row r="29" spans="1:13" x14ac:dyDescent="0.25">
      <c r="A29" s="33">
        <v>17</v>
      </c>
      <c r="B29" s="34">
        <f>調整係数一覧!B29</f>
        <v>0.91135570752405048</v>
      </c>
      <c r="C29" s="34">
        <f>調整係数一覧!C29</f>
        <v>0.89955031146053521</v>
      </c>
      <c r="D29" s="34">
        <f>調整係数一覧!D29</f>
        <v>0.97437111776129504</v>
      </c>
      <c r="E29" s="34">
        <f>調整係数一覧!E29</f>
        <v>1</v>
      </c>
      <c r="F29" s="34">
        <f>調整係数一覧!F29</f>
        <v>1</v>
      </c>
      <c r="G29" s="34">
        <f>調整係数一覧!G29</f>
        <v>1</v>
      </c>
      <c r="H29" s="34">
        <f>調整係数一覧!H29</f>
        <v>0.98823571326410831</v>
      </c>
      <c r="I29" s="34">
        <f>調整係数一覧!I29</f>
        <v>0.95979234749559006</v>
      </c>
      <c r="J29" s="34">
        <f>調整係数一覧!J29</f>
        <v>1</v>
      </c>
      <c r="K29" s="34">
        <f>調整係数一覧!K29</f>
        <v>1</v>
      </c>
      <c r="L29" s="34">
        <f>調整係数一覧!L29</f>
        <v>1</v>
      </c>
      <c r="M29" s="34">
        <f>調整係数一覧!M29</f>
        <v>0.96238019575577982</v>
      </c>
    </row>
    <row r="30" spans="1:13" x14ac:dyDescent="0.25">
      <c r="A30" s="33">
        <v>16</v>
      </c>
      <c r="B30" s="34">
        <f>調整係数一覧!B30</f>
        <v>0.91135570752405048</v>
      </c>
      <c r="C30" s="34">
        <f>調整係数一覧!C30</f>
        <v>0.89955031146053521</v>
      </c>
      <c r="D30" s="34">
        <f>調整係数一覧!D30</f>
        <v>0.97437111776129504</v>
      </c>
      <c r="E30" s="34">
        <f>調整係数一覧!E30</f>
        <v>1</v>
      </c>
      <c r="F30" s="34">
        <f>調整係数一覧!F30</f>
        <v>1</v>
      </c>
      <c r="G30" s="34">
        <f>調整係数一覧!G30</f>
        <v>1</v>
      </c>
      <c r="H30" s="34">
        <f>調整係数一覧!H30</f>
        <v>0.98823571326410831</v>
      </c>
      <c r="I30" s="34">
        <f>調整係数一覧!I30</f>
        <v>0.95979234749559006</v>
      </c>
      <c r="J30" s="34">
        <f>調整係数一覧!J30</f>
        <v>1</v>
      </c>
      <c r="K30" s="34">
        <f>調整係数一覧!K30</f>
        <v>1</v>
      </c>
      <c r="L30" s="34">
        <f>調整係数一覧!L30</f>
        <v>1</v>
      </c>
      <c r="M30" s="34">
        <f>調整係数一覧!M30</f>
        <v>0.96238019575577982</v>
      </c>
    </row>
    <row r="31" spans="1:13" x14ac:dyDescent="0.25">
      <c r="A31" s="33">
        <v>15</v>
      </c>
      <c r="B31" s="34">
        <f>調整係数一覧!B31</f>
        <v>0.91135570752405048</v>
      </c>
      <c r="C31" s="34">
        <f>調整係数一覧!C31</f>
        <v>0.89955031146053521</v>
      </c>
      <c r="D31" s="34">
        <f>調整係数一覧!D31</f>
        <v>0.97437111776129504</v>
      </c>
      <c r="E31" s="34">
        <f>調整係数一覧!E31</f>
        <v>1</v>
      </c>
      <c r="F31" s="34">
        <f>調整係数一覧!F31</f>
        <v>1</v>
      </c>
      <c r="G31" s="34">
        <f>調整係数一覧!G31</f>
        <v>1</v>
      </c>
      <c r="H31" s="34">
        <f>調整係数一覧!H31</f>
        <v>0.98823571326410831</v>
      </c>
      <c r="I31" s="34">
        <f>調整係数一覧!I31</f>
        <v>0.95979234749559006</v>
      </c>
      <c r="J31" s="34">
        <f>調整係数一覧!J31</f>
        <v>1</v>
      </c>
      <c r="K31" s="34">
        <f>調整係数一覧!K31</f>
        <v>1</v>
      </c>
      <c r="L31" s="34">
        <f>調整係数一覧!L31</f>
        <v>1</v>
      </c>
      <c r="M31" s="34">
        <f>調整係数一覧!M31</f>
        <v>0.96238019575577982</v>
      </c>
    </row>
    <row r="32" spans="1:13" x14ac:dyDescent="0.25">
      <c r="A32" s="33">
        <v>14</v>
      </c>
      <c r="B32" s="34">
        <f>調整係数一覧!B32</f>
        <v>0.91135570752405048</v>
      </c>
      <c r="C32" s="34">
        <f>調整係数一覧!C32</f>
        <v>0.89955031146053521</v>
      </c>
      <c r="D32" s="34">
        <f>調整係数一覧!D32</f>
        <v>0.97437111776129504</v>
      </c>
      <c r="E32" s="34">
        <f>調整係数一覧!E32</f>
        <v>1</v>
      </c>
      <c r="F32" s="34">
        <f>調整係数一覧!F32</f>
        <v>1</v>
      </c>
      <c r="G32" s="34">
        <f>調整係数一覧!G32</f>
        <v>1</v>
      </c>
      <c r="H32" s="34">
        <f>調整係数一覧!H32</f>
        <v>0.98823571326410831</v>
      </c>
      <c r="I32" s="34">
        <f>調整係数一覧!I32</f>
        <v>0.95979234749559006</v>
      </c>
      <c r="J32" s="34">
        <f>調整係数一覧!J32</f>
        <v>1</v>
      </c>
      <c r="K32" s="34">
        <f>調整係数一覧!K32</f>
        <v>1</v>
      </c>
      <c r="L32" s="34">
        <f>調整係数一覧!L32</f>
        <v>1</v>
      </c>
      <c r="M32" s="34">
        <f>調整係数一覧!M32</f>
        <v>0.96238019575577982</v>
      </c>
    </row>
    <row r="33" spans="1:13" x14ac:dyDescent="0.25">
      <c r="A33" s="33">
        <v>13</v>
      </c>
      <c r="B33" s="34">
        <f>調整係数一覧!B33</f>
        <v>0.91135570752405048</v>
      </c>
      <c r="C33" s="34">
        <f>調整係数一覧!C33</f>
        <v>0.89955031146053521</v>
      </c>
      <c r="D33" s="34">
        <f>調整係数一覧!D33</f>
        <v>0.97437111776129504</v>
      </c>
      <c r="E33" s="34">
        <f>調整係数一覧!E33</f>
        <v>1</v>
      </c>
      <c r="F33" s="34">
        <f>調整係数一覧!F33</f>
        <v>1</v>
      </c>
      <c r="G33" s="34">
        <f>調整係数一覧!G33</f>
        <v>1</v>
      </c>
      <c r="H33" s="34">
        <f>調整係数一覧!H33</f>
        <v>0.98823571326410831</v>
      </c>
      <c r="I33" s="34">
        <f>調整係数一覧!I33</f>
        <v>0.95979234749559006</v>
      </c>
      <c r="J33" s="34">
        <f>調整係数一覧!J33</f>
        <v>1</v>
      </c>
      <c r="K33" s="34">
        <f>調整係数一覧!K33</f>
        <v>1</v>
      </c>
      <c r="L33" s="34">
        <f>調整係数一覧!L33</f>
        <v>1</v>
      </c>
      <c r="M33" s="34">
        <f>調整係数一覧!M33</f>
        <v>0.96238019575577982</v>
      </c>
    </row>
    <row r="34" spans="1:13" x14ac:dyDescent="0.25">
      <c r="A34" s="33">
        <v>12</v>
      </c>
      <c r="B34" s="34">
        <f>調整係数一覧!B34</f>
        <v>0.91135570752405048</v>
      </c>
      <c r="C34" s="34">
        <f>調整係数一覧!C34</f>
        <v>0.89955031146053521</v>
      </c>
      <c r="D34" s="34">
        <f>調整係数一覧!D34</f>
        <v>0.97437111776129504</v>
      </c>
      <c r="E34" s="34">
        <f>調整係数一覧!E34</f>
        <v>1</v>
      </c>
      <c r="F34" s="34">
        <f>調整係数一覧!F34</f>
        <v>1</v>
      </c>
      <c r="G34" s="34">
        <f>調整係数一覧!G34</f>
        <v>1</v>
      </c>
      <c r="H34" s="34">
        <f>調整係数一覧!H34</f>
        <v>0.98823571326410831</v>
      </c>
      <c r="I34" s="34">
        <f>調整係数一覧!I34</f>
        <v>0.95979234749559006</v>
      </c>
      <c r="J34" s="34">
        <f>調整係数一覧!J34</f>
        <v>1</v>
      </c>
      <c r="K34" s="34">
        <f>調整係数一覧!K34</f>
        <v>0.99497833253020085</v>
      </c>
      <c r="L34" s="34">
        <f>調整係数一覧!L34</f>
        <v>1</v>
      </c>
      <c r="M34" s="34">
        <f>調整係数一覧!M34</f>
        <v>0.96192429632077503</v>
      </c>
    </row>
    <row r="35" spans="1:13" x14ac:dyDescent="0.25">
      <c r="A35" s="33">
        <v>11</v>
      </c>
      <c r="B35" s="34">
        <f>調整係数一覧!B35</f>
        <v>0.9095054887469699</v>
      </c>
      <c r="C35" s="34">
        <f>調整係数一覧!C35</f>
        <v>0.89859994995088111</v>
      </c>
      <c r="D35" s="34">
        <f>調整係数一覧!D35</f>
        <v>0.97437111776129504</v>
      </c>
      <c r="E35" s="34">
        <f>調整係数一覧!E35</f>
        <v>1</v>
      </c>
      <c r="F35" s="34">
        <f>調整係数一覧!F35</f>
        <v>1</v>
      </c>
      <c r="G35" s="34">
        <f>調整係数一覧!G35</f>
        <v>1</v>
      </c>
      <c r="H35" s="34">
        <f>調整係数一覧!H35</f>
        <v>0.98823571326410831</v>
      </c>
      <c r="I35" s="34">
        <f>調整係数一覧!I35</f>
        <v>0.95979234749559006</v>
      </c>
      <c r="J35" s="34">
        <f>調整係数一覧!J35</f>
        <v>1</v>
      </c>
      <c r="K35" s="34">
        <f>調整係数一覧!K35</f>
        <v>0.9869537929798079</v>
      </c>
      <c r="L35" s="34">
        <f>調整係数一覧!L35</f>
        <v>1</v>
      </c>
      <c r="M35" s="34">
        <f>調整係数一覧!M35</f>
        <v>0.95790982131512836</v>
      </c>
    </row>
    <row r="36" spans="1:13" x14ac:dyDescent="0.25">
      <c r="A36" s="33">
        <v>10</v>
      </c>
      <c r="B36" s="34">
        <f>調整係数一覧!B36</f>
        <v>0.90382656331980316</v>
      </c>
      <c r="C36" s="34">
        <f>調整係数一覧!C36</f>
        <v>0.8948143383793401</v>
      </c>
      <c r="D36" s="34">
        <f>調整係数一覧!D36</f>
        <v>0.97032894792013802</v>
      </c>
      <c r="E36" s="34">
        <f>調整係数一覧!E36</f>
        <v>1</v>
      </c>
      <c r="F36" s="34">
        <f>調整係数一覧!F36</f>
        <v>1</v>
      </c>
      <c r="G36" s="34">
        <f>調整係数一覧!G36</f>
        <v>1</v>
      </c>
      <c r="H36" s="34">
        <f>調整係数一覧!H36</f>
        <v>0.98574793705958319</v>
      </c>
      <c r="I36" s="34">
        <f>調整係数一覧!I36</f>
        <v>0.955913565602444</v>
      </c>
      <c r="J36" s="34">
        <f>調整係数一覧!J36</f>
        <v>0.9993323603368387</v>
      </c>
      <c r="K36" s="34">
        <f>調整係数一覧!K36</f>
        <v>0.97604799890664329</v>
      </c>
      <c r="L36" s="34">
        <f>調整係数一覧!L36</f>
        <v>0.99952343658095244</v>
      </c>
      <c r="M36" s="34">
        <f>調整係数一覧!M36</f>
        <v>0.95033677073883971</v>
      </c>
    </row>
    <row r="37" spans="1:13" x14ac:dyDescent="0.25">
      <c r="A37" s="33">
        <v>9</v>
      </c>
      <c r="B37" s="34">
        <f>調整係数一覧!B37</f>
        <v>0.89431893124255057</v>
      </c>
      <c r="C37" s="34">
        <f>調整係数一覧!C37</f>
        <v>0.88819347674591209</v>
      </c>
      <c r="D37" s="34">
        <f>調整係数一覧!D37</f>
        <v>0.9597268972980284</v>
      </c>
      <c r="E37" s="34">
        <f>調整係数一覧!E37</f>
        <v>1</v>
      </c>
      <c r="F37" s="34">
        <f>調整係数一覧!F37</f>
        <v>1</v>
      </c>
      <c r="G37" s="34">
        <f>調整係数一覧!G37</f>
        <v>1</v>
      </c>
      <c r="H37" s="34">
        <f>調整係数一覧!H37</f>
        <v>0.97881787304508605</v>
      </c>
      <c r="I37" s="34">
        <f>調整係数一覧!I37</f>
        <v>0.94595796670989807</v>
      </c>
      <c r="J37" s="34">
        <f>調整係数一覧!J37</f>
        <v>0.99263400864865614</v>
      </c>
      <c r="K37" s="34">
        <f>調整係数一覧!K37</f>
        <v>0.96226095031070691</v>
      </c>
      <c r="L37" s="34">
        <f>調整係数一覧!L37</f>
        <v>0.98792329823255343</v>
      </c>
      <c r="M37" s="34">
        <f>調整係数一覧!M37</f>
        <v>0.93920514459190918</v>
      </c>
    </row>
    <row r="38" spans="1:13" x14ac:dyDescent="0.25">
      <c r="A38" s="33">
        <v>8</v>
      </c>
      <c r="B38" s="34">
        <f>調整係数一覧!B38</f>
        <v>0.88098259251521172</v>
      </c>
      <c r="C38" s="34">
        <f>調整係数一覧!C38</f>
        <v>0.8787373650505973</v>
      </c>
      <c r="D38" s="34">
        <f>調整係数一覧!D38</f>
        <v>0.94256496589496586</v>
      </c>
      <c r="E38" s="34">
        <f>調整係数一覧!E38</f>
        <v>1</v>
      </c>
      <c r="F38" s="34">
        <f>調整係数一覧!F38</f>
        <v>1</v>
      </c>
      <c r="G38" s="34">
        <f>調整係数一覧!G38</f>
        <v>1</v>
      </c>
      <c r="H38" s="34">
        <f>調整係数一覧!H38</f>
        <v>0.96744552122061711</v>
      </c>
      <c r="I38" s="34">
        <f>調整係数一覧!I38</f>
        <v>0.92992555081795181</v>
      </c>
      <c r="J38" s="34">
        <f>調整係数一覧!J38</f>
        <v>0.98083877756322058</v>
      </c>
      <c r="K38" s="34">
        <f>調整係数一覧!K38</f>
        <v>0.94559264719199876</v>
      </c>
      <c r="L38" s="34">
        <f>調整係数一覧!L38</f>
        <v>0.96913390150207701</v>
      </c>
      <c r="M38" s="34">
        <f>調整係数一覧!M38</f>
        <v>0.92451494287433655</v>
      </c>
    </row>
    <row r="39" spans="1:13" x14ac:dyDescent="0.25">
      <c r="A39" s="33">
        <v>7</v>
      </c>
      <c r="B39" s="34">
        <f>調整係数一覧!B39</f>
        <v>0.86381754713778691</v>
      </c>
      <c r="C39" s="34">
        <f>調整係数一覧!C39</f>
        <v>0.86644600329339561</v>
      </c>
      <c r="D39" s="34">
        <f>調整係数一覧!D39</f>
        <v>0.91884315371095049</v>
      </c>
      <c r="E39" s="34">
        <f>調整係数一覧!E39</f>
        <v>0.99784145785420386</v>
      </c>
      <c r="F39" s="34">
        <f>調整係数一覧!F39</f>
        <v>0.99876643278567512</v>
      </c>
      <c r="G39" s="34">
        <f>調整係数一覧!G39</f>
        <v>0.97938867282162367</v>
      </c>
      <c r="H39" s="34">
        <f>調整係数一覧!H39</f>
        <v>0.95163088158617626</v>
      </c>
      <c r="I39" s="34">
        <f>調整係数一覧!I39</f>
        <v>0.90781631792660555</v>
      </c>
      <c r="J39" s="34">
        <f>調整係数一覧!J39</f>
        <v>0.96394666708053212</v>
      </c>
      <c r="K39" s="34">
        <f>調整係数一覧!K39</f>
        <v>0.92604308955051884</v>
      </c>
      <c r="L39" s="34">
        <f>調整係数一覧!L39</f>
        <v>0.94315524638952319</v>
      </c>
      <c r="M39" s="34">
        <f>調整係数一覧!M39</f>
        <v>0.90626616558612194</v>
      </c>
    </row>
    <row r="40" spans="1:13" x14ac:dyDescent="0.25">
      <c r="A40" s="33">
        <v>6</v>
      </c>
      <c r="B40" s="34">
        <f>調整係数一覧!B40</f>
        <v>0.84282379511027605</v>
      </c>
      <c r="C40" s="34">
        <f>調整係数一覧!C40</f>
        <v>0.85131939147430691</v>
      </c>
      <c r="D40" s="34">
        <f>調整係数一覧!D40</f>
        <v>0.88856146074598241</v>
      </c>
      <c r="E40" s="34">
        <f>調整係数一覧!E40</f>
        <v>0.97292311526183173</v>
      </c>
      <c r="F40" s="34">
        <f>調整係数一覧!F40</f>
        <v>0.97311453574394591</v>
      </c>
      <c r="G40" s="34">
        <f>調整係数一覧!G40</f>
        <v>0.94942521344245012</v>
      </c>
      <c r="H40" s="34">
        <f>調整係数一覧!H40</f>
        <v>0.93137395414176338</v>
      </c>
      <c r="I40" s="34">
        <f>調整係数一覧!I40</f>
        <v>0.8796302680358592</v>
      </c>
      <c r="J40" s="34">
        <f>調整係数一覧!J40</f>
        <v>0.94195767720059087</v>
      </c>
      <c r="K40" s="34">
        <f>調整係数一覧!K40</f>
        <v>0.90361227738626715</v>
      </c>
      <c r="L40" s="34">
        <f>調整係数一覧!L40</f>
        <v>0.90998733289489209</v>
      </c>
      <c r="M40" s="34">
        <f>調整係数一覧!M40</f>
        <v>0.88445881272726545</v>
      </c>
    </row>
    <row r="41" spans="1:13" x14ac:dyDescent="0.25">
      <c r="A41" s="33">
        <v>5</v>
      </c>
      <c r="B41" s="34">
        <f>調整係数一覧!B41</f>
        <v>0.81800133643267903</v>
      </c>
      <c r="C41" s="34">
        <f>調整係数一覧!C41</f>
        <v>0.83335752959333143</v>
      </c>
      <c r="D41" s="34">
        <f>調整係数一覧!D41</f>
        <v>0.85171988700006152</v>
      </c>
      <c r="E41" s="34">
        <f>調整係数一覧!E41</f>
        <v>0.9389971874366092</v>
      </c>
      <c r="F41" s="34">
        <f>調整係数一覧!F41</f>
        <v>0.93809212996176694</v>
      </c>
      <c r="G41" s="34">
        <f>調整係数一覧!G41</f>
        <v>0.91029721325539392</v>
      </c>
      <c r="H41" s="34">
        <f>調整係数一覧!H41</f>
        <v>0.90667473888737871</v>
      </c>
      <c r="I41" s="34">
        <f>調整係数一覧!I41</f>
        <v>0.84536740114571263</v>
      </c>
      <c r="J41" s="34">
        <f>調整係数一覧!J41</f>
        <v>0.91487180792339673</v>
      </c>
      <c r="K41" s="34">
        <f>調整係数一覧!K41</f>
        <v>0.87830021069924369</v>
      </c>
      <c r="L41" s="34">
        <f>調整係数一覧!L41</f>
        <v>0.86963016101818358</v>
      </c>
      <c r="M41" s="34">
        <f>調整係数一覧!M41</f>
        <v>0.85909288429776709</v>
      </c>
    </row>
    <row r="42" spans="1:13" x14ac:dyDescent="0.25">
      <c r="A42" s="33">
        <v>4</v>
      </c>
      <c r="B42" s="34">
        <f>調整係数一覧!B42</f>
        <v>0.78935017110499595</v>
      </c>
      <c r="C42" s="34">
        <f>調整係数一覧!C42</f>
        <v>0.81256041765046894</v>
      </c>
      <c r="D42" s="34">
        <f>調整係数一覧!D42</f>
        <v>0.8083184324731878</v>
      </c>
      <c r="E42" s="34">
        <f>調整係数一覧!E42</f>
        <v>0.89606367437853651</v>
      </c>
      <c r="F42" s="34">
        <f>調整係数一覧!F42</f>
        <v>0.89369921543913833</v>
      </c>
      <c r="G42" s="34">
        <f>調整係数一覧!G42</f>
        <v>0.86200467226045552</v>
      </c>
      <c r="H42" s="34">
        <f>調整係数一覧!H42</f>
        <v>0.87753323582302212</v>
      </c>
      <c r="I42" s="34">
        <f>調整係数一覧!I42</f>
        <v>0.80502771725616606</v>
      </c>
      <c r="J42" s="34">
        <f>調整係数一覧!J42</f>
        <v>0.88268905924894969</v>
      </c>
      <c r="K42" s="34">
        <f>調整係数一覧!K42</f>
        <v>0.85010688948944835</v>
      </c>
      <c r="L42" s="34">
        <f>調整係数一覧!L42</f>
        <v>0.82208373075939756</v>
      </c>
      <c r="M42" s="34">
        <f>調整係数一覧!M42</f>
        <v>0.83016838029762663</v>
      </c>
    </row>
    <row r="43" spans="1:13" x14ac:dyDescent="0.25">
      <c r="A43" s="33">
        <v>3</v>
      </c>
      <c r="B43" s="34">
        <f>調整係数一覧!B43</f>
        <v>0.75687029912722692</v>
      </c>
      <c r="C43" s="34">
        <f>調整係数一覧!C43</f>
        <v>0.78892805564571966</v>
      </c>
      <c r="D43" s="34">
        <f>調整係数一覧!D43</f>
        <v>0.75835709716536137</v>
      </c>
      <c r="E43" s="34">
        <f>調整係数一覧!E43</f>
        <v>0.84412257608761365</v>
      </c>
      <c r="F43" s="34">
        <f>調整係数一覧!F43</f>
        <v>0.83993579217605996</v>
      </c>
      <c r="G43" s="34">
        <f>調整係数一覧!G43</f>
        <v>0.80454759045763469</v>
      </c>
      <c r="H43" s="34">
        <f>調整係数一覧!H43</f>
        <v>0.84394944494869362</v>
      </c>
      <c r="I43" s="34">
        <f>調整係数一覧!I43</f>
        <v>0.75861121636721929</v>
      </c>
      <c r="J43" s="34">
        <f>調整係数一覧!J43</f>
        <v>0.84540943117724976</v>
      </c>
      <c r="K43" s="34">
        <f>調整係数一覧!K43</f>
        <v>0.81903231375688135</v>
      </c>
      <c r="L43" s="34">
        <f>調整係数一覧!L43</f>
        <v>0.76734804211853436</v>
      </c>
      <c r="M43" s="34">
        <f>調整係数一覧!M43</f>
        <v>0.79768530072684429</v>
      </c>
    </row>
    <row r="44" spans="1:13" x14ac:dyDescent="0.25">
      <c r="A44" s="33">
        <v>2</v>
      </c>
      <c r="B44" s="34">
        <f>調整係数一覧!B44</f>
        <v>0.72056172049937173</v>
      </c>
      <c r="C44" s="34">
        <f>調整係数一覧!C44</f>
        <v>0.76246044357908338</v>
      </c>
      <c r="D44" s="34">
        <f>調整係数一覧!D44</f>
        <v>0.70183588107658212</v>
      </c>
      <c r="E44" s="34">
        <f>調整係数一覧!E44</f>
        <v>0.78317389256384029</v>
      </c>
      <c r="F44" s="34">
        <f>調整係数一覧!F44</f>
        <v>0.77680186017253194</v>
      </c>
      <c r="G44" s="34">
        <f>調整係数一覧!G44</f>
        <v>0.73792596784693143</v>
      </c>
      <c r="H44" s="34">
        <f>調整係数一覧!H44</f>
        <v>0.8059233662643932</v>
      </c>
      <c r="I44" s="34">
        <f>調整係数一覧!I44</f>
        <v>0.70611789847887252</v>
      </c>
      <c r="J44" s="34">
        <f>調整係数一覧!J44</f>
        <v>0.80303292370829693</v>
      </c>
      <c r="K44" s="34">
        <f>調整係数一覧!K44</f>
        <v>0.78507648350154258</v>
      </c>
      <c r="L44" s="34">
        <f>調整係数一覧!L44</f>
        <v>0.70542309509559364</v>
      </c>
      <c r="M44" s="34">
        <f>調整係数一覧!M44</f>
        <v>0.76164364558541997</v>
      </c>
    </row>
    <row r="45" spans="1:13" x14ac:dyDescent="0.25">
      <c r="A45" s="33">
        <v>1</v>
      </c>
      <c r="B45" s="34">
        <f>調整係数一覧!B45</f>
        <v>0.68042443522143048</v>
      </c>
      <c r="C45" s="34">
        <f>調整係数一覧!C45</f>
        <v>0.73315758145056031</v>
      </c>
      <c r="D45" s="34">
        <f>調整係数一覧!D45</f>
        <v>0.63875478420685006</v>
      </c>
      <c r="E45" s="34">
        <f>調整係数一覧!E45</f>
        <v>0.71321762380721687</v>
      </c>
      <c r="F45" s="34">
        <f>調整係数一覧!F45</f>
        <v>0.70429741942855428</v>
      </c>
      <c r="G45" s="34">
        <f>調整係数一覧!G45</f>
        <v>0.66213980442834586</v>
      </c>
      <c r="H45" s="34">
        <f>調整係数一覧!H45</f>
        <v>0.76345499977012088</v>
      </c>
      <c r="I45" s="34">
        <f>調整係数一覧!I45</f>
        <v>0.64754776359112554</v>
      </c>
      <c r="J45" s="34">
        <f>調整係数一覧!J45</f>
        <v>0.75555953684209132</v>
      </c>
      <c r="K45" s="34">
        <f>調整係数一覧!K45</f>
        <v>0.74823939872343204</v>
      </c>
      <c r="L45" s="34">
        <f>調整係数一覧!L45</f>
        <v>0.63630888969057553</v>
      </c>
      <c r="M45" s="34">
        <f>調整係数一覧!M45</f>
        <v>0.72204341487335366</v>
      </c>
    </row>
    <row r="47" spans="1:13" x14ac:dyDescent="0.25">
      <c r="A47" s="31" t="s">
        <v>52</v>
      </c>
      <c r="B47" s="32">
        <v>4</v>
      </c>
      <c r="C47" s="32">
        <v>5</v>
      </c>
      <c r="D47" s="32">
        <v>6</v>
      </c>
      <c r="E47" s="32">
        <v>7</v>
      </c>
      <c r="F47" s="32">
        <v>8</v>
      </c>
      <c r="G47" s="32">
        <v>9</v>
      </c>
      <c r="H47" s="32">
        <v>10</v>
      </c>
      <c r="I47" s="32">
        <v>11</v>
      </c>
      <c r="J47" s="32">
        <v>12</v>
      </c>
      <c r="K47" s="32">
        <v>1</v>
      </c>
      <c r="L47" s="32">
        <v>2</v>
      </c>
      <c r="M47" s="32">
        <v>3</v>
      </c>
    </row>
    <row r="48" spans="1:13" x14ac:dyDescent="0.25">
      <c r="A48" s="33">
        <v>20</v>
      </c>
      <c r="B48" s="34">
        <f>調整係数一覧!B48</f>
        <v>0.89558933460409484</v>
      </c>
      <c r="C48" s="34">
        <f>調整係数一覧!C48</f>
        <v>0.89114428407328994</v>
      </c>
      <c r="D48" s="34">
        <f>調整係数一覧!D48</f>
        <v>0.980544881940001</v>
      </c>
      <c r="E48" s="34">
        <f>調整係数一覧!E48</f>
        <v>1</v>
      </c>
      <c r="F48" s="34">
        <f>調整係数一覧!F48</f>
        <v>1</v>
      </c>
      <c r="G48" s="34">
        <f>調整係数一覧!G48</f>
        <v>1</v>
      </c>
      <c r="H48" s="34">
        <f>調整係数一覧!H48</f>
        <v>0.99762490037240492</v>
      </c>
      <c r="I48" s="34">
        <f>調整係数一覧!I48</f>
        <v>0.95730245418279447</v>
      </c>
      <c r="J48" s="34">
        <f>調整係数一覧!J48</f>
        <v>1</v>
      </c>
      <c r="K48" s="34">
        <f>調整係数一覧!K48</f>
        <v>0.99511991767970209</v>
      </c>
      <c r="L48" s="34">
        <f>調整係数一覧!L48</f>
        <v>1</v>
      </c>
      <c r="M48" s="34">
        <f>調整係数一覧!M48</f>
        <v>0.95755688114790649</v>
      </c>
    </row>
    <row r="49" spans="1:13" x14ac:dyDescent="0.25">
      <c r="A49" s="33">
        <v>19</v>
      </c>
      <c r="B49" s="34">
        <f>調整係数一覧!B49</f>
        <v>0.89558933460409484</v>
      </c>
      <c r="C49" s="34">
        <f>調整係数一覧!C49</f>
        <v>0.89114428407328994</v>
      </c>
      <c r="D49" s="34">
        <f>調整係数一覧!D49</f>
        <v>0.980544881940001</v>
      </c>
      <c r="E49" s="34">
        <f>調整係数一覧!E49</f>
        <v>1</v>
      </c>
      <c r="F49" s="34">
        <f>調整係数一覧!F49</f>
        <v>1</v>
      </c>
      <c r="G49" s="34">
        <f>調整係数一覧!G49</f>
        <v>1</v>
      </c>
      <c r="H49" s="34">
        <f>調整係数一覧!H49</f>
        <v>0.99762490037240492</v>
      </c>
      <c r="I49" s="34">
        <f>調整係数一覧!I49</f>
        <v>0.95730245418279447</v>
      </c>
      <c r="J49" s="34">
        <f>調整係数一覧!J49</f>
        <v>1</v>
      </c>
      <c r="K49" s="34">
        <f>調整係数一覧!K49</f>
        <v>0.99511991767970209</v>
      </c>
      <c r="L49" s="34">
        <f>調整係数一覧!L49</f>
        <v>1</v>
      </c>
      <c r="M49" s="34">
        <f>調整係数一覧!M49</f>
        <v>0.95755688114790649</v>
      </c>
    </row>
    <row r="50" spans="1:13" x14ac:dyDescent="0.25">
      <c r="A50" s="33">
        <v>18</v>
      </c>
      <c r="B50" s="34">
        <f>調整係数一覧!B50</f>
        <v>0.89558933460409484</v>
      </c>
      <c r="C50" s="34">
        <f>調整係数一覧!C50</f>
        <v>0.89114428407328994</v>
      </c>
      <c r="D50" s="34">
        <f>調整係数一覧!D50</f>
        <v>0.980544881940001</v>
      </c>
      <c r="E50" s="34">
        <f>調整係数一覧!E50</f>
        <v>1</v>
      </c>
      <c r="F50" s="34">
        <f>調整係数一覧!F50</f>
        <v>1</v>
      </c>
      <c r="G50" s="34">
        <f>調整係数一覧!G50</f>
        <v>1</v>
      </c>
      <c r="H50" s="34">
        <f>調整係数一覧!H50</f>
        <v>0.99762490037240492</v>
      </c>
      <c r="I50" s="34">
        <f>調整係数一覧!I50</f>
        <v>0.95730245418279447</v>
      </c>
      <c r="J50" s="34">
        <f>調整係数一覧!J50</f>
        <v>1</v>
      </c>
      <c r="K50" s="34">
        <f>調整係数一覧!K50</f>
        <v>0.99511991767970209</v>
      </c>
      <c r="L50" s="34">
        <f>調整係数一覧!L50</f>
        <v>1</v>
      </c>
      <c r="M50" s="34">
        <f>調整係数一覧!M50</f>
        <v>0.95755688114790649</v>
      </c>
    </row>
    <row r="51" spans="1:13" x14ac:dyDescent="0.25">
      <c r="A51" s="33">
        <v>17</v>
      </c>
      <c r="B51" s="34">
        <f>調整係数一覧!B51</f>
        <v>0.89558933460409484</v>
      </c>
      <c r="C51" s="34">
        <f>調整係数一覧!C51</f>
        <v>0.89114428407328994</v>
      </c>
      <c r="D51" s="34">
        <f>調整係数一覧!D51</f>
        <v>0.980544881940001</v>
      </c>
      <c r="E51" s="34">
        <f>調整係数一覧!E51</f>
        <v>1</v>
      </c>
      <c r="F51" s="34">
        <f>調整係数一覧!F51</f>
        <v>1</v>
      </c>
      <c r="G51" s="34">
        <f>調整係数一覧!G51</f>
        <v>1</v>
      </c>
      <c r="H51" s="34">
        <f>調整係数一覧!H51</f>
        <v>0.99762490037240492</v>
      </c>
      <c r="I51" s="34">
        <f>調整係数一覧!I51</f>
        <v>0.95730245418279447</v>
      </c>
      <c r="J51" s="34">
        <f>調整係数一覧!J51</f>
        <v>1</v>
      </c>
      <c r="K51" s="34">
        <f>調整係数一覧!K51</f>
        <v>0.99511991767970209</v>
      </c>
      <c r="L51" s="34">
        <f>調整係数一覧!L51</f>
        <v>1</v>
      </c>
      <c r="M51" s="34">
        <f>調整係数一覧!M51</f>
        <v>0.95755688114790649</v>
      </c>
    </row>
    <row r="52" spans="1:13" x14ac:dyDescent="0.25">
      <c r="A52" s="33">
        <v>16</v>
      </c>
      <c r="B52" s="34">
        <f>調整係数一覧!B52</f>
        <v>0.89558933460409484</v>
      </c>
      <c r="C52" s="34">
        <f>調整係数一覧!C52</f>
        <v>0.89114428407328994</v>
      </c>
      <c r="D52" s="34">
        <f>調整係数一覧!D52</f>
        <v>0.980544881940001</v>
      </c>
      <c r="E52" s="34">
        <f>調整係数一覧!E52</f>
        <v>1</v>
      </c>
      <c r="F52" s="34">
        <f>調整係数一覧!F52</f>
        <v>1</v>
      </c>
      <c r="G52" s="34">
        <f>調整係数一覧!G52</f>
        <v>1</v>
      </c>
      <c r="H52" s="34">
        <f>調整係数一覧!H52</f>
        <v>0.99762490037240492</v>
      </c>
      <c r="I52" s="34">
        <f>調整係数一覧!I52</f>
        <v>0.95730245418279447</v>
      </c>
      <c r="J52" s="34">
        <f>調整係数一覧!J52</f>
        <v>1</v>
      </c>
      <c r="K52" s="34">
        <f>調整係数一覧!K52</f>
        <v>0.99511991767970209</v>
      </c>
      <c r="L52" s="34">
        <f>調整係数一覧!L52</f>
        <v>1</v>
      </c>
      <c r="M52" s="34">
        <f>調整係数一覧!M52</f>
        <v>0.95755688114790649</v>
      </c>
    </row>
    <row r="53" spans="1:13" x14ac:dyDescent="0.25">
      <c r="A53" s="33">
        <v>15</v>
      </c>
      <c r="B53" s="34">
        <f>調整係数一覧!B53</f>
        <v>0.89558933460409484</v>
      </c>
      <c r="C53" s="34">
        <f>調整係数一覧!C53</f>
        <v>0.89114428407328994</v>
      </c>
      <c r="D53" s="34">
        <f>調整係数一覧!D53</f>
        <v>0.980544881940001</v>
      </c>
      <c r="E53" s="34">
        <f>調整係数一覧!E53</f>
        <v>1</v>
      </c>
      <c r="F53" s="34">
        <f>調整係数一覧!F53</f>
        <v>1</v>
      </c>
      <c r="G53" s="34">
        <f>調整係数一覧!G53</f>
        <v>1</v>
      </c>
      <c r="H53" s="34">
        <f>調整係数一覧!H53</f>
        <v>0.99762490037240492</v>
      </c>
      <c r="I53" s="34">
        <f>調整係数一覧!I53</f>
        <v>0.95730245418279447</v>
      </c>
      <c r="J53" s="34">
        <f>調整係数一覧!J53</f>
        <v>1</v>
      </c>
      <c r="K53" s="34">
        <f>調整係数一覧!K53</f>
        <v>0.99511991767970209</v>
      </c>
      <c r="L53" s="34">
        <f>調整係数一覧!L53</f>
        <v>1</v>
      </c>
      <c r="M53" s="34">
        <f>調整係数一覧!M53</f>
        <v>0.95755688114790649</v>
      </c>
    </row>
    <row r="54" spans="1:13" x14ac:dyDescent="0.25">
      <c r="A54" s="33">
        <v>14</v>
      </c>
      <c r="B54" s="34">
        <f>調整係数一覧!B54</f>
        <v>0.89558933460409484</v>
      </c>
      <c r="C54" s="34">
        <f>調整係数一覧!C54</f>
        <v>0.89114428407328994</v>
      </c>
      <c r="D54" s="34">
        <f>調整係数一覧!D54</f>
        <v>0.980544881940001</v>
      </c>
      <c r="E54" s="34">
        <f>調整係数一覧!E54</f>
        <v>1</v>
      </c>
      <c r="F54" s="34">
        <f>調整係数一覧!F54</f>
        <v>1</v>
      </c>
      <c r="G54" s="34">
        <f>調整係数一覧!G54</f>
        <v>1</v>
      </c>
      <c r="H54" s="34">
        <f>調整係数一覧!H54</f>
        <v>0.99762490037240492</v>
      </c>
      <c r="I54" s="34">
        <f>調整係数一覧!I54</f>
        <v>0.95730245418279447</v>
      </c>
      <c r="J54" s="34">
        <f>調整係数一覧!J54</f>
        <v>1</v>
      </c>
      <c r="K54" s="34">
        <f>調整係数一覧!K54</f>
        <v>0.99511991767970209</v>
      </c>
      <c r="L54" s="34">
        <f>調整係数一覧!L54</f>
        <v>1</v>
      </c>
      <c r="M54" s="34">
        <f>調整係数一覧!M54</f>
        <v>0.95755688114790649</v>
      </c>
    </row>
    <row r="55" spans="1:13" x14ac:dyDescent="0.25">
      <c r="A55" s="33">
        <v>13</v>
      </c>
      <c r="B55" s="34">
        <f>調整係数一覧!B55</f>
        <v>0.89558933460409484</v>
      </c>
      <c r="C55" s="34">
        <f>調整係数一覧!C55</f>
        <v>0.89114428407328994</v>
      </c>
      <c r="D55" s="34">
        <f>調整係数一覧!D55</f>
        <v>0.980544881940001</v>
      </c>
      <c r="E55" s="34">
        <f>調整係数一覧!E55</f>
        <v>1</v>
      </c>
      <c r="F55" s="34">
        <f>調整係数一覧!F55</f>
        <v>1</v>
      </c>
      <c r="G55" s="34">
        <f>調整係数一覧!G55</f>
        <v>1</v>
      </c>
      <c r="H55" s="34">
        <f>調整係数一覧!H55</f>
        <v>0.99762490037240492</v>
      </c>
      <c r="I55" s="34">
        <f>調整係数一覧!I55</f>
        <v>0.95730245418279447</v>
      </c>
      <c r="J55" s="34">
        <f>調整係数一覧!J55</f>
        <v>1</v>
      </c>
      <c r="K55" s="34">
        <f>調整係数一覧!K55</f>
        <v>0.99511991767970209</v>
      </c>
      <c r="L55" s="34">
        <f>調整係数一覧!L55</f>
        <v>1</v>
      </c>
      <c r="M55" s="34">
        <f>調整係数一覧!M55</f>
        <v>0.95755688114790649</v>
      </c>
    </row>
    <row r="56" spans="1:13" x14ac:dyDescent="0.25">
      <c r="A56" s="33">
        <v>12</v>
      </c>
      <c r="B56" s="34">
        <f>調整係数一覧!B56</f>
        <v>0.89558933460409484</v>
      </c>
      <c r="C56" s="34">
        <f>調整係数一覧!C56</f>
        <v>0.89114428407328994</v>
      </c>
      <c r="D56" s="34">
        <f>調整係数一覧!D56</f>
        <v>0.980544881940001</v>
      </c>
      <c r="E56" s="34">
        <f>調整係数一覧!E56</f>
        <v>1</v>
      </c>
      <c r="F56" s="34">
        <f>調整係数一覧!F56</f>
        <v>1</v>
      </c>
      <c r="G56" s="34">
        <f>調整係数一覧!G56</f>
        <v>1</v>
      </c>
      <c r="H56" s="34">
        <f>調整係数一覧!H56</f>
        <v>0.99762490037240492</v>
      </c>
      <c r="I56" s="34">
        <f>調整係数一覧!I56</f>
        <v>0.94816423595503441</v>
      </c>
      <c r="J56" s="34">
        <f>調整係数一覧!J56</f>
        <v>1</v>
      </c>
      <c r="K56" s="34">
        <f>調整係数一覧!K56</f>
        <v>0.99511991767970209</v>
      </c>
      <c r="L56" s="34">
        <f>調整係数一覧!L56</f>
        <v>1</v>
      </c>
      <c r="M56" s="34">
        <f>調整係数一覧!M56</f>
        <v>0.95755688114790649</v>
      </c>
    </row>
    <row r="57" spans="1:13" x14ac:dyDescent="0.25">
      <c r="A57" s="33">
        <v>11</v>
      </c>
      <c r="B57" s="34">
        <f>調整係数一覧!B57</f>
        <v>0.88707244112966033</v>
      </c>
      <c r="C57" s="34">
        <f>調整係数一覧!C57</f>
        <v>0.89114428407328994</v>
      </c>
      <c r="D57" s="34">
        <f>調整係数一覧!D57</f>
        <v>0.980544881940001</v>
      </c>
      <c r="E57" s="34">
        <f>調整係数一覧!E57</f>
        <v>1</v>
      </c>
      <c r="F57" s="34">
        <f>調整係数一覧!F57</f>
        <v>1</v>
      </c>
      <c r="G57" s="34">
        <f>調整係数一覧!G57</f>
        <v>1</v>
      </c>
      <c r="H57" s="34">
        <f>調整係数一覧!H57</f>
        <v>0.99762490037240492</v>
      </c>
      <c r="I57" s="34">
        <f>調整係数一覧!I57</f>
        <v>0.92937129752685577</v>
      </c>
      <c r="J57" s="34">
        <f>調整係数一覧!J57</f>
        <v>1</v>
      </c>
      <c r="K57" s="34">
        <f>調整係数一覧!K57</f>
        <v>0.99014276512627997</v>
      </c>
      <c r="L57" s="34">
        <f>調整係数一覧!L57</f>
        <v>1</v>
      </c>
      <c r="M57" s="34">
        <f>調整係数一覧!M57</f>
        <v>0.94810348055645033</v>
      </c>
    </row>
    <row r="58" spans="1:13" x14ac:dyDescent="0.25">
      <c r="A58" s="33">
        <v>10</v>
      </c>
      <c r="B58" s="34">
        <f>調整係数一覧!B58</f>
        <v>0.86998069541461698</v>
      </c>
      <c r="C58" s="34">
        <f>調整係数一覧!C58</f>
        <v>0.88315562391628299</v>
      </c>
      <c r="D58" s="34">
        <f>調整係数一覧!D58</f>
        <v>0.97571768390897207</v>
      </c>
      <c r="E58" s="34">
        <f>調整係数一覧!E58</f>
        <v>1</v>
      </c>
      <c r="F58" s="34">
        <f>調整係数一覧!F58</f>
        <v>1</v>
      </c>
      <c r="G58" s="34">
        <f>調整係数一覧!G58</f>
        <v>1</v>
      </c>
      <c r="H58" s="34">
        <f>調整係数一覧!H58</f>
        <v>0.99762490037240492</v>
      </c>
      <c r="I58" s="34">
        <f>調整係数一覧!I58</f>
        <v>0.90092363889825899</v>
      </c>
      <c r="J58" s="34">
        <f>調整係数一覧!J58</f>
        <v>1</v>
      </c>
      <c r="K58" s="34">
        <f>調整係数一覧!K58</f>
        <v>0.97299474936631358</v>
      </c>
      <c r="L58" s="34">
        <f>調整係数一覧!L58</f>
        <v>1</v>
      </c>
      <c r="M58" s="34">
        <f>調整係数一覧!M58</f>
        <v>0.92817079329068863</v>
      </c>
    </row>
    <row r="59" spans="1:13" x14ac:dyDescent="0.25">
      <c r="A59" s="33">
        <v>9</v>
      </c>
      <c r="B59" s="34">
        <f>調整係数一覧!B59</f>
        <v>0.84431409745896491</v>
      </c>
      <c r="C59" s="34">
        <f>調整係数一覧!C59</f>
        <v>0.86355788384337084</v>
      </c>
      <c r="D59" s="34">
        <f>調整係数一覧!D59</f>
        <v>0.95499757890160275</v>
      </c>
      <c r="E59" s="34">
        <f>調整係数一覧!E59</f>
        <v>1</v>
      </c>
      <c r="F59" s="34">
        <f>調整係数一覧!F59</f>
        <v>1</v>
      </c>
      <c r="G59" s="34">
        <f>調整係数一覧!G59</f>
        <v>1</v>
      </c>
      <c r="H59" s="34">
        <f>調整係数一覧!H59</f>
        <v>0.98398365551092137</v>
      </c>
      <c r="I59" s="34">
        <f>調整係数一覧!I59</f>
        <v>0.86282126006924353</v>
      </c>
      <c r="J59" s="34">
        <f>調整係数一覧!J59</f>
        <v>1</v>
      </c>
      <c r="K59" s="34">
        <f>調整係数一覧!K59</f>
        <v>0.9436758703998025</v>
      </c>
      <c r="L59" s="34">
        <f>調整係数一覧!L59</f>
        <v>0.99375381054579304</v>
      </c>
      <c r="M59" s="34">
        <f>調整係数一覧!M59</f>
        <v>0.89775881935062141</v>
      </c>
    </row>
    <row r="60" spans="1:13" x14ac:dyDescent="0.25">
      <c r="A60" s="33">
        <v>8</v>
      </c>
      <c r="B60" s="34">
        <f>調整係数一覧!B60</f>
        <v>0.810072647262704</v>
      </c>
      <c r="C60" s="34">
        <f>調整係数一覧!C60</f>
        <v>0.83235106385455393</v>
      </c>
      <c r="D60" s="34">
        <f>調整係数一覧!D60</f>
        <v>0.91838456691789272</v>
      </c>
      <c r="E60" s="34">
        <f>調整係数一覧!E60</f>
        <v>1</v>
      </c>
      <c r="F60" s="34">
        <f>調整係数一覧!F60</f>
        <v>1</v>
      </c>
      <c r="G60" s="34">
        <f>調整係数一覧!G60</f>
        <v>0.99974213748838558</v>
      </c>
      <c r="H60" s="34">
        <f>調整係数一覧!H60</f>
        <v>0.95456923727363985</v>
      </c>
      <c r="I60" s="34">
        <f>調整係数一覧!I60</f>
        <v>0.81506416103980961</v>
      </c>
      <c r="J60" s="34">
        <f>調整係数一覧!J60</f>
        <v>0.98677248528295158</v>
      </c>
      <c r="K60" s="34">
        <f>調整係数一覧!K60</f>
        <v>0.90218612822674671</v>
      </c>
      <c r="L60" s="34">
        <f>調整係数一覧!L60</f>
        <v>0.96235861361200659</v>
      </c>
      <c r="M60" s="34">
        <f>調整係数一覧!M60</f>
        <v>0.85686755873624842</v>
      </c>
    </row>
    <row r="61" spans="1:13" x14ac:dyDescent="0.25">
      <c r="A61" s="33">
        <v>7</v>
      </c>
      <c r="B61" s="34">
        <f>調整係数一覧!B61</f>
        <v>0.76725634482583449</v>
      </c>
      <c r="C61" s="34">
        <f>調整係数一覧!C61</f>
        <v>0.78953516394983203</v>
      </c>
      <c r="D61" s="34">
        <f>調整係数一覧!D61</f>
        <v>0.86587864795784208</v>
      </c>
      <c r="E61" s="34">
        <f>調整係数一覧!E61</f>
        <v>0.98664687099400494</v>
      </c>
      <c r="F61" s="34">
        <f>調整係数一覧!F61</f>
        <v>0.98071015097974512</v>
      </c>
      <c r="G61" s="34">
        <f>調整係数一覧!G61</f>
        <v>0.95495774830938585</v>
      </c>
      <c r="H61" s="34">
        <f>調整係数一覧!H61</f>
        <v>0.90938164566056057</v>
      </c>
      <c r="I61" s="34">
        <f>調整係数一覧!I61</f>
        <v>0.75765234180995722</v>
      </c>
      <c r="J61" s="34">
        <f>調整係数一覧!J61</f>
        <v>0.95466168245380256</v>
      </c>
      <c r="K61" s="34">
        <f>調整係数一覧!K61</f>
        <v>0.84852552284714644</v>
      </c>
      <c r="L61" s="34">
        <f>調整係数一覧!L61</f>
        <v>0.91525357128801366</v>
      </c>
      <c r="M61" s="34">
        <f>調整係数一覧!M61</f>
        <v>0.80549701144756969</v>
      </c>
    </row>
    <row r="62" spans="1:13" x14ac:dyDescent="0.25">
      <c r="A62" s="33">
        <v>6</v>
      </c>
      <c r="B62" s="34">
        <f>調整係数一覧!B62</f>
        <v>0.71586519014835637</v>
      </c>
      <c r="C62" s="34">
        <f>調整係数一覧!C62</f>
        <v>0.73511018412920515</v>
      </c>
      <c r="D62" s="34">
        <f>調整係数一覧!D62</f>
        <v>0.79747982202145118</v>
      </c>
      <c r="E62" s="34">
        <f>調整係数一覧!E62</f>
        <v>0.92777560417495475</v>
      </c>
      <c r="F62" s="34">
        <f>調整係数一覧!F62</f>
        <v>0.91987989202689713</v>
      </c>
      <c r="G62" s="34">
        <f>調整係数一覧!G62</f>
        <v>0.890575196790515</v>
      </c>
      <c r="H62" s="34">
        <f>調整係数一覧!H62</f>
        <v>0.84842088067168309</v>
      </c>
      <c r="I62" s="34">
        <f>調整係数一覧!I62</f>
        <v>0.69058580237968659</v>
      </c>
      <c r="J62" s="34">
        <f>調整係数一覧!J62</f>
        <v>0.90985202597052561</v>
      </c>
      <c r="K62" s="34">
        <f>調整係数一覧!K62</f>
        <v>0.78269405426100169</v>
      </c>
      <c r="L62" s="34">
        <f>調整係数一覧!L62</f>
        <v>0.85243868357381425</v>
      </c>
      <c r="M62" s="34">
        <f>調整係数一覧!M62</f>
        <v>0.74364717748458564</v>
      </c>
    </row>
    <row r="63" spans="1:13" x14ac:dyDescent="0.25">
      <c r="A63" s="33">
        <v>5</v>
      </c>
      <c r="B63" s="34">
        <f>調整係数一覧!B63</f>
        <v>0.65589918323026941</v>
      </c>
      <c r="C63" s="34">
        <f>調整係数一覧!C63</f>
        <v>0.66907612439267328</v>
      </c>
      <c r="D63" s="34">
        <f>調整係数一覧!D63</f>
        <v>0.71318808910871945</v>
      </c>
      <c r="E63" s="34">
        <f>調整係数一覧!E63</f>
        <v>0.84843069635596591</v>
      </c>
      <c r="F63" s="34">
        <f>調整係数一覧!F63</f>
        <v>0.83841412567027951</v>
      </c>
      <c r="G63" s="34">
        <f>調整係数一覧!G63</f>
        <v>0.80659448293177316</v>
      </c>
      <c r="H63" s="34">
        <f>調整係数一覧!H63</f>
        <v>0.77168694230700763</v>
      </c>
      <c r="I63" s="34">
        <f>調整係数一覧!I63</f>
        <v>0.61386454274899749</v>
      </c>
      <c r="J63" s="34">
        <f>調整係数一覧!J63</f>
        <v>0.85234351583312051</v>
      </c>
      <c r="K63" s="34">
        <f>調整係数一覧!K63</f>
        <v>0.70469172246831224</v>
      </c>
      <c r="L63" s="34">
        <f>調整係数一覧!L63</f>
        <v>0.77391395046940814</v>
      </c>
      <c r="M63" s="34">
        <f>調整係数一覧!M63</f>
        <v>0.67131805684729606</v>
      </c>
    </row>
    <row r="64" spans="1:13" x14ac:dyDescent="0.25">
      <c r="A64" s="33">
        <v>4</v>
      </c>
      <c r="B64" s="34">
        <f>調整係数一覧!B64</f>
        <v>0.58735832407157362</v>
      </c>
      <c r="C64" s="34">
        <f>調整係数一覧!C64</f>
        <v>0.59143298474023642</v>
      </c>
      <c r="D64" s="34">
        <f>調整係数一覧!D64</f>
        <v>0.61300344921964722</v>
      </c>
      <c r="E64" s="34">
        <f>調整係数一覧!E64</f>
        <v>0.74861214753703853</v>
      </c>
      <c r="F64" s="34">
        <f>調整係数一覧!F64</f>
        <v>0.73631285190989182</v>
      </c>
      <c r="G64" s="34">
        <f>調整係数一覧!G64</f>
        <v>0.70301560673315988</v>
      </c>
      <c r="H64" s="34">
        <f>調整係数一覧!H64</f>
        <v>0.67917983056653441</v>
      </c>
      <c r="I64" s="34">
        <f>調整係数一覧!I64</f>
        <v>0.52748856291788981</v>
      </c>
      <c r="J64" s="34">
        <f>調整係数一覧!J64</f>
        <v>0.78213615204158771</v>
      </c>
      <c r="K64" s="34">
        <f>調整係数一覧!K64</f>
        <v>0.61451852746907831</v>
      </c>
      <c r="L64" s="34">
        <f>調整係数一覧!L64</f>
        <v>0.67967937197479544</v>
      </c>
      <c r="M64" s="34">
        <f>調整係数一覧!M64</f>
        <v>0.58850964953570062</v>
      </c>
    </row>
    <row r="65" spans="1:13" x14ac:dyDescent="0.25">
      <c r="A65" s="33">
        <v>3</v>
      </c>
      <c r="B65" s="34">
        <f>調整係数一覧!B65</f>
        <v>0.51024261267226922</v>
      </c>
      <c r="C65" s="34">
        <f>調整係数一覧!C65</f>
        <v>0.50218076517189469</v>
      </c>
      <c r="D65" s="34">
        <f>調整係数一覧!D65</f>
        <v>0.49692590235423456</v>
      </c>
      <c r="E65" s="34">
        <f>調整係数一覧!E65</f>
        <v>0.62831995771817251</v>
      </c>
      <c r="F65" s="34">
        <f>調整係数一覧!F65</f>
        <v>0.6135760707457345</v>
      </c>
      <c r="G65" s="34">
        <f>調整係数一覧!G65</f>
        <v>0.5798385681946755</v>
      </c>
      <c r="H65" s="34">
        <f>調整係数一覧!H65</f>
        <v>0.57089954545026333</v>
      </c>
      <c r="I65" s="34">
        <f>調整係数一覧!I65</f>
        <v>0.43145786288636373</v>
      </c>
      <c r="J65" s="34">
        <f>調整係数一覧!J65</f>
        <v>0.69922993459592697</v>
      </c>
      <c r="K65" s="34">
        <f>調整係数一覧!K65</f>
        <v>0.5121744692632999</v>
      </c>
      <c r="L65" s="34">
        <f>調整係数一覧!L65</f>
        <v>0.56973494808997627</v>
      </c>
      <c r="M65" s="34">
        <f>調整係数一覧!M65</f>
        <v>0.4952219555497997</v>
      </c>
    </row>
    <row r="66" spans="1:13" x14ac:dyDescent="0.25">
      <c r="A66" s="33">
        <v>2</v>
      </c>
      <c r="B66" s="34">
        <f>調整係数一覧!B66</f>
        <v>0.42455204903235599</v>
      </c>
      <c r="C66" s="34">
        <f>調整係数一覧!C66</f>
        <v>0.40131946568764798</v>
      </c>
      <c r="D66" s="34">
        <f>調整係数一覧!D66</f>
        <v>0.36495544851248124</v>
      </c>
      <c r="E66" s="34">
        <f>調整係数一覧!E66</f>
        <v>0.48755412689936783</v>
      </c>
      <c r="F66" s="34">
        <f>調整係数一覧!F66</f>
        <v>0.47020378217780734</v>
      </c>
      <c r="G66" s="34">
        <f>調整係数一覧!G66</f>
        <v>0.43706336731631995</v>
      </c>
      <c r="H66" s="34">
        <f>調整係数一覧!H66</f>
        <v>0.44684608695819422</v>
      </c>
      <c r="I66" s="34">
        <f>調整係数一覧!I66</f>
        <v>0.32577244265441924</v>
      </c>
      <c r="J66" s="34">
        <f>調整係数一覧!J66</f>
        <v>0.60362486349613831</v>
      </c>
      <c r="K66" s="34">
        <f>調整係数一覧!K66</f>
        <v>0.39765954785097696</v>
      </c>
      <c r="L66" s="34">
        <f>調整係数一覧!L66</f>
        <v>0.44408067881495034</v>
      </c>
      <c r="M66" s="34">
        <f>調整係数一覧!M66</f>
        <v>0.39145497488959313</v>
      </c>
    </row>
    <row r="67" spans="1:13" x14ac:dyDescent="0.25">
      <c r="A67" s="33">
        <v>1</v>
      </c>
      <c r="B67" s="34">
        <f>調整係数一覧!B67</f>
        <v>0.3302866331518341</v>
      </c>
      <c r="C67" s="34">
        <f>調整係数一覧!C67</f>
        <v>0.28884908628749628</v>
      </c>
      <c r="D67" s="34">
        <f>調整係数一覧!D67</f>
        <v>0.21709208769438737</v>
      </c>
      <c r="E67" s="34">
        <f>調整係数一覧!E67</f>
        <v>0.32631465508062457</v>
      </c>
      <c r="F67" s="34">
        <f>調整係数一覧!F67</f>
        <v>0.30619598620611044</v>
      </c>
      <c r="G67" s="34">
        <f>調整係数一覧!G67</f>
        <v>0.27469000409809319</v>
      </c>
      <c r="H67" s="34">
        <f>調整係数一覧!H67</f>
        <v>0.30701945509032713</v>
      </c>
      <c r="I67" s="34">
        <f>調整係数一覧!I67</f>
        <v>0.21043230222205628</v>
      </c>
      <c r="J67" s="34">
        <f>調整係数一覧!J67</f>
        <v>0.49532093874222172</v>
      </c>
      <c r="K67" s="34">
        <f>調整係数一覧!K67</f>
        <v>0.27097376323210942</v>
      </c>
      <c r="L67" s="34">
        <f>調整係数一覧!L67</f>
        <v>0.30271656414971793</v>
      </c>
      <c r="M67" s="34">
        <f>調整係数一覧!M67</f>
        <v>0.27720870755508109</v>
      </c>
    </row>
    <row r="69" spans="1:13" x14ac:dyDescent="0.25">
      <c r="A69" s="31" t="s">
        <v>53</v>
      </c>
      <c r="B69" s="32">
        <v>4</v>
      </c>
      <c r="C69" s="32">
        <v>5</v>
      </c>
      <c r="D69" s="32">
        <v>6</v>
      </c>
      <c r="E69" s="32">
        <v>7</v>
      </c>
      <c r="F69" s="32">
        <v>8</v>
      </c>
      <c r="G69" s="32">
        <v>9</v>
      </c>
      <c r="H69" s="32">
        <v>10</v>
      </c>
      <c r="I69" s="32">
        <v>11</v>
      </c>
      <c r="J69" s="32">
        <v>12</v>
      </c>
      <c r="K69" s="32">
        <v>1</v>
      </c>
      <c r="L69" s="32">
        <v>2</v>
      </c>
      <c r="M69" s="32">
        <v>3</v>
      </c>
    </row>
    <row r="70" spans="1:13" x14ac:dyDescent="0.25">
      <c r="A70" s="33">
        <v>20</v>
      </c>
      <c r="B70" s="34">
        <f>調整係数一覧!B70</f>
        <v>0.90993069406121396</v>
      </c>
      <c r="C70" s="34">
        <f>調整係数一覧!C70</f>
        <v>0.90069815213962912</v>
      </c>
      <c r="D70" s="34">
        <f>調整係数一覧!D70</f>
        <v>0.98071734424460177</v>
      </c>
      <c r="E70" s="34">
        <f>調整係数一覧!E70</f>
        <v>1</v>
      </c>
      <c r="F70" s="34">
        <f>調整係数一覧!F70</f>
        <v>1</v>
      </c>
      <c r="G70" s="34">
        <f>調整係数一覧!G70</f>
        <v>1</v>
      </c>
      <c r="H70" s="34">
        <f>調整係数一覧!H70</f>
        <v>0.9939486450015893</v>
      </c>
      <c r="I70" s="34">
        <f>調整係数一覧!I70</f>
        <v>0.96039269505531366</v>
      </c>
      <c r="J70" s="34">
        <f>調整係数一覧!J70</f>
        <v>1</v>
      </c>
      <c r="K70" s="34">
        <f>調整係数一覧!K70</f>
        <v>0.98966291917092553</v>
      </c>
      <c r="L70" s="34">
        <f>調整係数一覧!L70</f>
        <v>1</v>
      </c>
      <c r="M70" s="34">
        <f>調整係数一覧!M70</f>
        <v>0.95973669405787998</v>
      </c>
    </row>
    <row r="71" spans="1:13" x14ac:dyDescent="0.25">
      <c r="A71" s="33">
        <v>19</v>
      </c>
      <c r="B71" s="34">
        <f>調整係数一覧!B71</f>
        <v>0.90993069406121396</v>
      </c>
      <c r="C71" s="34">
        <f>調整係数一覧!C71</f>
        <v>0.90069815213962912</v>
      </c>
      <c r="D71" s="34">
        <f>調整係数一覧!D71</f>
        <v>0.98071734424460177</v>
      </c>
      <c r="E71" s="34">
        <f>調整係数一覧!E71</f>
        <v>1</v>
      </c>
      <c r="F71" s="34">
        <f>調整係数一覧!F71</f>
        <v>1</v>
      </c>
      <c r="G71" s="34">
        <f>調整係数一覧!G71</f>
        <v>1</v>
      </c>
      <c r="H71" s="34">
        <f>調整係数一覧!H71</f>
        <v>0.9939486450015893</v>
      </c>
      <c r="I71" s="34">
        <f>調整係数一覧!I71</f>
        <v>0.96039269505531366</v>
      </c>
      <c r="J71" s="34">
        <f>調整係数一覧!J71</f>
        <v>1</v>
      </c>
      <c r="K71" s="34">
        <f>調整係数一覧!K71</f>
        <v>0.98966291917092553</v>
      </c>
      <c r="L71" s="34">
        <f>調整係数一覧!L71</f>
        <v>1</v>
      </c>
      <c r="M71" s="34">
        <f>調整係数一覧!M71</f>
        <v>0.95973669405787998</v>
      </c>
    </row>
    <row r="72" spans="1:13" x14ac:dyDescent="0.25">
      <c r="A72" s="33">
        <v>18</v>
      </c>
      <c r="B72" s="34">
        <f>調整係数一覧!B72</f>
        <v>0.90993069406121396</v>
      </c>
      <c r="C72" s="34">
        <f>調整係数一覧!C72</f>
        <v>0.90069815213962912</v>
      </c>
      <c r="D72" s="34">
        <f>調整係数一覧!D72</f>
        <v>0.98071734424460177</v>
      </c>
      <c r="E72" s="34">
        <f>調整係数一覧!E72</f>
        <v>1</v>
      </c>
      <c r="F72" s="34">
        <f>調整係数一覧!F72</f>
        <v>1</v>
      </c>
      <c r="G72" s="34">
        <f>調整係数一覧!G72</f>
        <v>1</v>
      </c>
      <c r="H72" s="34">
        <f>調整係数一覧!H72</f>
        <v>0.9939486450015893</v>
      </c>
      <c r="I72" s="34">
        <f>調整係数一覧!I72</f>
        <v>0.96039269505531366</v>
      </c>
      <c r="J72" s="34">
        <f>調整係数一覧!J72</f>
        <v>1</v>
      </c>
      <c r="K72" s="34">
        <f>調整係数一覧!K72</f>
        <v>0.98966291917092553</v>
      </c>
      <c r="L72" s="34">
        <f>調整係数一覧!L72</f>
        <v>1</v>
      </c>
      <c r="M72" s="34">
        <f>調整係数一覧!M72</f>
        <v>0.95973669405787998</v>
      </c>
    </row>
    <row r="73" spans="1:13" x14ac:dyDescent="0.25">
      <c r="A73" s="33">
        <v>17</v>
      </c>
      <c r="B73" s="34">
        <f>調整係数一覧!B73</f>
        <v>0.90993069406121396</v>
      </c>
      <c r="C73" s="34">
        <f>調整係数一覧!C73</f>
        <v>0.90069815213962912</v>
      </c>
      <c r="D73" s="34">
        <f>調整係数一覧!D73</f>
        <v>0.98071734424460177</v>
      </c>
      <c r="E73" s="34">
        <f>調整係数一覧!E73</f>
        <v>1</v>
      </c>
      <c r="F73" s="34">
        <f>調整係数一覧!F73</f>
        <v>1</v>
      </c>
      <c r="G73" s="34">
        <f>調整係数一覧!G73</f>
        <v>1</v>
      </c>
      <c r="H73" s="34">
        <f>調整係数一覧!H73</f>
        <v>0.9939486450015893</v>
      </c>
      <c r="I73" s="34">
        <f>調整係数一覧!I73</f>
        <v>0.96039269505531366</v>
      </c>
      <c r="J73" s="34">
        <f>調整係数一覧!J73</f>
        <v>1</v>
      </c>
      <c r="K73" s="34">
        <f>調整係数一覧!K73</f>
        <v>0.98966291917092553</v>
      </c>
      <c r="L73" s="34">
        <f>調整係数一覧!L73</f>
        <v>1</v>
      </c>
      <c r="M73" s="34">
        <f>調整係数一覧!M73</f>
        <v>0.95973669405787998</v>
      </c>
    </row>
    <row r="74" spans="1:13" x14ac:dyDescent="0.25">
      <c r="A74" s="33">
        <v>16</v>
      </c>
      <c r="B74" s="34">
        <f>調整係数一覧!B74</f>
        <v>0.90993069406121396</v>
      </c>
      <c r="C74" s="34">
        <f>調整係数一覧!C74</f>
        <v>0.90069815213962912</v>
      </c>
      <c r="D74" s="34">
        <f>調整係数一覧!D74</f>
        <v>0.98071734424460177</v>
      </c>
      <c r="E74" s="34">
        <f>調整係数一覧!E74</f>
        <v>1</v>
      </c>
      <c r="F74" s="34">
        <f>調整係数一覧!F74</f>
        <v>1</v>
      </c>
      <c r="G74" s="34">
        <f>調整係数一覧!G74</f>
        <v>1</v>
      </c>
      <c r="H74" s="34">
        <f>調整係数一覧!H74</f>
        <v>0.9939486450015893</v>
      </c>
      <c r="I74" s="34">
        <f>調整係数一覧!I74</f>
        <v>0.96039269505531366</v>
      </c>
      <c r="J74" s="34">
        <f>調整係数一覧!J74</f>
        <v>1</v>
      </c>
      <c r="K74" s="34">
        <f>調整係数一覧!K74</f>
        <v>0.98966291917092553</v>
      </c>
      <c r="L74" s="34">
        <f>調整係数一覧!L74</f>
        <v>1</v>
      </c>
      <c r="M74" s="34">
        <f>調整係数一覧!M74</f>
        <v>0.95973669405787998</v>
      </c>
    </row>
    <row r="75" spans="1:13" x14ac:dyDescent="0.25">
      <c r="A75" s="33">
        <v>15</v>
      </c>
      <c r="B75" s="34">
        <f>調整係数一覧!B75</f>
        <v>0.90993069406121396</v>
      </c>
      <c r="C75" s="34">
        <f>調整係数一覧!C75</f>
        <v>0.90069815213962912</v>
      </c>
      <c r="D75" s="34">
        <f>調整係数一覧!D75</f>
        <v>0.98071734424460177</v>
      </c>
      <c r="E75" s="34">
        <f>調整係数一覧!E75</f>
        <v>1</v>
      </c>
      <c r="F75" s="34">
        <f>調整係数一覧!F75</f>
        <v>1</v>
      </c>
      <c r="G75" s="34">
        <f>調整係数一覧!G75</f>
        <v>1</v>
      </c>
      <c r="H75" s="34">
        <f>調整係数一覧!H75</f>
        <v>0.9939486450015893</v>
      </c>
      <c r="I75" s="34">
        <f>調整係数一覧!I75</f>
        <v>0.96039269505531366</v>
      </c>
      <c r="J75" s="34">
        <f>調整係数一覧!J75</f>
        <v>1</v>
      </c>
      <c r="K75" s="34">
        <f>調整係数一覧!K75</f>
        <v>0.98966291917092553</v>
      </c>
      <c r="L75" s="34">
        <f>調整係数一覧!L75</f>
        <v>1</v>
      </c>
      <c r="M75" s="34">
        <f>調整係数一覧!M75</f>
        <v>0.95973669405787998</v>
      </c>
    </row>
    <row r="76" spans="1:13" x14ac:dyDescent="0.25">
      <c r="A76" s="33">
        <v>14</v>
      </c>
      <c r="B76" s="34">
        <f>調整係数一覧!B76</f>
        <v>0.90993069406121396</v>
      </c>
      <c r="C76" s="34">
        <f>調整係数一覧!C76</f>
        <v>0.90069815213962912</v>
      </c>
      <c r="D76" s="34">
        <f>調整係数一覧!D76</f>
        <v>0.98071734424460177</v>
      </c>
      <c r="E76" s="34">
        <f>調整係数一覧!E76</f>
        <v>1</v>
      </c>
      <c r="F76" s="34">
        <f>調整係数一覧!F76</f>
        <v>1</v>
      </c>
      <c r="G76" s="34">
        <f>調整係数一覧!G76</f>
        <v>1</v>
      </c>
      <c r="H76" s="34">
        <f>調整係数一覧!H76</f>
        <v>0.9939486450015893</v>
      </c>
      <c r="I76" s="34">
        <f>調整係数一覧!I76</f>
        <v>0.96039269505531366</v>
      </c>
      <c r="J76" s="34">
        <f>調整係数一覧!J76</f>
        <v>1</v>
      </c>
      <c r="K76" s="34">
        <f>調整係数一覧!K76</f>
        <v>0.98966291917092553</v>
      </c>
      <c r="L76" s="34">
        <f>調整係数一覧!L76</f>
        <v>1</v>
      </c>
      <c r="M76" s="34">
        <f>調整係数一覧!M76</f>
        <v>0.95973669405787998</v>
      </c>
    </row>
    <row r="77" spans="1:13" x14ac:dyDescent="0.25">
      <c r="A77" s="33">
        <v>13</v>
      </c>
      <c r="B77" s="34">
        <f>調整係数一覧!B77</f>
        <v>0.90993069406121396</v>
      </c>
      <c r="C77" s="34">
        <f>調整係数一覧!C77</f>
        <v>0.90069815213962912</v>
      </c>
      <c r="D77" s="34">
        <f>調整係数一覧!D77</f>
        <v>0.98071734424460177</v>
      </c>
      <c r="E77" s="34">
        <f>調整係数一覧!E77</f>
        <v>1</v>
      </c>
      <c r="F77" s="34">
        <f>調整係数一覧!F77</f>
        <v>1</v>
      </c>
      <c r="G77" s="34">
        <f>調整係数一覧!G77</f>
        <v>1</v>
      </c>
      <c r="H77" s="34">
        <f>調整係数一覧!H77</f>
        <v>0.9939486450015893</v>
      </c>
      <c r="I77" s="34">
        <f>調整係数一覧!I77</f>
        <v>0.96039269505531366</v>
      </c>
      <c r="J77" s="34">
        <f>調整係数一覧!J77</f>
        <v>1</v>
      </c>
      <c r="K77" s="34">
        <f>調整係数一覧!K77</f>
        <v>0.98966291917092553</v>
      </c>
      <c r="L77" s="34">
        <f>調整係数一覧!L77</f>
        <v>1</v>
      </c>
      <c r="M77" s="34">
        <f>調整係数一覧!M77</f>
        <v>0.95973669405787998</v>
      </c>
    </row>
    <row r="78" spans="1:13" x14ac:dyDescent="0.25">
      <c r="A78" s="33">
        <v>12</v>
      </c>
      <c r="B78" s="34">
        <f>調整係数一覧!B78</f>
        <v>0.90993069406121396</v>
      </c>
      <c r="C78" s="34">
        <f>調整係数一覧!C78</f>
        <v>0.90069815213962912</v>
      </c>
      <c r="D78" s="34">
        <f>調整係数一覧!D78</f>
        <v>0.98071734424460177</v>
      </c>
      <c r="E78" s="34">
        <f>調整係数一覧!E78</f>
        <v>1</v>
      </c>
      <c r="F78" s="34">
        <f>調整係数一覧!F78</f>
        <v>1</v>
      </c>
      <c r="G78" s="34">
        <f>調整係数一覧!G78</f>
        <v>1</v>
      </c>
      <c r="H78" s="34">
        <f>調整係数一覧!H78</f>
        <v>0.9939486450015893</v>
      </c>
      <c r="I78" s="34">
        <f>調整係数一覧!I78</f>
        <v>0.96039269505531366</v>
      </c>
      <c r="J78" s="34">
        <f>調整係数一覧!J78</f>
        <v>1</v>
      </c>
      <c r="K78" s="34">
        <f>調整係数一覧!K78</f>
        <v>0.98966291917092553</v>
      </c>
      <c r="L78" s="34">
        <f>調整係数一覧!L78</f>
        <v>1</v>
      </c>
      <c r="M78" s="34">
        <f>調整係数一覧!M78</f>
        <v>0.95973669405787998</v>
      </c>
    </row>
    <row r="79" spans="1:13" x14ac:dyDescent="0.25">
      <c r="A79" s="33">
        <v>11</v>
      </c>
      <c r="B79" s="34">
        <f>調整係数一覧!B79</f>
        <v>0.90682480892408868</v>
      </c>
      <c r="C79" s="34">
        <f>調整係数一覧!C79</f>
        <v>0.90069815213962912</v>
      </c>
      <c r="D79" s="34">
        <f>調整係数一覧!D79</f>
        <v>0.98071734424460177</v>
      </c>
      <c r="E79" s="34">
        <f>調整係数一覧!E79</f>
        <v>1</v>
      </c>
      <c r="F79" s="34">
        <f>調整係数一覧!F79</f>
        <v>1</v>
      </c>
      <c r="G79" s="34">
        <f>調整係数一覧!G79</f>
        <v>1</v>
      </c>
      <c r="H79" s="34">
        <f>調整係数一覧!H79</f>
        <v>0.9939486450015893</v>
      </c>
      <c r="I79" s="34">
        <f>調整係数一覧!I79</f>
        <v>0.96039269505531366</v>
      </c>
      <c r="J79" s="34">
        <f>調整係数一覧!J79</f>
        <v>1</v>
      </c>
      <c r="K79" s="34">
        <f>調整係数一覧!K79</f>
        <v>0.98552106620083935</v>
      </c>
      <c r="L79" s="34">
        <f>調整係数一覧!L79</f>
        <v>1</v>
      </c>
      <c r="M79" s="34">
        <f>調整係数一覧!M79</f>
        <v>0.95973669405787998</v>
      </c>
    </row>
    <row r="80" spans="1:13" x14ac:dyDescent="0.25">
      <c r="A80" s="33">
        <v>10</v>
      </c>
      <c r="B80" s="34">
        <f>調整係数一覧!B80</f>
        <v>0.89956900279964169</v>
      </c>
      <c r="C80" s="34">
        <f>調整係数一覧!C80</f>
        <v>0.90069815213962912</v>
      </c>
      <c r="D80" s="34">
        <f>調整係数一覧!D80</f>
        <v>0.98071734424460177</v>
      </c>
      <c r="E80" s="34">
        <f>調整係数一覧!E80</f>
        <v>1</v>
      </c>
      <c r="F80" s="34">
        <f>調整係数一覧!F80</f>
        <v>1</v>
      </c>
      <c r="G80" s="34">
        <f>調整係数一覧!G80</f>
        <v>1</v>
      </c>
      <c r="H80" s="34">
        <f>調整係数一覧!H80</f>
        <v>0.9939486450015893</v>
      </c>
      <c r="I80" s="34">
        <f>調整係数一覧!I80</f>
        <v>0.95803716907097636</v>
      </c>
      <c r="J80" s="34">
        <f>調整係数一覧!J80</f>
        <v>1</v>
      </c>
      <c r="K80" s="34">
        <f>調整係数一覧!K80</f>
        <v>0.97185058651376588</v>
      </c>
      <c r="L80" s="34">
        <f>調整係数一覧!L80</f>
        <v>1</v>
      </c>
      <c r="M80" s="34">
        <f>調整係数一覧!M80</f>
        <v>0.95567257557892793</v>
      </c>
    </row>
    <row r="81" spans="1:13" x14ac:dyDescent="0.25">
      <c r="A81" s="33">
        <v>9</v>
      </c>
      <c r="B81" s="34">
        <f>調整係数一覧!B81</f>
        <v>0.88816327568787279</v>
      </c>
      <c r="C81" s="34">
        <f>調整係数一覧!C81</f>
        <v>0.89434654315909423</v>
      </c>
      <c r="D81" s="34">
        <f>調整係数一覧!D81</f>
        <v>0.9713692239229057</v>
      </c>
      <c r="E81" s="34">
        <f>調整係数一覧!E81</f>
        <v>1</v>
      </c>
      <c r="F81" s="34">
        <f>調整係数一覧!F81</f>
        <v>1</v>
      </c>
      <c r="G81" s="34">
        <f>調整係数一覧!G81</f>
        <v>1</v>
      </c>
      <c r="H81" s="34">
        <f>調整係数一覧!H81</f>
        <v>0.98835263057314382</v>
      </c>
      <c r="I81" s="34">
        <f>調整係数一覧!I81</f>
        <v>0.94831193004080605</v>
      </c>
      <c r="J81" s="34">
        <f>調整係数一覧!J81</f>
        <v>0.99717850620131343</v>
      </c>
      <c r="K81" s="34">
        <f>調整係数一覧!K81</f>
        <v>0.94865148010970446</v>
      </c>
      <c r="L81" s="34">
        <f>調整係数一覧!L81</f>
        <v>0.98863414227950774</v>
      </c>
      <c r="M81" s="34">
        <f>調整係数一覧!M81</f>
        <v>0.94494333119045049</v>
      </c>
    </row>
    <row r="82" spans="1:13" x14ac:dyDescent="0.25">
      <c r="A82" s="33">
        <v>8</v>
      </c>
      <c r="B82" s="34">
        <f>調整係数一覧!B82</f>
        <v>0.87260762758878196</v>
      </c>
      <c r="C82" s="34">
        <f>調整係数一覧!C82</f>
        <v>0.88119136543507581</v>
      </c>
      <c r="D82" s="34">
        <f>調整係数一覧!D82</f>
        <v>0.95070250172819448</v>
      </c>
      <c r="E82" s="34">
        <f>調整係数一覧!E82</f>
        <v>1</v>
      </c>
      <c r="F82" s="34">
        <f>調整係数一覧!F82</f>
        <v>1</v>
      </c>
      <c r="G82" s="34">
        <f>調整係数一覧!G82</f>
        <v>1</v>
      </c>
      <c r="H82" s="34">
        <f>調整係数一覧!H82</f>
        <v>0.97454766272435034</v>
      </c>
      <c r="I82" s="34">
        <f>調整係数一覧!I82</f>
        <v>0.93121697796480318</v>
      </c>
      <c r="J82" s="34">
        <f>調整係数一覧!J82</f>
        <v>0.97542332646068064</v>
      </c>
      <c r="K82" s="34">
        <f>調整係数一覧!K82</f>
        <v>0.91592374698865564</v>
      </c>
      <c r="L82" s="34">
        <f>調整係数一覧!L82</f>
        <v>0.96852347804556915</v>
      </c>
      <c r="M82" s="34">
        <f>調整係数一覧!M82</f>
        <v>0.92754896089244776</v>
      </c>
    </row>
    <row r="83" spans="1:13" x14ac:dyDescent="0.25">
      <c r="A83" s="33">
        <v>7</v>
      </c>
      <c r="B83" s="34">
        <f>調整係数一覧!B83</f>
        <v>0.85290205850236933</v>
      </c>
      <c r="C83" s="34">
        <f>調整係数一覧!C83</f>
        <v>0.8612326189675743</v>
      </c>
      <c r="D83" s="34">
        <f>調整係数一覧!D83</f>
        <v>0.91871717766046768</v>
      </c>
      <c r="E83" s="34">
        <f>調整係数一覧!E83</f>
        <v>0.99889400793178695</v>
      </c>
      <c r="F83" s="34">
        <f>調整係数一覧!F83</f>
        <v>0.98711743740208635</v>
      </c>
      <c r="G83" s="34">
        <f>調整係数一覧!G83</f>
        <v>0.97990977373381183</v>
      </c>
      <c r="H83" s="34">
        <f>調整係数一覧!H83</f>
        <v>0.9525337414552093</v>
      </c>
      <c r="I83" s="34">
        <f>調整係数一覧!I83</f>
        <v>0.90675231284296753</v>
      </c>
      <c r="J83" s="34">
        <f>調整係数一覧!J83</f>
        <v>0.94178022481995827</v>
      </c>
      <c r="K83" s="34">
        <f>調整係数一覧!K83</f>
        <v>0.87366738715061909</v>
      </c>
      <c r="L83" s="34">
        <f>調整係数一覧!L83</f>
        <v>0.93993600515040088</v>
      </c>
      <c r="M83" s="34">
        <f>調整係数一覧!M83</f>
        <v>0.90348946468491953</v>
      </c>
    </row>
    <row r="84" spans="1:13" x14ac:dyDescent="0.25">
      <c r="A84" s="33">
        <v>6</v>
      </c>
      <c r="B84" s="34">
        <f>調整係数一覧!B84</f>
        <v>0.82904656842863478</v>
      </c>
      <c r="C84" s="34">
        <f>調整係数一覧!C84</f>
        <v>0.83447030375658948</v>
      </c>
      <c r="D84" s="34">
        <f>調整係数一覧!D84</f>
        <v>0.87541325171972573</v>
      </c>
      <c r="E84" s="34">
        <f>調整係数一覧!E84</f>
        <v>0.96818363453608447</v>
      </c>
      <c r="F84" s="34">
        <f>調整係数一覧!F84</f>
        <v>0.94535304101374296</v>
      </c>
      <c r="G84" s="34">
        <f>調整係数一覧!G84</f>
        <v>0.94198708296132194</v>
      </c>
      <c r="H84" s="34">
        <f>調整係数一覧!H84</f>
        <v>0.92231086676572038</v>
      </c>
      <c r="I84" s="34">
        <f>調整係数一覧!I84</f>
        <v>0.87491793467529888</v>
      </c>
      <c r="J84" s="34">
        <f>調整係数一覧!J84</f>
        <v>0.89624920127914631</v>
      </c>
      <c r="K84" s="34">
        <f>調整係数一覧!K84</f>
        <v>0.82188240059559514</v>
      </c>
      <c r="L84" s="34">
        <f>調整係数一覧!L84</f>
        <v>0.90287172359400292</v>
      </c>
      <c r="M84" s="34">
        <f>調整係数一覧!M84</f>
        <v>0.87276484256786591</v>
      </c>
    </row>
    <row r="85" spans="1:13" x14ac:dyDescent="0.25">
      <c r="A85" s="33">
        <v>5</v>
      </c>
      <c r="B85" s="34">
        <f>調整係数一覧!B85</f>
        <v>0.80104115736757842</v>
      </c>
      <c r="C85" s="34">
        <f>調整係数一覧!C85</f>
        <v>0.80090441980212135</v>
      </c>
      <c r="D85" s="34">
        <f>調整係数一覧!D85</f>
        <v>0.82079072390596841</v>
      </c>
      <c r="E85" s="34">
        <f>調整係数一覧!E85</f>
        <v>0.92620627827708335</v>
      </c>
      <c r="F85" s="34">
        <f>調整係数一覧!F85</f>
        <v>0.88933986130246612</v>
      </c>
      <c r="G85" s="34">
        <f>調整係数一覧!G85</f>
        <v>0.89188968427695814</v>
      </c>
      <c r="H85" s="34">
        <f>調整係数一覧!H85</f>
        <v>0.88387903865588369</v>
      </c>
      <c r="I85" s="34">
        <f>調整係数一覧!I85</f>
        <v>0.83571384346179767</v>
      </c>
      <c r="J85" s="34">
        <f>調整係数一覧!J85</f>
        <v>0.83883025583824455</v>
      </c>
      <c r="K85" s="34">
        <f>調整係数一覧!K85</f>
        <v>0.76056878732358357</v>
      </c>
      <c r="L85" s="34">
        <f>調整係数一覧!L85</f>
        <v>0.85733063337637505</v>
      </c>
      <c r="M85" s="34">
        <f>調整係数一覧!M85</f>
        <v>0.835375094541287</v>
      </c>
    </row>
    <row r="86" spans="1:13" x14ac:dyDescent="0.25">
      <c r="A86" s="33">
        <v>4</v>
      </c>
      <c r="B86" s="34">
        <f>調整係数一覧!B86</f>
        <v>0.76888582531920013</v>
      </c>
      <c r="C86" s="34">
        <f>調整係数一覧!C86</f>
        <v>0.76053496710417001</v>
      </c>
      <c r="D86" s="34">
        <f>調整係数一覧!D86</f>
        <v>0.75484959421919573</v>
      </c>
      <c r="E86" s="34">
        <f>調整係数一覧!E86</f>
        <v>0.87296193915478393</v>
      </c>
      <c r="F86" s="34">
        <f>調整係数一覧!F86</f>
        <v>0.81907789826825561</v>
      </c>
      <c r="G86" s="34">
        <f>調整係数一覧!G86</f>
        <v>0.82961757768072064</v>
      </c>
      <c r="H86" s="34">
        <f>調整係数一覧!H86</f>
        <v>0.83723825712569933</v>
      </c>
      <c r="I86" s="34">
        <f>調整係数一覧!I86</f>
        <v>0.78914003920246356</v>
      </c>
      <c r="J86" s="34">
        <f>調整係数一覧!J86</f>
        <v>0.76952338849725321</v>
      </c>
      <c r="K86" s="34">
        <f>調整係数一覧!K86</f>
        <v>0.68972654733458416</v>
      </c>
      <c r="L86" s="34">
        <f>調整係数一覧!L86</f>
        <v>0.8033127344975175</v>
      </c>
      <c r="M86" s="34">
        <f>調整係数一覧!M86</f>
        <v>0.79132022060518259</v>
      </c>
    </row>
    <row r="87" spans="1:13" x14ac:dyDescent="0.25">
      <c r="A87" s="33">
        <v>3</v>
      </c>
      <c r="B87" s="34">
        <f>調整係数一覧!B87</f>
        <v>0.73258057228350004</v>
      </c>
      <c r="C87" s="34">
        <f>調整係数一覧!C87</f>
        <v>0.71336194566273536</v>
      </c>
      <c r="D87" s="34">
        <f>調整係数一覧!D87</f>
        <v>0.67758986265940757</v>
      </c>
      <c r="E87" s="34">
        <f>調整係数一覧!E87</f>
        <v>0.80845061716918598</v>
      </c>
      <c r="F87" s="34">
        <f>調整係数一覧!F87</f>
        <v>0.73456715191111166</v>
      </c>
      <c r="G87" s="34">
        <f>調整係数一覧!G87</f>
        <v>0.75517076317260945</v>
      </c>
      <c r="H87" s="34">
        <f>調整係数一覧!H87</f>
        <v>0.78238852217516708</v>
      </c>
      <c r="I87" s="34">
        <f>調整係数一覧!I87</f>
        <v>0.73519652189729667</v>
      </c>
      <c r="J87" s="34">
        <f>調整係数一覧!J87</f>
        <v>0.68832859925617229</v>
      </c>
      <c r="K87" s="34">
        <f>調整係数一覧!K87</f>
        <v>0.60935568062859735</v>
      </c>
      <c r="L87" s="34">
        <f>調整係数一覧!L87</f>
        <v>0.74081802695743004</v>
      </c>
      <c r="M87" s="34">
        <f>調整係数一覧!M87</f>
        <v>0.74060022075955279</v>
      </c>
    </row>
    <row r="88" spans="1:13" x14ac:dyDescent="0.25">
      <c r="A88" s="33">
        <v>2</v>
      </c>
      <c r="B88" s="34">
        <f>調整係数一覧!B88</f>
        <v>0.69212539826047803</v>
      </c>
      <c r="C88" s="34">
        <f>調整係数一覧!C88</f>
        <v>0.65938535547781729</v>
      </c>
      <c r="D88" s="34">
        <f>調整係数一覧!D88</f>
        <v>0.58901152922660416</v>
      </c>
      <c r="E88" s="34">
        <f>調整係数一覧!E88</f>
        <v>0.73267231232028962</v>
      </c>
      <c r="F88" s="34">
        <f>調整係数一覧!F88</f>
        <v>0.63580762223103415</v>
      </c>
      <c r="G88" s="34">
        <f>調整係数一覧!G88</f>
        <v>0.66854924075262445</v>
      </c>
      <c r="H88" s="34">
        <f>調整係数一覧!H88</f>
        <v>0.71932983380428706</v>
      </c>
      <c r="I88" s="34">
        <f>調整係数一覧!I88</f>
        <v>0.67388329154629689</v>
      </c>
      <c r="J88" s="34">
        <f>調整係数一覧!J88</f>
        <v>0.59524588811500145</v>
      </c>
      <c r="K88" s="34">
        <f>調整係数一覧!K88</f>
        <v>0.51945618720562303</v>
      </c>
      <c r="L88" s="34">
        <f>調整係数一覧!L88</f>
        <v>0.6698465107561129</v>
      </c>
      <c r="M88" s="34">
        <f>調整係数一覧!M88</f>
        <v>0.68321509500439759</v>
      </c>
    </row>
    <row r="89" spans="1:13" x14ac:dyDescent="0.25">
      <c r="A89" s="33">
        <v>1</v>
      </c>
      <c r="B89" s="34">
        <f>調整係数一覧!B89</f>
        <v>0.6475203032501341</v>
      </c>
      <c r="C89" s="34">
        <f>調整係数一覧!C89</f>
        <v>0.59860519654941613</v>
      </c>
      <c r="D89" s="34">
        <f>調整係数一覧!D89</f>
        <v>0.48911459392078538</v>
      </c>
      <c r="E89" s="34">
        <f>調整係数一覧!E89</f>
        <v>0.64562702460809485</v>
      </c>
      <c r="F89" s="34">
        <f>調整係数一覧!F89</f>
        <v>0.5227993092280232</v>
      </c>
      <c r="G89" s="34">
        <f>調整係数一覧!G89</f>
        <v>0.56975301042076565</v>
      </c>
      <c r="H89" s="34">
        <f>調整係数一覧!H89</f>
        <v>0.64806219201305937</v>
      </c>
      <c r="I89" s="34">
        <f>調整係数一覧!I89</f>
        <v>0.60520034814946444</v>
      </c>
      <c r="J89" s="34">
        <f>調整係数一覧!J89</f>
        <v>0.49027525507374103</v>
      </c>
      <c r="K89" s="34">
        <f>調整係数一覧!K89</f>
        <v>0.42002806706566098</v>
      </c>
      <c r="L89" s="34">
        <f>調整係数一覧!L89</f>
        <v>0.59039818589356596</v>
      </c>
      <c r="M89" s="34">
        <f>調整係数一覧!M89</f>
        <v>0.619164843339717</v>
      </c>
    </row>
    <row r="91" spans="1:13" x14ac:dyDescent="0.25">
      <c r="A91" s="31" t="s">
        <v>54</v>
      </c>
      <c r="B91" s="32">
        <v>4</v>
      </c>
      <c r="C91" s="32">
        <v>5</v>
      </c>
      <c r="D91" s="32">
        <v>6</v>
      </c>
      <c r="E91" s="32">
        <v>7</v>
      </c>
      <c r="F91" s="32">
        <v>8</v>
      </c>
      <c r="G91" s="32">
        <v>9</v>
      </c>
      <c r="H91" s="32">
        <v>10</v>
      </c>
      <c r="I91" s="32">
        <v>11</v>
      </c>
      <c r="J91" s="32">
        <v>12</v>
      </c>
      <c r="K91" s="32">
        <v>1</v>
      </c>
      <c r="L91" s="32">
        <v>2</v>
      </c>
      <c r="M91" s="32">
        <v>3</v>
      </c>
    </row>
    <row r="92" spans="1:13" x14ac:dyDescent="0.25">
      <c r="A92" s="33">
        <v>20</v>
      </c>
      <c r="B92" s="34">
        <f>調整係数一覧!B92</f>
        <v>0.91750548281440603</v>
      </c>
      <c r="C92" s="34">
        <f>調整係数一覧!C92</f>
        <v>0.89945966250032849</v>
      </c>
      <c r="D92" s="34">
        <f>調整係数一覧!D92</f>
        <v>0.97303777731187036</v>
      </c>
      <c r="E92" s="34">
        <f>調整係数一覧!E92</f>
        <v>1</v>
      </c>
      <c r="F92" s="34">
        <f>調整係数一覧!F92</f>
        <v>1</v>
      </c>
      <c r="G92" s="34">
        <f>調整係数一覧!G92</f>
        <v>1</v>
      </c>
      <c r="H92" s="34">
        <f>調整係数一覧!H92</f>
        <v>0.98972685516954539</v>
      </c>
      <c r="I92" s="34">
        <f>調整係数一覧!I92</f>
        <v>0.95942364629027754</v>
      </c>
      <c r="J92" s="34">
        <f>調整係数一覧!J92</f>
        <v>0.99967882658516927</v>
      </c>
      <c r="K92" s="34">
        <f>調整係数一覧!K92</f>
        <v>0.9908231451509435</v>
      </c>
      <c r="L92" s="34">
        <f>調整係数一覧!L92</f>
        <v>1</v>
      </c>
      <c r="M92" s="34">
        <f>調整係数一覧!M92</f>
        <v>0.95887576806115971</v>
      </c>
    </row>
    <row r="93" spans="1:13" x14ac:dyDescent="0.25">
      <c r="A93" s="33">
        <v>19</v>
      </c>
      <c r="B93" s="34">
        <f>調整係数一覧!B93</f>
        <v>0.91750548281440603</v>
      </c>
      <c r="C93" s="34">
        <f>調整係数一覧!C93</f>
        <v>0.89945966250032849</v>
      </c>
      <c r="D93" s="34">
        <f>調整係数一覧!D93</f>
        <v>0.97303777731187036</v>
      </c>
      <c r="E93" s="34">
        <f>調整係数一覧!E93</f>
        <v>1</v>
      </c>
      <c r="F93" s="34">
        <f>調整係数一覧!F93</f>
        <v>1</v>
      </c>
      <c r="G93" s="34">
        <f>調整係数一覧!G93</f>
        <v>1</v>
      </c>
      <c r="H93" s="34">
        <f>調整係数一覧!H93</f>
        <v>0.98972685516954539</v>
      </c>
      <c r="I93" s="34">
        <f>調整係数一覧!I93</f>
        <v>0.95942364629027754</v>
      </c>
      <c r="J93" s="34">
        <f>調整係数一覧!J93</f>
        <v>0.99967882658516927</v>
      </c>
      <c r="K93" s="34">
        <f>調整係数一覧!K93</f>
        <v>0.9908231451509435</v>
      </c>
      <c r="L93" s="34">
        <f>調整係数一覧!L93</f>
        <v>1</v>
      </c>
      <c r="M93" s="34">
        <f>調整係数一覧!M93</f>
        <v>0.95887576806115971</v>
      </c>
    </row>
    <row r="94" spans="1:13" x14ac:dyDescent="0.25">
      <c r="A94" s="33">
        <v>18</v>
      </c>
      <c r="B94" s="34">
        <f>調整係数一覧!B94</f>
        <v>0.91750548281440603</v>
      </c>
      <c r="C94" s="34">
        <f>調整係数一覧!C94</f>
        <v>0.89945966250032849</v>
      </c>
      <c r="D94" s="34">
        <f>調整係数一覧!D94</f>
        <v>0.97303777731187036</v>
      </c>
      <c r="E94" s="34">
        <f>調整係数一覧!E94</f>
        <v>1</v>
      </c>
      <c r="F94" s="34">
        <f>調整係数一覧!F94</f>
        <v>1</v>
      </c>
      <c r="G94" s="34">
        <f>調整係数一覧!G94</f>
        <v>1</v>
      </c>
      <c r="H94" s="34">
        <f>調整係数一覧!H94</f>
        <v>0.98972685516954539</v>
      </c>
      <c r="I94" s="34">
        <f>調整係数一覧!I94</f>
        <v>0.95942364629027754</v>
      </c>
      <c r="J94" s="34">
        <f>調整係数一覧!J94</f>
        <v>0.99967882658516927</v>
      </c>
      <c r="K94" s="34">
        <f>調整係数一覧!K94</f>
        <v>0.9908231451509435</v>
      </c>
      <c r="L94" s="34">
        <f>調整係数一覧!L94</f>
        <v>1</v>
      </c>
      <c r="M94" s="34">
        <f>調整係数一覧!M94</f>
        <v>0.95887576806115971</v>
      </c>
    </row>
    <row r="95" spans="1:13" x14ac:dyDescent="0.25">
      <c r="A95" s="33">
        <v>17</v>
      </c>
      <c r="B95" s="34">
        <f>調整係数一覧!B95</f>
        <v>0.91750548281440603</v>
      </c>
      <c r="C95" s="34">
        <f>調整係数一覧!C95</f>
        <v>0.89945966250032849</v>
      </c>
      <c r="D95" s="34">
        <f>調整係数一覧!D95</f>
        <v>0.97303777731187036</v>
      </c>
      <c r="E95" s="34">
        <f>調整係数一覧!E95</f>
        <v>1</v>
      </c>
      <c r="F95" s="34">
        <f>調整係数一覧!F95</f>
        <v>1</v>
      </c>
      <c r="G95" s="34">
        <f>調整係数一覧!G95</f>
        <v>1</v>
      </c>
      <c r="H95" s="34">
        <f>調整係数一覧!H95</f>
        <v>0.98972685516954539</v>
      </c>
      <c r="I95" s="34">
        <f>調整係数一覧!I95</f>
        <v>0.95942364629027754</v>
      </c>
      <c r="J95" s="34">
        <f>調整係数一覧!J95</f>
        <v>0.99967882658516927</v>
      </c>
      <c r="K95" s="34">
        <f>調整係数一覧!K95</f>
        <v>0.9908231451509435</v>
      </c>
      <c r="L95" s="34">
        <f>調整係数一覧!L95</f>
        <v>1</v>
      </c>
      <c r="M95" s="34">
        <f>調整係数一覧!M95</f>
        <v>0.95887576806115971</v>
      </c>
    </row>
    <row r="96" spans="1:13" x14ac:dyDescent="0.25">
      <c r="A96" s="33">
        <v>16</v>
      </c>
      <c r="B96" s="34">
        <f>調整係数一覧!B96</f>
        <v>0.91750548281440603</v>
      </c>
      <c r="C96" s="34">
        <f>調整係数一覧!C96</f>
        <v>0.89945966250032849</v>
      </c>
      <c r="D96" s="34">
        <f>調整係数一覧!D96</f>
        <v>0.97303777731187036</v>
      </c>
      <c r="E96" s="34">
        <f>調整係数一覧!E96</f>
        <v>1</v>
      </c>
      <c r="F96" s="34">
        <f>調整係数一覧!F96</f>
        <v>1</v>
      </c>
      <c r="G96" s="34">
        <f>調整係数一覧!G96</f>
        <v>1</v>
      </c>
      <c r="H96" s="34">
        <f>調整係数一覧!H96</f>
        <v>0.98972685516954539</v>
      </c>
      <c r="I96" s="34">
        <f>調整係数一覧!I96</f>
        <v>0.95942364629027754</v>
      </c>
      <c r="J96" s="34">
        <f>調整係数一覧!J96</f>
        <v>0.99967882658516927</v>
      </c>
      <c r="K96" s="34">
        <f>調整係数一覧!K96</f>
        <v>0.9908231451509435</v>
      </c>
      <c r="L96" s="34">
        <f>調整係数一覧!L96</f>
        <v>1</v>
      </c>
      <c r="M96" s="34">
        <f>調整係数一覧!M96</f>
        <v>0.95887576806115971</v>
      </c>
    </row>
    <row r="97" spans="1:13" x14ac:dyDescent="0.25">
      <c r="A97" s="33">
        <v>15</v>
      </c>
      <c r="B97" s="34">
        <f>調整係数一覧!B97</f>
        <v>0.91750548281440603</v>
      </c>
      <c r="C97" s="34">
        <f>調整係数一覧!C97</f>
        <v>0.89945966250032849</v>
      </c>
      <c r="D97" s="34">
        <f>調整係数一覧!D97</f>
        <v>0.97303777731187036</v>
      </c>
      <c r="E97" s="34">
        <f>調整係数一覧!E97</f>
        <v>1</v>
      </c>
      <c r="F97" s="34">
        <f>調整係数一覧!F97</f>
        <v>1</v>
      </c>
      <c r="G97" s="34">
        <f>調整係数一覧!G97</f>
        <v>1</v>
      </c>
      <c r="H97" s="34">
        <f>調整係数一覧!H97</f>
        <v>0.98972685516954539</v>
      </c>
      <c r="I97" s="34">
        <f>調整係数一覧!I97</f>
        <v>0.95942364629027754</v>
      </c>
      <c r="J97" s="34">
        <f>調整係数一覧!J97</f>
        <v>0.99967882658516927</v>
      </c>
      <c r="K97" s="34">
        <f>調整係数一覧!K97</f>
        <v>0.9908231451509435</v>
      </c>
      <c r="L97" s="34">
        <f>調整係数一覧!L97</f>
        <v>1</v>
      </c>
      <c r="M97" s="34">
        <f>調整係数一覧!M97</f>
        <v>0.95887576806115971</v>
      </c>
    </row>
    <row r="98" spans="1:13" x14ac:dyDescent="0.25">
      <c r="A98" s="33">
        <v>14</v>
      </c>
      <c r="B98" s="34">
        <f>調整係数一覧!B98</f>
        <v>0.91750548281440603</v>
      </c>
      <c r="C98" s="34">
        <f>調整係数一覧!C98</f>
        <v>0.89945966250032849</v>
      </c>
      <c r="D98" s="34">
        <f>調整係数一覧!D98</f>
        <v>0.97303777731187036</v>
      </c>
      <c r="E98" s="34">
        <f>調整係数一覧!E98</f>
        <v>1</v>
      </c>
      <c r="F98" s="34">
        <f>調整係数一覧!F98</f>
        <v>1</v>
      </c>
      <c r="G98" s="34">
        <f>調整係数一覧!G98</f>
        <v>1</v>
      </c>
      <c r="H98" s="34">
        <f>調整係数一覧!H98</f>
        <v>0.98972685516954539</v>
      </c>
      <c r="I98" s="34">
        <f>調整係数一覧!I98</f>
        <v>0.95942364629027754</v>
      </c>
      <c r="J98" s="34">
        <f>調整係数一覧!J98</f>
        <v>0.99967882658516927</v>
      </c>
      <c r="K98" s="34">
        <f>調整係数一覧!K98</f>
        <v>0.9908231451509435</v>
      </c>
      <c r="L98" s="34">
        <f>調整係数一覧!L98</f>
        <v>1</v>
      </c>
      <c r="M98" s="34">
        <f>調整係数一覧!M98</f>
        <v>0.95887576806115971</v>
      </c>
    </row>
    <row r="99" spans="1:13" x14ac:dyDescent="0.25">
      <c r="A99" s="33">
        <v>13</v>
      </c>
      <c r="B99" s="34">
        <f>調整係数一覧!B99</f>
        <v>0.91685726312270865</v>
      </c>
      <c r="C99" s="34">
        <f>調整係数一覧!C99</f>
        <v>0.89945966250032849</v>
      </c>
      <c r="D99" s="34">
        <f>調整係数一覧!D99</f>
        <v>0.97303777731187036</v>
      </c>
      <c r="E99" s="34">
        <f>調整係数一覧!E99</f>
        <v>1</v>
      </c>
      <c r="F99" s="34">
        <f>調整係数一覧!F99</f>
        <v>1</v>
      </c>
      <c r="G99" s="34">
        <f>調整係数一覧!G99</f>
        <v>1</v>
      </c>
      <c r="H99" s="34">
        <f>調整係数一覧!H99</f>
        <v>0.98972685516954539</v>
      </c>
      <c r="I99" s="34">
        <f>調整係数一覧!I99</f>
        <v>0.95942364629027754</v>
      </c>
      <c r="J99" s="34">
        <f>調整係数一覧!J99</f>
        <v>0.99967882658516927</v>
      </c>
      <c r="K99" s="34">
        <f>調整係数一覧!K99</f>
        <v>0.9908231451509435</v>
      </c>
      <c r="L99" s="34">
        <f>調整係数一覧!L99</f>
        <v>1</v>
      </c>
      <c r="M99" s="34">
        <f>調整係数一覧!M99</f>
        <v>0.95887576806115971</v>
      </c>
    </row>
    <row r="100" spans="1:13" x14ac:dyDescent="0.25">
      <c r="A100" s="33">
        <v>12</v>
      </c>
      <c r="B100" s="34">
        <f>調整係数一覧!B100</f>
        <v>0.91384835397003239</v>
      </c>
      <c r="C100" s="34">
        <f>調整係数一覧!C100</f>
        <v>0.89945966250032849</v>
      </c>
      <c r="D100" s="34">
        <f>調整係数一覧!D100</f>
        <v>0.97303777731187036</v>
      </c>
      <c r="E100" s="34">
        <f>調整係数一覧!E100</f>
        <v>1</v>
      </c>
      <c r="F100" s="34">
        <f>調整係数一覧!F100</f>
        <v>1</v>
      </c>
      <c r="G100" s="34">
        <f>調整係数一覧!G100</f>
        <v>1</v>
      </c>
      <c r="H100" s="34">
        <f>調整係数一覧!H100</f>
        <v>0.98972685516954539</v>
      </c>
      <c r="I100" s="34">
        <f>調整係数一覧!I100</f>
        <v>0.95942364629027754</v>
      </c>
      <c r="J100" s="34">
        <f>調整係数一覧!J100</f>
        <v>0.99967882658516927</v>
      </c>
      <c r="K100" s="34">
        <f>調整係数一覧!K100</f>
        <v>0.9908231451509435</v>
      </c>
      <c r="L100" s="34">
        <f>調整係数一覧!L100</f>
        <v>1</v>
      </c>
      <c r="M100" s="34">
        <f>調整係数一覧!M100</f>
        <v>0.95887576806115971</v>
      </c>
    </row>
    <row r="101" spans="1:13" x14ac:dyDescent="0.25">
      <c r="A101" s="33">
        <v>11</v>
      </c>
      <c r="B101" s="34">
        <f>調整係数一覧!B101</f>
        <v>0.90847875535637712</v>
      </c>
      <c r="C101" s="34">
        <f>調整係数一覧!C101</f>
        <v>0.89763491686055485</v>
      </c>
      <c r="D101" s="34">
        <f>調整係数一覧!D101</f>
        <v>0.97303777731187036</v>
      </c>
      <c r="E101" s="34">
        <f>調整係数一覧!E101</f>
        <v>1</v>
      </c>
      <c r="F101" s="34">
        <f>調整係数一覧!F101</f>
        <v>1</v>
      </c>
      <c r="G101" s="34">
        <f>調整係数一覧!G101</f>
        <v>1</v>
      </c>
      <c r="H101" s="34">
        <f>調整係数一覧!H101</f>
        <v>0.98972685516954539</v>
      </c>
      <c r="I101" s="34">
        <f>調整係数一覧!I101</f>
        <v>0.95892952323681002</v>
      </c>
      <c r="J101" s="34">
        <f>調整係数一覧!J101</f>
        <v>0.99967882658516927</v>
      </c>
      <c r="K101" s="34">
        <f>調整係数一覧!K101</f>
        <v>0.9908231451509435</v>
      </c>
      <c r="L101" s="34">
        <f>調整係数一覧!L101</f>
        <v>1</v>
      </c>
      <c r="M101" s="34">
        <f>調整係数一覧!M101</f>
        <v>0.95661953800945332</v>
      </c>
    </row>
    <row r="102" spans="1:13" x14ac:dyDescent="0.25">
      <c r="A102" s="33">
        <v>10</v>
      </c>
      <c r="B102" s="34">
        <f>調整係数一覧!B102</f>
        <v>0.90074846728174274</v>
      </c>
      <c r="C102" s="34">
        <f>調整係数一覧!C102</f>
        <v>0.89331487073249838</v>
      </c>
      <c r="D102" s="34">
        <f>調整係数一覧!D102</f>
        <v>0.96857979439748398</v>
      </c>
      <c r="E102" s="34">
        <f>調整係数一覧!E102</f>
        <v>1</v>
      </c>
      <c r="F102" s="34">
        <f>調整係数一覧!F102</f>
        <v>1</v>
      </c>
      <c r="G102" s="34">
        <f>調整係数一覧!G102</f>
        <v>1</v>
      </c>
      <c r="H102" s="34">
        <f>調整係数一覧!H102</f>
        <v>0.98799038977413156</v>
      </c>
      <c r="I102" s="34">
        <f>調整係数一覧!I102</f>
        <v>0.95348268744805598</v>
      </c>
      <c r="J102" s="34">
        <f>調整係数一覧!J102</f>
        <v>0.99879461749302134</v>
      </c>
      <c r="K102" s="34">
        <f>調整係数一覧!K102</f>
        <v>0.98471949879902576</v>
      </c>
      <c r="L102" s="34">
        <f>調整係数一覧!L102</f>
        <v>0.99606239451057987</v>
      </c>
      <c r="M102" s="34">
        <f>調整係数一覧!M102</f>
        <v>0.95014739728393038</v>
      </c>
    </row>
    <row r="103" spans="1:13" x14ac:dyDescent="0.25">
      <c r="A103" s="33">
        <v>9</v>
      </c>
      <c r="B103" s="34">
        <f>調整係数一覧!B103</f>
        <v>0.89065748974612946</v>
      </c>
      <c r="C103" s="34">
        <f>調整係数一覧!C103</f>
        <v>0.88649952411615884</v>
      </c>
      <c r="D103" s="34">
        <f>調整係数一覧!D103</f>
        <v>0.95704834707352604</v>
      </c>
      <c r="E103" s="34">
        <f>調整係数一覧!E103</f>
        <v>1</v>
      </c>
      <c r="F103" s="34">
        <f>調整係数一覧!F103</f>
        <v>1</v>
      </c>
      <c r="G103" s="34">
        <f>調整係数一覧!G103</f>
        <v>1</v>
      </c>
      <c r="H103" s="34">
        <f>調整係数一覧!H103</f>
        <v>0.98134845189611275</v>
      </c>
      <c r="I103" s="34">
        <f>調整係数一覧!I103</f>
        <v>0.94308313892401552</v>
      </c>
      <c r="J103" s="34">
        <f>調整係数一覧!J103</f>
        <v>0.99260815930256308</v>
      </c>
      <c r="K103" s="34">
        <f>調整係数一覧!K103</f>
        <v>0.97115076417423307</v>
      </c>
      <c r="L103" s="34">
        <f>調整係数一覧!L103</f>
        <v>0.98351488713385837</v>
      </c>
      <c r="M103" s="34">
        <f>調整係数一覧!M103</f>
        <v>0.93945934588459112</v>
      </c>
    </row>
    <row r="104" spans="1:13" x14ac:dyDescent="0.25">
      <c r="A104" s="33">
        <v>8</v>
      </c>
      <c r="B104" s="34">
        <f>調整係数一覧!B104</f>
        <v>0.87820582274953729</v>
      </c>
      <c r="C104" s="34">
        <f>調整係数一覧!C104</f>
        <v>0.87718887701153636</v>
      </c>
      <c r="D104" s="34">
        <f>調整係数一覧!D104</f>
        <v>0.93844343533999641</v>
      </c>
      <c r="E104" s="34">
        <f>調整係数一覧!E104</f>
        <v>1</v>
      </c>
      <c r="F104" s="34">
        <f>調整係数一覧!F104</f>
        <v>1</v>
      </c>
      <c r="G104" s="34">
        <f>調整係数一覧!G104</f>
        <v>1</v>
      </c>
      <c r="H104" s="34">
        <f>調整係数一覧!H104</f>
        <v>0.96980104153548918</v>
      </c>
      <c r="I104" s="34">
        <f>調整係数一覧!I104</f>
        <v>0.92773087766468865</v>
      </c>
      <c r="J104" s="34">
        <f>調整係数一覧!J104</f>
        <v>0.98111945201379458</v>
      </c>
      <c r="K104" s="34">
        <f>調整係数一覧!K104</f>
        <v>0.95011694127656521</v>
      </c>
      <c r="L104" s="34">
        <f>調整係数一覧!L104</f>
        <v>0.96455434787020955</v>
      </c>
      <c r="M104" s="34">
        <f>調整係数一覧!M104</f>
        <v>0.92455538381143521</v>
      </c>
    </row>
    <row r="105" spans="1:13" x14ac:dyDescent="0.25">
      <c r="A105" s="33">
        <v>7</v>
      </c>
      <c r="B105" s="34">
        <f>調整係数一覧!B105</f>
        <v>0.86339346629196601</v>
      </c>
      <c r="C105" s="34">
        <f>調整係数一覧!C105</f>
        <v>0.86538292941863104</v>
      </c>
      <c r="D105" s="34">
        <f>調整係数一覧!D105</f>
        <v>0.9127650591968951</v>
      </c>
      <c r="E105" s="34">
        <f>調整係数一覧!E105</f>
        <v>0.99682163681299141</v>
      </c>
      <c r="F105" s="34">
        <f>調整係数一覧!F105</f>
        <v>0.99639197904699817</v>
      </c>
      <c r="G105" s="34">
        <f>調整係数一覧!G105</f>
        <v>0.97960083675109211</v>
      </c>
      <c r="H105" s="34">
        <f>調整係数一覧!H105</f>
        <v>0.95334815869226075</v>
      </c>
      <c r="I105" s="34">
        <f>調整係数一覧!I105</f>
        <v>0.90742590367007536</v>
      </c>
      <c r="J105" s="34">
        <f>調整係数一覧!J105</f>
        <v>0.96432849562671563</v>
      </c>
      <c r="K105" s="34">
        <f>調整係数一覧!K105</f>
        <v>0.92161803010602217</v>
      </c>
      <c r="L105" s="34">
        <f>調整係数一覧!L105</f>
        <v>0.93918077671963318</v>
      </c>
      <c r="M105" s="34">
        <f>調整係数一覧!M105</f>
        <v>0.90543551106446285</v>
      </c>
    </row>
    <row r="106" spans="1:13" x14ac:dyDescent="0.25">
      <c r="A106" s="33">
        <v>6</v>
      </c>
      <c r="B106" s="34">
        <f>調整係数一覧!B106</f>
        <v>0.84622042037341583</v>
      </c>
      <c r="C106" s="34">
        <f>調整係数一覧!C106</f>
        <v>0.85108168133744266</v>
      </c>
      <c r="D106" s="34">
        <f>調整係数一覧!D106</f>
        <v>0.88001321864422222</v>
      </c>
      <c r="E106" s="34">
        <f>調整係数一覧!E106</f>
        <v>0.97191805468885106</v>
      </c>
      <c r="F106" s="34">
        <f>調整係数一覧!F106</f>
        <v>0.97891618170304329</v>
      </c>
      <c r="G106" s="34">
        <f>調整係数一覧!G106</f>
        <v>0.95004804666037401</v>
      </c>
      <c r="H106" s="34">
        <f>調整係数一覧!H106</f>
        <v>0.93198980336642745</v>
      </c>
      <c r="I106" s="34">
        <f>調整係数一覧!I106</f>
        <v>0.88216821694017578</v>
      </c>
      <c r="J106" s="34">
        <f>調整係数一覧!J106</f>
        <v>0.94223529014132623</v>
      </c>
      <c r="K106" s="34">
        <f>調整係数一覧!K106</f>
        <v>0.8856540306626044</v>
      </c>
      <c r="L106" s="34">
        <f>調整係数一覧!L106</f>
        <v>0.90739417368212938</v>
      </c>
      <c r="M106" s="34">
        <f>調整係数一覧!M106</f>
        <v>0.88209972764367395</v>
      </c>
    </row>
    <row r="107" spans="1:13" x14ac:dyDescent="0.25">
      <c r="A107" s="33">
        <v>5</v>
      </c>
      <c r="B107" s="34">
        <f>調整係数一覧!B107</f>
        <v>0.82668668499388664</v>
      </c>
      <c r="C107" s="34">
        <f>調整係数一覧!C107</f>
        <v>0.83428513276797145</v>
      </c>
      <c r="D107" s="34">
        <f>調整係数一覧!D107</f>
        <v>0.84018791368197765</v>
      </c>
      <c r="E107" s="34">
        <f>調整係数一覧!E107</f>
        <v>0.93808490678572332</v>
      </c>
      <c r="F107" s="34">
        <f>調整係数一覧!F107</f>
        <v>0.95534411477206937</v>
      </c>
      <c r="G107" s="34">
        <f>調整係数一覧!G107</f>
        <v>0.91145230591008541</v>
      </c>
      <c r="H107" s="34">
        <f>調整係数一覧!H107</f>
        <v>0.90572597555798939</v>
      </c>
      <c r="I107" s="34">
        <f>調整係数一覧!I107</f>
        <v>0.85195781747498978</v>
      </c>
      <c r="J107" s="34">
        <f>調整係数一覧!J107</f>
        <v>0.9148398355576266</v>
      </c>
      <c r="K107" s="34">
        <f>調整係数一覧!K107</f>
        <v>0.84222494294631134</v>
      </c>
      <c r="L107" s="34">
        <f>調整係数一覧!L107</f>
        <v>0.86919453875769803</v>
      </c>
      <c r="M107" s="34">
        <f>調整係数一覧!M107</f>
        <v>0.85454803354906861</v>
      </c>
    </row>
    <row r="108" spans="1:13" x14ac:dyDescent="0.25">
      <c r="A108" s="33">
        <v>4</v>
      </c>
      <c r="B108" s="34">
        <f>調整係数一覧!B108</f>
        <v>0.80479226015337846</v>
      </c>
      <c r="C108" s="34">
        <f>調整係数一覧!C108</f>
        <v>0.81499328371021718</v>
      </c>
      <c r="D108" s="34">
        <f>調整係数一覧!D108</f>
        <v>0.79328914431016151</v>
      </c>
      <c r="E108" s="34">
        <f>調整係数一覧!E108</f>
        <v>0.89532219310360817</v>
      </c>
      <c r="F108" s="34">
        <f>調整係数一覧!F108</f>
        <v>0.92567577825407654</v>
      </c>
      <c r="G108" s="34">
        <f>調整係数一覧!G108</f>
        <v>0.86381361450022665</v>
      </c>
      <c r="H108" s="34">
        <f>調整係数一覧!H108</f>
        <v>0.87455667526694647</v>
      </c>
      <c r="I108" s="34">
        <f>調整係数一覧!I108</f>
        <v>0.81679470527451725</v>
      </c>
      <c r="J108" s="34">
        <f>調整係数一覧!J108</f>
        <v>0.88214213187561663</v>
      </c>
      <c r="K108" s="34">
        <f>調整係数一覧!K108</f>
        <v>0.79133076695714322</v>
      </c>
      <c r="L108" s="34">
        <f>調整係数一覧!L108</f>
        <v>0.82458187194633936</v>
      </c>
      <c r="M108" s="34">
        <f>調整係数一覧!M108</f>
        <v>0.82278042878064683</v>
      </c>
    </row>
    <row r="109" spans="1:13" x14ac:dyDescent="0.25">
      <c r="A109" s="33">
        <v>3</v>
      </c>
      <c r="B109" s="34">
        <f>調整係数一覧!B109</f>
        <v>0.78053714585189127</v>
      </c>
      <c r="C109" s="34">
        <f>調整係数一覧!C109</f>
        <v>0.79320613416418007</v>
      </c>
      <c r="D109" s="34">
        <f>調整係数一覧!D109</f>
        <v>0.7393169105287738</v>
      </c>
      <c r="E109" s="34">
        <f>調整係数一覧!E109</f>
        <v>0.84362991364250584</v>
      </c>
      <c r="F109" s="34">
        <f>調整係数一覧!F109</f>
        <v>0.88991117214906468</v>
      </c>
      <c r="G109" s="34">
        <f>調整係数一覧!G109</f>
        <v>0.80713197243079737</v>
      </c>
      <c r="H109" s="34">
        <f>調整係数一覧!H109</f>
        <v>0.83848190249329868</v>
      </c>
      <c r="I109" s="34">
        <f>調整係数一覧!I109</f>
        <v>0.77667888033875832</v>
      </c>
      <c r="J109" s="34">
        <f>調整係数一覧!J109</f>
        <v>0.84414217909529621</v>
      </c>
      <c r="K109" s="34">
        <f>調整係数一覧!K109</f>
        <v>0.73297150269510003</v>
      </c>
      <c r="L109" s="34">
        <f>調整係数一覧!L109</f>
        <v>0.77355617324805304</v>
      </c>
      <c r="M109" s="34">
        <f>調整係数一覧!M109</f>
        <v>0.78679691333840851</v>
      </c>
    </row>
    <row r="110" spans="1:13" x14ac:dyDescent="0.25">
      <c r="A110" s="33">
        <v>2</v>
      </c>
      <c r="B110" s="34">
        <f>調整係数一覧!B110</f>
        <v>0.75392134208942518</v>
      </c>
      <c r="C110" s="34">
        <f>調整係数一覧!C110</f>
        <v>0.7689236841298599</v>
      </c>
      <c r="D110" s="34">
        <f>調整係数一覧!D110</f>
        <v>0.6782712123378144</v>
      </c>
      <c r="E110" s="34">
        <f>調整係数一覧!E110</f>
        <v>0.78300806840241599</v>
      </c>
      <c r="F110" s="34">
        <f>調整係数一覧!F110</f>
        <v>0.84805029645703389</v>
      </c>
      <c r="G110" s="34">
        <f>調整係数一覧!G110</f>
        <v>0.74140737970179782</v>
      </c>
      <c r="H110" s="34">
        <f>調整係数一覧!H110</f>
        <v>0.79750165723704602</v>
      </c>
      <c r="I110" s="34">
        <f>調整係数一覧!I110</f>
        <v>0.73161034266771308</v>
      </c>
      <c r="J110" s="34">
        <f>調整係数一覧!J110</f>
        <v>0.80083997721666556</v>
      </c>
      <c r="K110" s="34">
        <f>調整係数一覧!K110</f>
        <v>0.66714715016018189</v>
      </c>
      <c r="L110" s="34">
        <f>調整係数一覧!L110</f>
        <v>0.71611744266283939</v>
      </c>
      <c r="M110" s="34">
        <f>調整係数一覧!M110</f>
        <v>0.74659748722235375</v>
      </c>
    </row>
    <row r="111" spans="1:13" x14ac:dyDescent="0.25">
      <c r="A111" s="33">
        <v>1</v>
      </c>
      <c r="B111" s="34">
        <f>調整係数一覧!B111</f>
        <v>0.7249448488659801</v>
      </c>
      <c r="C111" s="34">
        <f>調整係数一覧!C111</f>
        <v>0.74214593360725689</v>
      </c>
      <c r="D111" s="34">
        <f>調整係数一覧!D111</f>
        <v>0.61015204973728343</v>
      </c>
      <c r="E111" s="34">
        <f>調整係数一覧!E111</f>
        <v>0.71345665738333885</v>
      </c>
      <c r="F111" s="34">
        <f>調整係数一覧!F111</f>
        <v>0.80009315117798407</v>
      </c>
      <c r="G111" s="34">
        <f>調整係数一覧!G111</f>
        <v>0.66663983631322787</v>
      </c>
      <c r="H111" s="34">
        <f>調整係数一覧!H111</f>
        <v>0.75161593949818861</v>
      </c>
      <c r="I111" s="34">
        <f>調整係数一覧!I111</f>
        <v>0.68158909226138131</v>
      </c>
      <c r="J111" s="34">
        <f>調整係数一覧!J111</f>
        <v>0.75223552623972445</v>
      </c>
      <c r="K111" s="34">
        <f>調整係数一覧!K111</f>
        <v>0.59385770935238869</v>
      </c>
      <c r="L111" s="34">
        <f>調整係数一覧!L111</f>
        <v>0.6522656801906983</v>
      </c>
      <c r="M111" s="34">
        <f>調整係数一覧!M111</f>
        <v>0.70218215043248244</v>
      </c>
    </row>
    <row r="113" spans="1:13" x14ac:dyDescent="0.25">
      <c r="A113" s="31" t="s">
        <v>55</v>
      </c>
      <c r="B113" s="32">
        <v>4</v>
      </c>
      <c r="C113" s="32">
        <v>5</v>
      </c>
      <c r="D113" s="32">
        <v>6</v>
      </c>
      <c r="E113" s="32">
        <v>7</v>
      </c>
      <c r="F113" s="32">
        <v>8</v>
      </c>
      <c r="G113" s="32">
        <v>9</v>
      </c>
      <c r="H113" s="32">
        <v>10</v>
      </c>
      <c r="I113" s="32">
        <v>11</v>
      </c>
      <c r="J113" s="32">
        <v>12</v>
      </c>
      <c r="K113" s="32">
        <v>1</v>
      </c>
      <c r="L113" s="32">
        <v>2</v>
      </c>
      <c r="M113" s="32">
        <v>3</v>
      </c>
    </row>
    <row r="114" spans="1:13" x14ac:dyDescent="0.25">
      <c r="A114" s="33">
        <v>20</v>
      </c>
      <c r="B114" s="34">
        <f>調整係数一覧!B114</f>
        <v>0.91038547005265313</v>
      </c>
      <c r="C114" s="34">
        <f>調整係数一覧!C114</f>
        <v>0.90939916626726769</v>
      </c>
      <c r="D114" s="34">
        <f>調整係数一覧!D114</f>
        <v>0.98572441102434682</v>
      </c>
      <c r="E114" s="34">
        <f>調整係数一覧!E114</f>
        <v>1</v>
      </c>
      <c r="F114" s="34">
        <f>調整係数一覧!F114</f>
        <v>1</v>
      </c>
      <c r="G114" s="34">
        <f>調整係数一覧!G114</f>
        <v>1</v>
      </c>
      <c r="H114" s="34">
        <f>調整係数一覧!H114</f>
        <v>0.99869595726731064</v>
      </c>
      <c r="I114" s="34">
        <f>調整係数一覧!I114</f>
        <v>0.96082345462290175</v>
      </c>
      <c r="J114" s="34">
        <f>調整係数一覧!J114</f>
        <v>1</v>
      </c>
      <c r="K114" s="34">
        <f>調整係数一覧!K114</f>
        <v>0.99194934781994337</v>
      </c>
      <c r="L114" s="34">
        <f>調整係数一覧!L114</f>
        <v>0.9840619835024047</v>
      </c>
      <c r="M114" s="34">
        <f>調整係数一覧!M114</f>
        <v>0.96071748946481805</v>
      </c>
    </row>
    <row r="115" spans="1:13" x14ac:dyDescent="0.25">
      <c r="A115" s="33">
        <v>19</v>
      </c>
      <c r="B115" s="34">
        <f>調整係数一覧!B115</f>
        <v>0.91038547005265313</v>
      </c>
      <c r="C115" s="34">
        <f>調整係数一覧!C115</f>
        <v>0.90939916626726769</v>
      </c>
      <c r="D115" s="34">
        <f>調整係数一覧!D115</f>
        <v>0.98572441102434682</v>
      </c>
      <c r="E115" s="34">
        <f>調整係数一覧!E115</f>
        <v>1</v>
      </c>
      <c r="F115" s="34">
        <f>調整係数一覧!F115</f>
        <v>1</v>
      </c>
      <c r="G115" s="34">
        <f>調整係数一覧!G115</f>
        <v>1</v>
      </c>
      <c r="H115" s="34">
        <f>調整係数一覧!H115</f>
        <v>0.99869595726731064</v>
      </c>
      <c r="I115" s="34">
        <f>調整係数一覧!I115</f>
        <v>0.96082345462290175</v>
      </c>
      <c r="J115" s="34">
        <f>調整係数一覧!J115</f>
        <v>1</v>
      </c>
      <c r="K115" s="34">
        <f>調整係数一覧!K115</f>
        <v>0.99194934781994337</v>
      </c>
      <c r="L115" s="34">
        <f>調整係数一覧!L115</f>
        <v>0.9840619835024047</v>
      </c>
      <c r="M115" s="34">
        <f>調整係数一覧!M115</f>
        <v>0.96071748946481805</v>
      </c>
    </row>
    <row r="116" spans="1:13" x14ac:dyDescent="0.25">
      <c r="A116" s="33">
        <v>18</v>
      </c>
      <c r="B116" s="34">
        <f>調整係数一覧!B116</f>
        <v>0.91038547005265313</v>
      </c>
      <c r="C116" s="34">
        <f>調整係数一覧!C116</f>
        <v>0.90939916626726769</v>
      </c>
      <c r="D116" s="34">
        <f>調整係数一覧!D116</f>
        <v>0.98572441102434682</v>
      </c>
      <c r="E116" s="34">
        <f>調整係数一覧!E116</f>
        <v>1</v>
      </c>
      <c r="F116" s="34">
        <f>調整係数一覧!F116</f>
        <v>1</v>
      </c>
      <c r="G116" s="34">
        <f>調整係数一覧!G116</f>
        <v>1</v>
      </c>
      <c r="H116" s="34">
        <f>調整係数一覧!H116</f>
        <v>0.99869595726731064</v>
      </c>
      <c r="I116" s="34">
        <f>調整係数一覧!I116</f>
        <v>0.96082345462290175</v>
      </c>
      <c r="J116" s="34">
        <f>調整係数一覧!J116</f>
        <v>1</v>
      </c>
      <c r="K116" s="34">
        <f>調整係数一覧!K116</f>
        <v>0.99194934781994337</v>
      </c>
      <c r="L116" s="34">
        <f>調整係数一覧!L116</f>
        <v>0.9840619835024047</v>
      </c>
      <c r="M116" s="34">
        <f>調整係数一覧!M116</f>
        <v>0.96071748946481805</v>
      </c>
    </row>
    <row r="117" spans="1:13" x14ac:dyDescent="0.25">
      <c r="A117" s="33">
        <v>17</v>
      </c>
      <c r="B117" s="34">
        <f>調整係数一覧!B117</f>
        <v>0.91038547005265313</v>
      </c>
      <c r="C117" s="34">
        <f>調整係数一覧!C117</f>
        <v>0.90939916626726769</v>
      </c>
      <c r="D117" s="34">
        <f>調整係数一覧!D117</f>
        <v>0.98572441102434682</v>
      </c>
      <c r="E117" s="34">
        <f>調整係数一覧!E117</f>
        <v>1</v>
      </c>
      <c r="F117" s="34">
        <f>調整係数一覧!F117</f>
        <v>1</v>
      </c>
      <c r="G117" s="34">
        <f>調整係数一覧!G117</f>
        <v>1</v>
      </c>
      <c r="H117" s="34">
        <f>調整係数一覧!H117</f>
        <v>0.99869595726731064</v>
      </c>
      <c r="I117" s="34">
        <f>調整係数一覧!I117</f>
        <v>0.96082345462290175</v>
      </c>
      <c r="J117" s="34">
        <f>調整係数一覧!J117</f>
        <v>1</v>
      </c>
      <c r="K117" s="34">
        <f>調整係数一覧!K117</f>
        <v>0.99194934781994337</v>
      </c>
      <c r="L117" s="34">
        <f>調整係数一覧!L117</f>
        <v>0.9840619835024047</v>
      </c>
      <c r="M117" s="34">
        <f>調整係数一覧!M117</f>
        <v>0.96071748946481805</v>
      </c>
    </row>
    <row r="118" spans="1:13" x14ac:dyDescent="0.25">
      <c r="A118" s="33">
        <v>16</v>
      </c>
      <c r="B118" s="34">
        <f>調整係数一覧!B118</f>
        <v>0.91038547005265313</v>
      </c>
      <c r="C118" s="34">
        <f>調整係数一覧!C118</f>
        <v>0.90939916626726769</v>
      </c>
      <c r="D118" s="34">
        <f>調整係数一覧!D118</f>
        <v>0.98572441102434682</v>
      </c>
      <c r="E118" s="34">
        <f>調整係数一覧!E118</f>
        <v>1</v>
      </c>
      <c r="F118" s="34">
        <f>調整係数一覧!F118</f>
        <v>1</v>
      </c>
      <c r="G118" s="34">
        <f>調整係数一覧!G118</f>
        <v>1</v>
      </c>
      <c r="H118" s="34">
        <f>調整係数一覧!H118</f>
        <v>0.99869595726731064</v>
      </c>
      <c r="I118" s="34">
        <f>調整係数一覧!I118</f>
        <v>0.96082345462290175</v>
      </c>
      <c r="J118" s="34">
        <f>調整係数一覧!J118</f>
        <v>1</v>
      </c>
      <c r="K118" s="34">
        <f>調整係数一覧!K118</f>
        <v>0.99194934781994337</v>
      </c>
      <c r="L118" s="34">
        <f>調整係数一覧!L118</f>
        <v>0.9840619835024047</v>
      </c>
      <c r="M118" s="34">
        <f>調整係数一覧!M118</f>
        <v>0.96071748946481805</v>
      </c>
    </row>
    <row r="119" spans="1:13" x14ac:dyDescent="0.25">
      <c r="A119" s="33">
        <v>15</v>
      </c>
      <c r="B119" s="34">
        <f>調整係数一覧!B119</f>
        <v>0.91038547005265313</v>
      </c>
      <c r="C119" s="34">
        <f>調整係数一覧!C119</f>
        <v>0.90939916626726769</v>
      </c>
      <c r="D119" s="34">
        <f>調整係数一覧!D119</f>
        <v>0.98572441102434682</v>
      </c>
      <c r="E119" s="34">
        <f>調整係数一覧!E119</f>
        <v>1</v>
      </c>
      <c r="F119" s="34">
        <f>調整係数一覧!F119</f>
        <v>1</v>
      </c>
      <c r="G119" s="34">
        <f>調整係数一覧!G119</f>
        <v>1</v>
      </c>
      <c r="H119" s="34">
        <f>調整係数一覧!H119</f>
        <v>0.99869595726731064</v>
      </c>
      <c r="I119" s="34">
        <f>調整係数一覧!I119</f>
        <v>0.96082345462290175</v>
      </c>
      <c r="J119" s="34">
        <f>調整係数一覧!J119</f>
        <v>1</v>
      </c>
      <c r="K119" s="34">
        <f>調整係数一覧!K119</f>
        <v>0.99194934781994337</v>
      </c>
      <c r="L119" s="34">
        <f>調整係数一覧!L119</f>
        <v>0.9840619835024047</v>
      </c>
      <c r="M119" s="34">
        <f>調整係数一覧!M119</f>
        <v>0.96071748946481805</v>
      </c>
    </row>
    <row r="120" spans="1:13" x14ac:dyDescent="0.25">
      <c r="A120" s="33">
        <v>14</v>
      </c>
      <c r="B120" s="34">
        <f>調整係数一覧!B120</f>
        <v>0.91038547005265313</v>
      </c>
      <c r="C120" s="34">
        <f>調整係数一覧!C120</f>
        <v>0.90939916626726769</v>
      </c>
      <c r="D120" s="34">
        <f>調整係数一覧!D120</f>
        <v>0.98572441102434682</v>
      </c>
      <c r="E120" s="34">
        <f>調整係数一覧!E120</f>
        <v>1</v>
      </c>
      <c r="F120" s="34">
        <f>調整係数一覧!F120</f>
        <v>1</v>
      </c>
      <c r="G120" s="34">
        <f>調整係数一覧!G120</f>
        <v>1</v>
      </c>
      <c r="H120" s="34">
        <f>調整係数一覧!H120</f>
        <v>0.99869595726731064</v>
      </c>
      <c r="I120" s="34">
        <f>調整係数一覧!I120</f>
        <v>0.96082345462290175</v>
      </c>
      <c r="J120" s="34">
        <f>調整係数一覧!J120</f>
        <v>1</v>
      </c>
      <c r="K120" s="34">
        <f>調整係数一覧!K120</f>
        <v>0.99194934781994337</v>
      </c>
      <c r="L120" s="34">
        <f>調整係数一覧!L120</f>
        <v>0.9840619835024047</v>
      </c>
      <c r="M120" s="34">
        <f>調整係数一覧!M120</f>
        <v>0.96071748946481805</v>
      </c>
    </row>
    <row r="121" spans="1:13" x14ac:dyDescent="0.25">
      <c r="A121" s="33">
        <v>13</v>
      </c>
      <c r="B121" s="34">
        <f>調整係数一覧!B121</f>
        <v>0.91038547005265313</v>
      </c>
      <c r="C121" s="34">
        <f>調整係数一覧!C121</f>
        <v>0.90939916626726769</v>
      </c>
      <c r="D121" s="34">
        <f>調整係数一覧!D121</f>
        <v>0.98572441102434682</v>
      </c>
      <c r="E121" s="34">
        <f>調整係数一覧!E121</f>
        <v>1</v>
      </c>
      <c r="F121" s="34">
        <f>調整係数一覧!F121</f>
        <v>1</v>
      </c>
      <c r="G121" s="34">
        <f>調整係数一覧!G121</f>
        <v>1</v>
      </c>
      <c r="H121" s="34">
        <f>調整係数一覧!H121</f>
        <v>0.99869595726731064</v>
      </c>
      <c r="I121" s="34">
        <f>調整係数一覧!I121</f>
        <v>0.96082345462290175</v>
      </c>
      <c r="J121" s="34">
        <f>調整係数一覧!J121</f>
        <v>1</v>
      </c>
      <c r="K121" s="34">
        <f>調整係数一覧!K121</f>
        <v>0.99194934781994337</v>
      </c>
      <c r="L121" s="34">
        <f>調整係数一覧!L121</f>
        <v>0.9840619835024047</v>
      </c>
      <c r="M121" s="34">
        <f>調整係数一覧!M121</f>
        <v>0.96071748946481805</v>
      </c>
    </row>
    <row r="122" spans="1:13" x14ac:dyDescent="0.25">
      <c r="A122" s="33">
        <v>12</v>
      </c>
      <c r="B122" s="34">
        <f>調整係数一覧!B122</f>
        <v>0.91038547005265313</v>
      </c>
      <c r="C122" s="34">
        <f>調整係数一覧!C122</f>
        <v>0.90939916626726769</v>
      </c>
      <c r="D122" s="34">
        <f>調整係数一覧!D122</f>
        <v>0.98572441102434682</v>
      </c>
      <c r="E122" s="34">
        <f>調整係数一覧!E122</f>
        <v>1</v>
      </c>
      <c r="F122" s="34">
        <f>調整係数一覧!F122</f>
        <v>1</v>
      </c>
      <c r="G122" s="34">
        <f>調整係数一覧!G122</f>
        <v>1</v>
      </c>
      <c r="H122" s="34">
        <f>調整係数一覧!H122</f>
        <v>0.99869595726731064</v>
      </c>
      <c r="I122" s="34">
        <f>調整係数一覧!I122</f>
        <v>0.96082345462290175</v>
      </c>
      <c r="J122" s="34">
        <f>調整係数一覧!J122</f>
        <v>1</v>
      </c>
      <c r="K122" s="34">
        <f>調整係数一覧!K122</f>
        <v>0.99194934781994337</v>
      </c>
      <c r="L122" s="34">
        <f>調整係数一覧!L122</f>
        <v>0.9840619835024047</v>
      </c>
      <c r="M122" s="34">
        <f>調整係数一覧!M122</f>
        <v>0.96071748946481805</v>
      </c>
    </row>
    <row r="123" spans="1:13" x14ac:dyDescent="0.25">
      <c r="A123" s="33">
        <v>11</v>
      </c>
      <c r="B123" s="34">
        <f>調整係数一覧!B123</f>
        <v>0.91038547005265313</v>
      </c>
      <c r="C123" s="34">
        <f>調整係数一覧!C123</f>
        <v>0.90939916626726769</v>
      </c>
      <c r="D123" s="34">
        <f>調整係数一覧!D123</f>
        <v>0.98572441102434682</v>
      </c>
      <c r="E123" s="34">
        <f>調整係数一覧!E123</f>
        <v>1</v>
      </c>
      <c r="F123" s="34">
        <f>調整係数一覧!F123</f>
        <v>1</v>
      </c>
      <c r="G123" s="34">
        <f>調整係数一覧!G123</f>
        <v>1</v>
      </c>
      <c r="H123" s="34">
        <f>調整係数一覧!H123</f>
        <v>0.99869595726731064</v>
      </c>
      <c r="I123" s="34">
        <f>調整係数一覧!I123</f>
        <v>0.96082345462290175</v>
      </c>
      <c r="J123" s="34">
        <f>調整係数一覧!J123</f>
        <v>1</v>
      </c>
      <c r="K123" s="34">
        <f>調整係数一覧!K123</f>
        <v>0.98867043872375171</v>
      </c>
      <c r="L123" s="34">
        <f>調整係数一覧!L123</f>
        <v>0.9840619835024047</v>
      </c>
      <c r="M123" s="34">
        <f>調整係数一覧!M123</f>
        <v>0.96071748946481805</v>
      </c>
    </row>
    <row r="124" spans="1:13" x14ac:dyDescent="0.25">
      <c r="A124" s="33">
        <v>10</v>
      </c>
      <c r="B124" s="34">
        <f>調整係数一覧!B124</f>
        <v>0.90628942759482967</v>
      </c>
      <c r="C124" s="34">
        <f>調整係数一覧!C124</f>
        <v>0.90939916626726769</v>
      </c>
      <c r="D124" s="34">
        <f>調整係数一覧!D124</f>
        <v>0.98572441102434682</v>
      </c>
      <c r="E124" s="34">
        <f>調整係数一覧!E124</f>
        <v>1</v>
      </c>
      <c r="F124" s="34">
        <f>調整係数一覧!F124</f>
        <v>1</v>
      </c>
      <c r="G124" s="34">
        <f>調整係数一覧!G124</f>
        <v>1</v>
      </c>
      <c r="H124" s="34">
        <f>調整係数一覧!H124</f>
        <v>0.99869595726731064</v>
      </c>
      <c r="I124" s="34">
        <f>調整係数一覧!I124</f>
        <v>0.95961161798450334</v>
      </c>
      <c r="J124" s="34">
        <f>調整係数一覧!J124</f>
        <v>1</v>
      </c>
      <c r="K124" s="34">
        <f>調整係数一覧!K124</f>
        <v>0.9745232258194696</v>
      </c>
      <c r="L124" s="34">
        <f>調整係数一覧!L124</f>
        <v>0.9840619835024047</v>
      </c>
      <c r="M124" s="34">
        <f>調整係数一覧!M124</f>
        <v>0.95815942919675134</v>
      </c>
    </row>
    <row r="125" spans="1:13" x14ac:dyDescent="0.25">
      <c r="A125" s="33">
        <v>9</v>
      </c>
      <c r="B125" s="34">
        <f>調整係数一覧!B125</f>
        <v>0.89708340559685018</v>
      </c>
      <c r="C125" s="34">
        <f>調整係数一覧!C125</f>
        <v>0.90508369510936282</v>
      </c>
      <c r="D125" s="34">
        <f>調整係数一覧!D125</f>
        <v>0.97573004228649907</v>
      </c>
      <c r="E125" s="34">
        <f>調整係数一覧!E125</f>
        <v>1</v>
      </c>
      <c r="F125" s="34">
        <f>調整係数一覧!F125</f>
        <v>1</v>
      </c>
      <c r="G125" s="34">
        <f>調整係数一覧!G125</f>
        <v>1</v>
      </c>
      <c r="H125" s="34">
        <f>調整係数一覧!H125</f>
        <v>0.99420319919507549</v>
      </c>
      <c r="I125" s="34">
        <f>調整係数一覧!I125</f>
        <v>0.9504115614381563</v>
      </c>
      <c r="J125" s="34">
        <f>調整係数一覧!J125</f>
        <v>0.99978240205468583</v>
      </c>
      <c r="K125" s="34">
        <f>調整係数一覧!K125</f>
        <v>0.9495077091070977</v>
      </c>
      <c r="L125" s="34">
        <f>調整係数一覧!L125</f>
        <v>0.9840619835024047</v>
      </c>
      <c r="M125" s="34">
        <f>調整係数一覧!M125</f>
        <v>0.94798061732002847</v>
      </c>
    </row>
    <row r="126" spans="1:13" x14ac:dyDescent="0.25">
      <c r="A126" s="33">
        <v>8</v>
      </c>
      <c r="B126" s="34">
        <f>調整係数一覧!B126</f>
        <v>0.88276740405871457</v>
      </c>
      <c r="C126" s="34">
        <f>調整係数一覧!C126</f>
        <v>0.89072192917117121</v>
      </c>
      <c r="D126" s="34">
        <f>調整係数一覧!D126</f>
        <v>0.95151676636989935</v>
      </c>
      <c r="E126" s="34">
        <f>調整係数一覧!E126</f>
        <v>1</v>
      </c>
      <c r="F126" s="34">
        <f>調整係数一覧!F126</f>
        <v>1</v>
      </c>
      <c r="G126" s="34">
        <f>調整係数一覧!G126</f>
        <v>1</v>
      </c>
      <c r="H126" s="34">
        <f>調整係数一覧!H126</f>
        <v>0.97945704238364506</v>
      </c>
      <c r="I126" s="34">
        <f>調整係数一覧!I126</f>
        <v>0.93322328498386109</v>
      </c>
      <c r="J126" s="34">
        <f>調整係数一覧!J126</f>
        <v>0.98523250046317601</v>
      </c>
      <c r="K126" s="34">
        <f>調整係数一覧!K126</f>
        <v>0.91362388858663568</v>
      </c>
      <c r="L126" s="34">
        <f>調整係数一覧!L126</f>
        <v>0.97162239823461383</v>
      </c>
      <c r="M126" s="34">
        <f>調整係数一覧!M126</f>
        <v>0.93018105383464977</v>
      </c>
    </row>
    <row r="127" spans="1:13" x14ac:dyDescent="0.25">
      <c r="A127" s="33">
        <v>7</v>
      </c>
      <c r="B127" s="34">
        <f>調整係数一覧!B127</f>
        <v>0.86334142298042305</v>
      </c>
      <c r="C127" s="34">
        <f>調整係数一覧!C127</f>
        <v>0.86631386845269265</v>
      </c>
      <c r="D127" s="34">
        <f>調整係数一覧!D127</f>
        <v>0.91308458327454767</v>
      </c>
      <c r="E127" s="34">
        <f>調整係数一覧!E127</f>
        <v>1</v>
      </c>
      <c r="F127" s="34">
        <f>調整係数一覧!F127</f>
        <v>0.99793938839338581</v>
      </c>
      <c r="G127" s="34">
        <f>調整係数一覧!G127</f>
        <v>0.97945672185775801</v>
      </c>
      <c r="H127" s="34">
        <f>調整係数一覧!H127</f>
        <v>0.95445748683301923</v>
      </c>
      <c r="I127" s="34">
        <f>調整係数一覧!I127</f>
        <v>0.90804678862161758</v>
      </c>
      <c r="J127" s="34">
        <f>調整係数一覧!J127</f>
        <v>0.96224697141688065</v>
      </c>
      <c r="K127" s="34">
        <f>調整係数一覧!K127</f>
        <v>0.86687176425808354</v>
      </c>
      <c r="L127" s="34">
        <f>調整係数一覧!L127</f>
        <v>0.94654751349000321</v>
      </c>
      <c r="M127" s="34">
        <f>調整係数一覧!M127</f>
        <v>0.90476073874061491</v>
      </c>
    </row>
    <row r="128" spans="1:13" x14ac:dyDescent="0.25">
      <c r="A128" s="33">
        <v>6</v>
      </c>
      <c r="B128" s="34">
        <f>調整係数一覧!B128</f>
        <v>0.8388054623619754</v>
      </c>
      <c r="C128" s="34">
        <f>調整係数一覧!C128</f>
        <v>0.83185951295392724</v>
      </c>
      <c r="D128" s="34">
        <f>調整係数一覧!D128</f>
        <v>0.86043349300044403</v>
      </c>
      <c r="E128" s="34">
        <f>調整係数一覧!E128</f>
        <v>0.96184460930106064</v>
      </c>
      <c r="F128" s="34">
        <f>調整係数一覧!F128</f>
        <v>0.95737280588177676</v>
      </c>
      <c r="G128" s="34">
        <f>調整係数一覧!G128</f>
        <v>0.93503364661648369</v>
      </c>
      <c r="H128" s="34">
        <f>調整係数一覧!H128</f>
        <v>0.91920453254319801</v>
      </c>
      <c r="I128" s="34">
        <f>調整係数一覧!I128</f>
        <v>0.87488207235142557</v>
      </c>
      <c r="J128" s="34">
        <f>調整係数一覧!J128</f>
        <v>0.93082581491579963</v>
      </c>
      <c r="K128" s="34">
        <f>調整係数一覧!K128</f>
        <v>0.80925133612144118</v>
      </c>
      <c r="L128" s="34">
        <f>調整係数一覧!L128</f>
        <v>0.90883732926857264</v>
      </c>
      <c r="M128" s="34">
        <f>調整係数一覧!M128</f>
        <v>0.87171967203792411</v>
      </c>
    </row>
    <row r="129" spans="1:13" x14ac:dyDescent="0.25">
      <c r="A129" s="33">
        <v>5</v>
      </c>
      <c r="B129" s="34">
        <f>調整係数一覧!B129</f>
        <v>0.80915952220337184</v>
      </c>
      <c r="C129" s="34">
        <f>調整係数一覧!C129</f>
        <v>0.78735886267487509</v>
      </c>
      <c r="D129" s="34">
        <f>調整係数一覧!D129</f>
        <v>0.79356349554758843</v>
      </c>
      <c r="E129" s="34">
        <f>調整係数一覧!E129</f>
        <v>0.90869090689530263</v>
      </c>
      <c r="F129" s="34">
        <f>調整係数一覧!F129</f>
        <v>0.90197744986175143</v>
      </c>
      <c r="G129" s="34">
        <f>調整係数一覧!G129</f>
        <v>0.87606963069483956</v>
      </c>
      <c r="H129" s="34">
        <f>調整係数一覧!H129</f>
        <v>0.87369817951418161</v>
      </c>
      <c r="I129" s="34">
        <f>調整係数一覧!I129</f>
        <v>0.83372913617328526</v>
      </c>
      <c r="J129" s="34">
        <f>調整係数一覧!J129</f>
        <v>0.89096903095993318</v>
      </c>
      <c r="K129" s="34">
        <f>調整係数一覧!K129</f>
        <v>0.74076260417670881</v>
      </c>
      <c r="L129" s="34">
        <f>調整係数一覧!L129</f>
        <v>0.85849184557032221</v>
      </c>
      <c r="M129" s="34">
        <f>調整係数一覧!M129</f>
        <v>0.83105785372657726</v>
      </c>
    </row>
    <row r="130" spans="1:13" x14ac:dyDescent="0.25">
      <c r="A130" s="33">
        <v>4</v>
      </c>
      <c r="B130" s="34">
        <f>調整係数一覧!B130</f>
        <v>0.77440360250461227</v>
      </c>
      <c r="C130" s="34">
        <f>調整係数一覧!C130</f>
        <v>0.73281191761553599</v>
      </c>
      <c r="D130" s="34">
        <f>調整係数一覧!D130</f>
        <v>0.71247459091598075</v>
      </c>
      <c r="E130" s="34">
        <f>調整係数一覧!E130</f>
        <v>0.84112736400353372</v>
      </c>
      <c r="F130" s="34">
        <f>調整係数一覧!F130</f>
        <v>0.83175332033331006</v>
      </c>
      <c r="G130" s="34">
        <f>調整係数一覧!G130</f>
        <v>0.80256467409282561</v>
      </c>
      <c r="H130" s="34">
        <f>調整係数一覧!H130</f>
        <v>0.81793842774596959</v>
      </c>
      <c r="I130" s="34">
        <f>調整係数一覧!I130</f>
        <v>0.78458798008719666</v>
      </c>
      <c r="J130" s="34">
        <f>調整係数一覧!J130</f>
        <v>0.84267661954928119</v>
      </c>
      <c r="K130" s="34">
        <f>調整係数一覧!K130</f>
        <v>0.66140556842388631</v>
      </c>
      <c r="L130" s="34">
        <f>調整係数一覧!L130</f>
        <v>0.79551106239525193</v>
      </c>
      <c r="M130" s="34">
        <f>調整係数一覧!M130</f>
        <v>0.78277528380657446</v>
      </c>
    </row>
    <row r="131" spans="1:13" x14ac:dyDescent="0.25">
      <c r="A131" s="33">
        <v>3</v>
      </c>
      <c r="B131" s="34">
        <f>調整係数一覧!B131</f>
        <v>0.73453770326569667</v>
      </c>
      <c r="C131" s="34">
        <f>調整係数一覧!C131</f>
        <v>0.66821867777591004</v>
      </c>
      <c r="D131" s="34">
        <f>調整係数一覧!D131</f>
        <v>0.61716677910562112</v>
      </c>
      <c r="E131" s="34">
        <f>調整係数一覧!E131</f>
        <v>0.75915398062575368</v>
      </c>
      <c r="F131" s="34">
        <f>調整係数一覧!F131</f>
        <v>0.74670041729645265</v>
      </c>
      <c r="G131" s="34">
        <f>調整係数一覧!G131</f>
        <v>0.71451877681044174</v>
      </c>
      <c r="H131" s="34">
        <f>調整係数一覧!H131</f>
        <v>0.7519252772385624</v>
      </c>
      <c r="I131" s="34">
        <f>調整係数一覧!I131</f>
        <v>0.72745860409315966</v>
      </c>
      <c r="J131" s="34">
        <f>調整係数一覧!J131</f>
        <v>0.78594858068384355</v>
      </c>
      <c r="K131" s="34">
        <f>調整係数一覧!K131</f>
        <v>0.5711802288629737</v>
      </c>
      <c r="L131" s="34">
        <f>調整係数一覧!L131</f>
        <v>0.71989497974336181</v>
      </c>
      <c r="M131" s="34">
        <f>調整係数一覧!M131</f>
        <v>0.72687196227791551</v>
      </c>
    </row>
    <row r="132" spans="1:13" x14ac:dyDescent="0.25">
      <c r="A132" s="33">
        <v>2</v>
      </c>
      <c r="B132" s="34">
        <f>調整係数一覧!B132</f>
        <v>0.68956182448662506</v>
      </c>
      <c r="C132" s="34">
        <f>調整係数一覧!C132</f>
        <v>0.59357914315599714</v>
      </c>
      <c r="D132" s="34">
        <f>調整係数一覧!D132</f>
        <v>0.50764006011650953</v>
      </c>
      <c r="E132" s="34">
        <f>調整係数一覧!E132</f>
        <v>0.66277075676196229</v>
      </c>
      <c r="F132" s="34">
        <f>調整係数一覧!F132</f>
        <v>0.64681874075117884</v>
      </c>
      <c r="G132" s="34">
        <f>調整係数一覧!G132</f>
        <v>0.61193193884768815</v>
      </c>
      <c r="H132" s="34">
        <f>調整係数一覧!H132</f>
        <v>0.67565872799195992</v>
      </c>
      <c r="I132" s="34">
        <f>調整係数一覧!I132</f>
        <v>0.66234100819117436</v>
      </c>
      <c r="J132" s="34">
        <f>調整係数一覧!J132</f>
        <v>0.72078491436362035</v>
      </c>
      <c r="K132" s="34">
        <f>調整係数一覧!K132</f>
        <v>0.47008658549397098</v>
      </c>
      <c r="L132" s="34">
        <f>調整係数一覧!L132</f>
        <v>0.63164359761465183</v>
      </c>
      <c r="M132" s="34">
        <f>調整係数一覧!M132</f>
        <v>0.66334788914060061</v>
      </c>
    </row>
    <row r="133" spans="1:13" x14ac:dyDescent="0.25">
      <c r="A133" s="33">
        <v>1</v>
      </c>
      <c r="B133" s="34">
        <f>調整係数一覧!B133</f>
        <v>0.63947596616739733</v>
      </c>
      <c r="C133" s="34">
        <f>調整係数一覧!C133</f>
        <v>0.50889331375579749</v>
      </c>
      <c r="D133" s="34">
        <f>調整係数一覧!D133</f>
        <v>0.38389443394864592</v>
      </c>
      <c r="E133" s="34">
        <f>調整係数一覧!E133</f>
        <v>0.55197769241215999</v>
      </c>
      <c r="F133" s="34">
        <f>調整係数一覧!F133</f>
        <v>0.53210829069748888</v>
      </c>
      <c r="G133" s="34">
        <f>調整係数一覧!G133</f>
        <v>0.49480416020456464</v>
      </c>
      <c r="H133" s="34">
        <f>調整係数一覧!H133</f>
        <v>0.58913878000616193</v>
      </c>
      <c r="I133" s="34">
        <f>調整係数一覧!I133</f>
        <v>0.58923519238124067</v>
      </c>
      <c r="J133" s="34">
        <f>調整係数一覧!J133</f>
        <v>0.64718562058861162</v>
      </c>
      <c r="K133" s="34">
        <f>調整係数一覧!K133</f>
        <v>0.35812463831687819</v>
      </c>
      <c r="L133" s="34">
        <f>調整係数一覧!L133</f>
        <v>0.53075691600912189</v>
      </c>
      <c r="M133" s="34">
        <f>調整係数一覧!M133</f>
        <v>0.59220306439462977</v>
      </c>
    </row>
    <row r="135" spans="1:13" x14ac:dyDescent="0.25">
      <c r="A135" s="31" t="s">
        <v>56</v>
      </c>
      <c r="B135" s="32">
        <v>4</v>
      </c>
      <c r="C135" s="32">
        <v>5</v>
      </c>
      <c r="D135" s="32">
        <v>6</v>
      </c>
      <c r="E135" s="32">
        <v>7</v>
      </c>
      <c r="F135" s="32">
        <v>8</v>
      </c>
      <c r="G135" s="32">
        <v>9</v>
      </c>
      <c r="H135" s="32">
        <v>10</v>
      </c>
      <c r="I135" s="32">
        <v>11</v>
      </c>
      <c r="J135" s="32">
        <v>12</v>
      </c>
      <c r="K135" s="32">
        <v>1</v>
      </c>
      <c r="L135" s="32">
        <v>2</v>
      </c>
      <c r="M135" s="32">
        <v>3</v>
      </c>
    </row>
    <row r="136" spans="1:13" x14ac:dyDescent="0.25">
      <c r="A136" s="33">
        <v>20</v>
      </c>
      <c r="B136" s="34">
        <f>調整係数一覧!B136</f>
        <v>0.91753927383246681</v>
      </c>
      <c r="C136" s="34">
        <f>調整係数一覧!C136</f>
        <v>0.89802486702522044</v>
      </c>
      <c r="D136" s="34">
        <f>調整係数一覧!D136</f>
        <v>0.97623214895363497</v>
      </c>
      <c r="E136" s="34">
        <f>調整係数一覧!E136</f>
        <v>1</v>
      </c>
      <c r="F136" s="34">
        <f>調整係数一覧!F136</f>
        <v>1</v>
      </c>
      <c r="G136" s="34">
        <f>調整係数一覧!G136</f>
        <v>1</v>
      </c>
      <c r="H136" s="34">
        <f>調整係数一覧!H136</f>
        <v>0.98878374979406458</v>
      </c>
      <c r="I136" s="34">
        <f>調整係数一覧!I136</f>
        <v>0.95886136049016002</v>
      </c>
      <c r="J136" s="34">
        <f>調整係数一覧!J136</f>
        <v>1</v>
      </c>
      <c r="K136" s="34">
        <f>調整係数一覧!K136</f>
        <v>0.98991600444742911</v>
      </c>
      <c r="L136" s="34">
        <f>調整係数一覧!L136</f>
        <v>1</v>
      </c>
      <c r="M136" s="34">
        <f>調整係数一覧!M136</f>
        <v>0.95981887966755808</v>
      </c>
    </row>
    <row r="137" spans="1:13" x14ac:dyDescent="0.25">
      <c r="A137" s="33">
        <v>19</v>
      </c>
      <c r="B137" s="34">
        <f>調整係数一覧!B137</f>
        <v>0.91753927383246681</v>
      </c>
      <c r="C137" s="34">
        <f>調整係数一覧!C137</f>
        <v>0.89802486702522044</v>
      </c>
      <c r="D137" s="34">
        <f>調整係数一覧!D137</f>
        <v>0.97623214895363497</v>
      </c>
      <c r="E137" s="34">
        <f>調整係数一覧!E137</f>
        <v>1</v>
      </c>
      <c r="F137" s="34">
        <f>調整係数一覧!F137</f>
        <v>1</v>
      </c>
      <c r="G137" s="34">
        <f>調整係数一覧!G137</f>
        <v>1</v>
      </c>
      <c r="H137" s="34">
        <f>調整係数一覧!H137</f>
        <v>0.98878374979406458</v>
      </c>
      <c r="I137" s="34">
        <f>調整係数一覧!I137</f>
        <v>0.95886136049016002</v>
      </c>
      <c r="J137" s="34">
        <f>調整係数一覧!J137</f>
        <v>1</v>
      </c>
      <c r="K137" s="34">
        <f>調整係数一覧!K137</f>
        <v>0.98991600444742911</v>
      </c>
      <c r="L137" s="34">
        <f>調整係数一覧!L137</f>
        <v>1</v>
      </c>
      <c r="M137" s="34">
        <f>調整係数一覧!M137</f>
        <v>0.95981887966755808</v>
      </c>
    </row>
    <row r="138" spans="1:13" x14ac:dyDescent="0.25">
      <c r="A138" s="33">
        <v>18</v>
      </c>
      <c r="B138" s="34">
        <f>調整係数一覧!B138</f>
        <v>0.91753927383246681</v>
      </c>
      <c r="C138" s="34">
        <f>調整係数一覧!C138</f>
        <v>0.89802486702522044</v>
      </c>
      <c r="D138" s="34">
        <f>調整係数一覧!D138</f>
        <v>0.97623214895363497</v>
      </c>
      <c r="E138" s="34">
        <f>調整係数一覧!E138</f>
        <v>1</v>
      </c>
      <c r="F138" s="34">
        <f>調整係数一覧!F138</f>
        <v>1</v>
      </c>
      <c r="G138" s="34">
        <f>調整係数一覧!G138</f>
        <v>1</v>
      </c>
      <c r="H138" s="34">
        <f>調整係数一覧!H138</f>
        <v>0.98878374979406458</v>
      </c>
      <c r="I138" s="34">
        <f>調整係数一覧!I138</f>
        <v>0.95886136049016002</v>
      </c>
      <c r="J138" s="34">
        <f>調整係数一覧!J138</f>
        <v>1</v>
      </c>
      <c r="K138" s="34">
        <f>調整係数一覧!K138</f>
        <v>0.98991600444742911</v>
      </c>
      <c r="L138" s="34">
        <f>調整係数一覧!L138</f>
        <v>1</v>
      </c>
      <c r="M138" s="34">
        <f>調整係数一覧!M138</f>
        <v>0.95981887966755808</v>
      </c>
    </row>
    <row r="139" spans="1:13" x14ac:dyDescent="0.25">
      <c r="A139" s="33">
        <v>17</v>
      </c>
      <c r="B139" s="34">
        <f>調整係数一覧!B139</f>
        <v>0.91753927383246681</v>
      </c>
      <c r="C139" s="34">
        <f>調整係数一覧!C139</f>
        <v>0.89802486702522044</v>
      </c>
      <c r="D139" s="34">
        <f>調整係数一覧!D139</f>
        <v>0.97623214895363497</v>
      </c>
      <c r="E139" s="34">
        <f>調整係数一覧!E139</f>
        <v>1</v>
      </c>
      <c r="F139" s="34">
        <f>調整係数一覧!F139</f>
        <v>1</v>
      </c>
      <c r="G139" s="34">
        <f>調整係数一覧!G139</f>
        <v>1</v>
      </c>
      <c r="H139" s="34">
        <f>調整係数一覧!H139</f>
        <v>0.98878374979406458</v>
      </c>
      <c r="I139" s="34">
        <f>調整係数一覧!I139</f>
        <v>0.95886136049016002</v>
      </c>
      <c r="J139" s="34">
        <f>調整係数一覧!J139</f>
        <v>1</v>
      </c>
      <c r="K139" s="34">
        <f>調整係数一覧!K139</f>
        <v>0.98991600444742911</v>
      </c>
      <c r="L139" s="34">
        <f>調整係数一覧!L139</f>
        <v>1</v>
      </c>
      <c r="M139" s="34">
        <f>調整係数一覧!M139</f>
        <v>0.95981887966755808</v>
      </c>
    </row>
    <row r="140" spans="1:13" x14ac:dyDescent="0.25">
      <c r="A140" s="33">
        <v>16</v>
      </c>
      <c r="B140" s="34">
        <f>調整係数一覧!B140</f>
        <v>0.91753927383246681</v>
      </c>
      <c r="C140" s="34">
        <f>調整係数一覧!C140</f>
        <v>0.89802486702522044</v>
      </c>
      <c r="D140" s="34">
        <f>調整係数一覧!D140</f>
        <v>0.97623214895363497</v>
      </c>
      <c r="E140" s="34">
        <f>調整係数一覧!E140</f>
        <v>1</v>
      </c>
      <c r="F140" s="34">
        <f>調整係数一覧!F140</f>
        <v>1</v>
      </c>
      <c r="G140" s="34">
        <f>調整係数一覧!G140</f>
        <v>1</v>
      </c>
      <c r="H140" s="34">
        <f>調整係数一覧!H140</f>
        <v>0.98878374979406458</v>
      </c>
      <c r="I140" s="34">
        <f>調整係数一覧!I140</f>
        <v>0.95886136049016002</v>
      </c>
      <c r="J140" s="34">
        <f>調整係数一覧!J140</f>
        <v>1</v>
      </c>
      <c r="K140" s="34">
        <f>調整係数一覧!K140</f>
        <v>0.98991600444742911</v>
      </c>
      <c r="L140" s="34">
        <f>調整係数一覧!L140</f>
        <v>1</v>
      </c>
      <c r="M140" s="34">
        <f>調整係数一覧!M140</f>
        <v>0.95981887966755808</v>
      </c>
    </row>
    <row r="141" spans="1:13" x14ac:dyDescent="0.25">
      <c r="A141" s="33">
        <v>15</v>
      </c>
      <c r="B141" s="34">
        <f>調整係数一覧!B141</f>
        <v>0.91753927383246681</v>
      </c>
      <c r="C141" s="34">
        <f>調整係数一覧!C141</f>
        <v>0.89802486702522044</v>
      </c>
      <c r="D141" s="34">
        <f>調整係数一覧!D141</f>
        <v>0.97623214895363497</v>
      </c>
      <c r="E141" s="34">
        <f>調整係数一覧!E141</f>
        <v>1</v>
      </c>
      <c r="F141" s="34">
        <f>調整係数一覧!F141</f>
        <v>1</v>
      </c>
      <c r="G141" s="34">
        <f>調整係数一覧!G141</f>
        <v>1</v>
      </c>
      <c r="H141" s="34">
        <f>調整係数一覧!H141</f>
        <v>0.98878374979406458</v>
      </c>
      <c r="I141" s="34">
        <f>調整係数一覧!I141</f>
        <v>0.95886136049016002</v>
      </c>
      <c r="J141" s="34">
        <f>調整係数一覧!J141</f>
        <v>1</v>
      </c>
      <c r="K141" s="34">
        <f>調整係数一覧!K141</f>
        <v>0.98991600444742911</v>
      </c>
      <c r="L141" s="34">
        <f>調整係数一覧!L141</f>
        <v>1</v>
      </c>
      <c r="M141" s="34">
        <f>調整係数一覧!M141</f>
        <v>0.95981887966755808</v>
      </c>
    </row>
    <row r="142" spans="1:13" x14ac:dyDescent="0.25">
      <c r="A142" s="33">
        <v>14</v>
      </c>
      <c r="B142" s="34">
        <f>調整係数一覧!B142</f>
        <v>0.91753927383246681</v>
      </c>
      <c r="C142" s="34">
        <f>調整係数一覧!C142</f>
        <v>0.89802486702522044</v>
      </c>
      <c r="D142" s="34">
        <f>調整係数一覧!D142</f>
        <v>0.97623214895363497</v>
      </c>
      <c r="E142" s="34">
        <f>調整係数一覧!E142</f>
        <v>1</v>
      </c>
      <c r="F142" s="34">
        <f>調整係数一覧!F142</f>
        <v>1</v>
      </c>
      <c r="G142" s="34">
        <f>調整係数一覧!G142</f>
        <v>1</v>
      </c>
      <c r="H142" s="34">
        <f>調整係数一覧!H142</f>
        <v>0.98878374979406458</v>
      </c>
      <c r="I142" s="34">
        <f>調整係数一覧!I142</f>
        <v>0.95886136049016002</v>
      </c>
      <c r="J142" s="34">
        <f>調整係数一覧!J142</f>
        <v>1</v>
      </c>
      <c r="K142" s="34">
        <f>調整係数一覧!K142</f>
        <v>0.98991600444742911</v>
      </c>
      <c r="L142" s="34">
        <f>調整係数一覧!L142</f>
        <v>1</v>
      </c>
      <c r="M142" s="34">
        <f>調整係数一覧!M142</f>
        <v>0.95981887966755808</v>
      </c>
    </row>
    <row r="143" spans="1:13" x14ac:dyDescent="0.25">
      <c r="A143" s="33">
        <v>13</v>
      </c>
      <c r="B143" s="34">
        <f>調整係数一覧!B143</f>
        <v>0.91648348031636884</v>
      </c>
      <c r="C143" s="34">
        <f>調整係数一覧!C143</f>
        <v>0.89802486702522044</v>
      </c>
      <c r="D143" s="34">
        <f>調整係数一覧!D143</f>
        <v>0.97623214895363497</v>
      </c>
      <c r="E143" s="34">
        <f>調整係数一覧!E143</f>
        <v>1</v>
      </c>
      <c r="F143" s="34">
        <f>調整係数一覧!F143</f>
        <v>1</v>
      </c>
      <c r="G143" s="34">
        <f>調整係数一覧!G143</f>
        <v>1</v>
      </c>
      <c r="H143" s="34">
        <f>調整係数一覧!H143</f>
        <v>0.98878374979406458</v>
      </c>
      <c r="I143" s="34">
        <f>調整係数一覧!I143</f>
        <v>0.95886136049016002</v>
      </c>
      <c r="J143" s="34">
        <f>調整係数一覧!J143</f>
        <v>1</v>
      </c>
      <c r="K143" s="34">
        <f>調整係数一覧!K143</f>
        <v>0.98991600444742911</v>
      </c>
      <c r="L143" s="34">
        <f>調整係数一覧!L143</f>
        <v>1</v>
      </c>
      <c r="M143" s="34">
        <f>調整係数一覧!M143</f>
        <v>0.95981887966755808</v>
      </c>
    </row>
    <row r="144" spans="1:13" x14ac:dyDescent="0.25">
      <c r="A144" s="33">
        <v>12</v>
      </c>
      <c r="B144" s="34">
        <f>調整係数一覧!B144</f>
        <v>0.91314813713437559</v>
      </c>
      <c r="C144" s="34">
        <f>調整係数一覧!C144</f>
        <v>0.89802486702522044</v>
      </c>
      <c r="D144" s="34">
        <f>調整係数一覧!D144</f>
        <v>0.97623214895363497</v>
      </c>
      <c r="E144" s="34">
        <f>調整係数一覧!E144</f>
        <v>1</v>
      </c>
      <c r="F144" s="34">
        <f>調整係数一覧!F144</f>
        <v>1</v>
      </c>
      <c r="G144" s="34">
        <f>調整係数一覧!G144</f>
        <v>1</v>
      </c>
      <c r="H144" s="34">
        <f>調整係数一覧!H144</f>
        <v>0.98878374979406458</v>
      </c>
      <c r="I144" s="34">
        <f>調整係数一覧!I144</f>
        <v>0.95886136049016002</v>
      </c>
      <c r="J144" s="34">
        <f>調整係数一覧!J144</f>
        <v>1</v>
      </c>
      <c r="K144" s="34">
        <f>調整係数一覧!K144</f>
        <v>0.98991600444742911</v>
      </c>
      <c r="L144" s="34">
        <f>調整係数一覧!L144</f>
        <v>1</v>
      </c>
      <c r="M144" s="34">
        <f>調整係数一覧!M144</f>
        <v>0.95981887966755808</v>
      </c>
    </row>
    <row r="145" spans="1:13" x14ac:dyDescent="0.25">
      <c r="A145" s="33">
        <v>11</v>
      </c>
      <c r="B145" s="34">
        <f>調整係数一覧!B145</f>
        <v>0.90753324428648718</v>
      </c>
      <c r="C145" s="34">
        <f>調整係数一覧!C145</f>
        <v>0.89802486702522044</v>
      </c>
      <c r="D145" s="34">
        <f>調整係数一覧!D145</f>
        <v>0.97623214895363497</v>
      </c>
      <c r="E145" s="34">
        <f>調整係数一覧!E145</f>
        <v>1</v>
      </c>
      <c r="F145" s="34">
        <f>調整係数一覧!F145</f>
        <v>1</v>
      </c>
      <c r="G145" s="34">
        <f>調整係数一覧!G145</f>
        <v>1</v>
      </c>
      <c r="H145" s="34">
        <f>調整係数一覧!H145</f>
        <v>0.98878374979406458</v>
      </c>
      <c r="I145" s="34">
        <f>調整係数一覧!I145</f>
        <v>0.95886136049016002</v>
      </c>
      <c r="J145" s="34">
        <f>調整係数一覧!J145</f>
        <v>1</v>
      </c>
      <c r="K145" s="34">
        <f>調整係数一覧!K145</f>
        <v>0.98991600444742911</v>
      </c>
      <c r="L145" s="34">
        <f>調整係数一覧!L145</f>
        <v>1</v>
      </c>
      <c r="M145" s="34">
        <f>調整係数一覧!M145</f>
        <v>0.95822514982864937</v>
      </c>
    </row>
    <row r="146" spans="1:13" x14ac:dyDescent="0.25">
      <c r="A146" s="33">
        <v>10</v>
      </c>
      <c r="B146" s="34">
        <f>調整係数一覧!B146</f>
        <v>0.89963880177270361</v>
      </c>
      <c r="C146" s="34">
        <f>調整係数一覧!C146</f>
        <v>0.89496183926930639</v>
      </c>
      <c r="D146" s="34">
        <f>調整係数一覧!D146</f>
        <v>0.9746404848050777</v>
      </c>
      <c r="E146" s="34">
        <f>調整係数一覧!E146</f>
        <v>1</v>
      </c>
      <c r="F146" s="34">
        <f>調整係数一覧!F146</f>
        <v>1</v>
      </c>
      <c r="G146" s="34">
        <f>調整係数一覧!G146</f>
        <v>1</v>
      </c>
      <c r="H146" s="34">
        <f>調整係数一覧!H146</f>
        <v>0.98783836443836215</v>
      </c>
      <c r="I146" s="34">
        <f>調整係数一覧!I146</f>
        <v>0.95411835048988469</v>
      </c>
      <c r="J146" s="34">
        <f>調整係数一覧!J146</f>
        <v>0.99937260230378844</v>
      </c>
      <c r="K146" s="34">
        <f>調整係数一覧!K146</f>
        <v>0.98316214976057703</v>
      </c>
      <c r="L146" s="34">
        <f>調整係数一覧!L146</f>
        <v>0.9957755701032619</v>
      </c>
      <c r="M146" s="34">
        <f>調整係数一覧!M146</f>
        <v>0.95210691942650982</v>
      </c>
    </row>
    <row r="147" spans="1:13" x14ac:dyDescent="0.25">
      <c r="A147" s="33">
        <v>9</v>
      </c>
      <c r="B147" s="34">
        <f>調整係数一覧!B147</f>
        <v>0.88946480959302487</v>
      </c>
      <c r="C147" s="34">
        <f>調整係数一覧!C147</f>
        <v>0.88851111654652981</v>
      </c>
      <c r="D147" s="34">
        <f>調整係数一覧!D147</f>
        <v>0.96469371345877508</v>
      </c>
      <c r="E147" s="34">
        <f>調整係数一覧!E147</f>
        <v>1</v>
      </c>
      <c r="F147" s="34">
        <f>調整係数一覧!F147</f>
        <v>1</v>
      </c>
      <c r="G147" s="34">
        <f>調整係数一覧!G147</f>
        <v>1</v>
      </c>
      <c r="H147" s="34">
        <f>調整係数一覧!H147</f>
        <v>0.98147763184169146</v>
      </c>
      <c r="I147" s="34">
        <f>調整係数一覧!I147</f>
        <v>0.94396735844337609</v>
      </c>
      <c r="J147" s="34">
        <f>調整係数一覧!J147</f>
        <v>0.99272299908647565</v>
      </c>
      <c r="K147" s="34">
        <f>調整係数一覧!K147</f>
        <v>0.96868399704143426</v>
      </c>
      <c r="L147" s="34">
        <f>調整係数一覧!L147</f>
        <v>0.98316474626514427</v>
      </c>
      <c r="M147" s="34">
        <f>調整係数一覧!M147</f>
        <v>0.94146418846113944</v>
      </c>
    </row>
    <row r="148" spans="1:13" x14ac:dyDescent="0.25">
      <c r="A148" s="33">
        <v>8</v>
      </c>
      <c r="B148" s="34">
        <f>調整係数一覧!B148</f>
        <v>0.87701126774745086</v>
      </c>
      <c r="C148" s="34">
        <f>調整係数一覧!C148</f>
        <v>0.8786726988568907</v>
      </c>
      <c r="D148" s="34">
        <f>調整係数一覧!D148</f>
        <v>0.94639183491472711</v>
      </c>
      <c r="E148" s="34">
        <f>調整係数一覧!E148</f>
        <v>1</v>
      </c>
      <c r="F148" s="34">
        <f>調整係数一覧!F148</f>
        <v>1</v>
      </c>
      <c r="G148" s="34">
        <f>調整係数一覧!G148</f>
        <v>1</v>
      </c>
      <c r="H148" s="34">
        <f>調整係数一覧!H148</f>
        <v>0.96970155200405239</v>
      </c>
      <c r="I148" s="34">
        <f>調整係数一覧!I148</f>
        <v>0.92840838435063433</v>
      </c>
      <c r="J148" s="34">
        <f>調整係数一覧!J148</f>
        <v>0.98090632576106807</v>
      </c>
      <c r="K148" s="34">
        <f>調整係数一覧!K148</f>
        <v>0.94648154629000081</v>
      </c>
      <c r="L148" s="34">
        <f>調整係数一覧!L148</f>
        <v>0.96400551018328196</v>
      </c>
      <c r="M148" s="34">
        <f>調整係数一覧!M148</f>
        <v>0.926296956932538</v>
      </c>
    </row>
    <row r="149" spans="1:13" x14ac:dyDescent="0.25">
      <c r="A149" s="33">
        <v>7</v>
      </c>
      <c r="B149" s="34">
        <f>調整係数一覧!B149</f>
        <v>0.86227817623598169</v>
      </c>
      <c r="C149" s="34">
        <f>調整係数一覧!C149</f>
        <v>0.86544658620038917</v>
      </c>
      <c r="D149" s="34">
        <f>調整係数一覧!D149</f>
        <v>0.9197348491729338</v>
      </c>
      <c r="E149" s="34">
        <f>調整係数一覧!E149</f>
        <v>0.99774570236296045</v>
      </c>
      <c r="F149" s="34">
        <f>調整係数一覧!F149</f>
        <v>0.9963248550225281</v>
      </c>
      <c r="G149" s="34">
        <f>調整係数一覧!G149</f>
        <v>0.97945559119934034</v>
      </c>
      <c r="H149" s="34">
        <f>調整係数一覧!H149</f>
        <v>0.95251012492544507</v>
      </c>
      <c r="I149" s="34">
        <f>調整係数一覧!I149</f>
        <v>0.9074414282116593</v>
      </c>
      <c r="J149" s="34">
        <f>調整係数一覧!J149</f>
        <v>0.96392258232756589</v>
      </c>
      <c r="K149" s="34">
        <f>調整係数一覧!K149</f>
        <v>0.91655479750627689</v>
      </c>
      <c r="L149" s="34">
        <f>調整係数一覧!L149</f>
        <v>0.93829786185767483</v>
      </c>
      <c r="M149" s="34">
        <f>調整係数一覧!M149</f>
        <v>0.9066052248407056</v>
      </c>
    </row>
    <row r="150" spans="1:13" x14ac:dyDescent="0.25">
      <c r="A150" s="33">
        <v>6</v>
      </c>
      <c r="B150" s="34">
        <f>調整係数一覧!B150</f>
        <v>0.84526553505861723</v>
      </c>
      <c r="C150" s="34">
        <f>調整係数一覧!C150</f>
        <v>0.84883277857702499</v>
      </c>
      <c r="D150" s="34">
        <f>調整係数一覧!D150</f>
        <v>0.88472275623339514</v>
      </c>
      <c r="E150" s="34">
        <f>調整係数一覧!E150</f>
        <v>0.97089046046704286</v>
      </c>
      <c r="F150" s="34">
        <f>調整係数一覧!F150</f>
        <v>0.97335718224204493</v>
      </c>
      <c r="G150" s="34">
        <f>調整係数一覧!G150</f>
        <v>0.94860929099673663</v>
      </c>
      <c r="H150" s="34">
        <f>調整係数一覧!H150</f>
        <v>0.92990335060586937</v>
      </c>
      <c r="I150" s="34">
        <f>調整係数一覧!I150</f>
        <v>0.8810664900264511</v>
      </c>
      <c r="J150" s="34">
        <f>調整係数一覧!J150</f>
        <v>0.94177176878596924</v>
      </c>
      <c r="K150" s="34">
        <f>調整係数一覧!K150</f>
        <v>0.87890375069026228</v>
      </c>
      <c r="L150" s="34">
        <f>調整係数一覧!L150</f>
        <v>0.9060418012883229</v>
      </c>
      <c r="M150" s="34">
        <f>調整係数一覧!M150</f>
        <v>0.88238899218564237</v>
      </c>
    </row>
    <row r="151" spans="1:13" x14ac:dyDescent="0.25">
      <c r="A151" s="33">
        <v>5</v>
      </c>
      <c r="B151" s="34">
        <f>調整係数一覧!B151</f>
        <v>0.82597334421535762</v>
      </c>
      <c r="C151" s="34">
        <f>調整係数一覧!C151</f>
        <v>0.8288312759867984</v>
      </c>
      <c r="D151" s="34">
        <f>調整係数一覧!D151</f>
        <v>0.84135555609611123</v>
      </c>
      <c r="E151" s="34">
        <f>調整係数一覧!E151</f>
        <v>0.93427929104524032</v>
      </c>
      <c r="F151" s="34">
        <f>調整係数一覧!F151</f>
        <v>0.94219419298628837</v>
      </c>
      <c r="G151" s="34">
        <f>調整係数一覧!G151</f>
        <v>0.90823278684935405</v>
      </c>
      <c r="H151" s="34">
        <f>調整係数一覧!H151</f>
        <v>0.90188122904532531</v>
      </c>
      <c r="I151" s="34">
        <f>調整係数一覧!I151</f>
        <v>0.84928356979500963</v>
      </c>
      <c r="J151" s="34">
        <f>調整係数一覧!J151</f>
        <v>0.9144538851362779</v>
      </c>
      <c r="K151" s="34">
        <f>調整係数一覧!K151</f>
        <v>0.8335284058419572</v>
      </c>
      <c r="L151" s="34">
        <f>調整係数一覧!L151</f>
        <v>0.86723732847522617</v>
      </c>
      <c r="M151" s="34">
        <f>調整係数一覧!M151</f>
        <v>0.85364825896734819</v>
      </c>
    </row>
    <row r="152" spans="1:13" x14ac:dyDescent="0.25">
      <c r="A152" s="33">
        <v>4</v>
      </c>
      <c r="B152" s="34">
        <f>調整係数一覧!B152</f>
        <v>0.80440160370620284</v>
      </c>
      <c r="C152" s="34">
        <f>調整係数一覧!C152</f>
        <v>0.80544207842970927</v>
      </c>
      <c r="D152" s="34">
        <f>調整係数一覧!D152</f>
        <v>0.78963324876108187</v>
      </c>
      <c r="E152" s="34">
        <f>調整係数一覧!E152</f>
        <v>0.88791219409755306</v>
      </c>
      <c r="F152" s="34">
        <f>調整係数一覧!F152</f>
        <v>0.90283588725525843</v>
      </c>
      <c r="G152" s="34">
        <f>調整係数一覧!G152</f>
        <v>0.85832607875719258</v>
      </c>
      <c r="H152" s="34">
        <f>調整係数一覧!H152</f>
        <v>0.86844376024381287</v>
      </c>
      <c r="I152" s="34">
        <f>調整係数一覧!I152</f>
        <v>0.812092667517335</v>
      </c>
      <c r="J152" s="34">
        <f>調整係数一覧!J152</f>
        <v>0.88196893137849186</v>
      </c>
      <c r="K152" s="34">
        <f>調整係数一覧!K152</f>
        <v>0.78042876296136143</v>
      </c>
      <c r="L152" s="34">
        <f>調整係数一覧!L152</f>
        <v>0.82188444341838474</v>
      </c>
      <c r="M152" s="34">
        <f>調整係数一覧!M152</f>
        <v>0.82038302518582307</v>
      </c>
    </row>
    <row r="153" spans="1:13" x14ac:dyDescent="0.25">
      <c r="A153" s="33">
        <v>3</v>
      </c>
      <c r="B153" s="34">
        <f>調整係数一覧!B153</f>
        <v>0.7805503135311529</v>
      </c>
      <c r="C153" s="34">
        <f>調整係数一覧!C153</f>
        <v>0.77866518590575762</v>
      </c>
      <c r="D153" s="34">
        <f>調整係数一覧!D153</f>
        <v>0.72955583422830717</v>
      </c>
      <c r="E153" s="34">
        <f>調整係数一覧!E153</f>
        <v>0.83178916962398086</v>
      </c>
      <c r="F153" s="34">
        <f>調整係数一覧!F153</f>
        <v>0.85528226504895499</v>
      </c>
      <c r="G153" s="34">
        <f>調整係数一覧!G153</f>
        <v>0.79888916672025223</v>
      </c>
      <c r="H153" s="34">
        <f>調整係数一覧!H153</f>
        <v>0.82959094420133228</v>
      </c>
      <c r="I153" s="34">
        <f>調整係数一覧!I153</f>
        <v>0.76949378319342709</v>
      </c>
      <c r="J153" s="34">
        <f>調整係数一覧!J153</f>
        <v>0.84431690751261124</v>
      </c>
      <c r="K153" s="34">
        <f>調整係数一覧!K153</f>
        <v>0.71960482204847509</v>
      </c>
      <c r="L153" s="34">
        <f>調整係数一覧!L153</f>
        <v>0.76998314611779861</v>
      </c>
      <c r="M153" s="34">
        <f>調整係数一覧!M153</f>
        <v>0.78259329084106699</v>
      </c>
    </row>
    <row r="154" spans="1:13" x14ac:dyDescent="0.25">
      <c r="A154" s="33">
        <v>2</v>
      </c>
      <c r="B154" s="34">
        <f>調整係数一覧!B154</f>
        <v>0.75441947369020768</v>
      </c>
      <c r="C154" s="34">
        <f>調整係数一覧!C154</f>
        <v>0.74850059841494354</v>
      </c>
      <c r="D154" s="34">
        <f>調整係数一覧!D154</f>
        <v>0.66112331249778722</v>
      </c>
      <c r="E154" s="34">
        <f>調整係数一覧!E154</f>
        <v>0.76591021762452383</v>
      </c>
      <c r="F154" s="34">
        <f>調整係数一覧!F154</f>
        <v>0.79953332636737817</v>
      </c>
      <c r="G154" s="34">
        <f>調整係数一覧!G154</f>
        <v>0.72992205073853289</v>
      </c>
      <c r="H154" s="34">
        <f>調整係数一覧!H154</f>
        <v>0.78532278091788321</v>
      </c>
      <c r="I154" s="34">
        <f>調整係数一覧!I154</f>
        <v>0.72148691682328603</v>
      </c>
      <c r="J154" s="34">
        <f>調整係数一覧!J154</f>
        <v>0.80149781353863603</v>
      </c>
      <c r="K154" s="34">
        <f>調整係数一覧!K154</f>
        <v>0.65105658310329817</v>
      </c>
      <c r="L154" s="34">
        <f>調整係数一覧!L154</f>
        <v>0.71153343657346757</v>
      </c>
      <c r="M154" s="34">
        <f>調整係数一覧!M154</f>
        <v>0.74027905593307997</v>
      </c>
    </row>
    <row r="155" spans="1:13" x14ac:dyDescent="0.25">
      <c r="A155" s="33">
        <v>1</v>
      </c>
      <c r="B155" s="34">
        <f>調整係数一覧!B155</f>
        <v>0.72600908418336729</v>
      </c>
      <c r="C155" s="34">
        <f>調整係数一覧!C155</f>
        <v>0.71494831595726682</v>
      </c>
      <c r="D155" s="34">
        <f>調整係数一覧!D155</f>
        <v>0.58433568356952181</v>
      </c>
      <c r="E155" s="34">
        <f>調整係数一覧!E155</f>
        <v>0.69027533809918196</v>
      </c>
      <c r="F155" s="34">
        <f>調整係数一覧!F155</f>
        <v>0.73558907121052797</v>
      </c>
      <c r="G155" s="34">
        <f>調整係数一覧!G155</f>
        <v>0.65142473081203478</v>
      </c>
      <c r="H155" s="34">
        <f>調整係数一覧!H155</f>
        <v>0.73563927039346577</v>
      </c>
      <c r="I155" s="34">
        <f>調整係数一覧!I155</f>
        <v>0.66807206840691169</v>
      </c>
      <c r="J155" s="34">
        <f>調整係数一覧!J155</f>
        <v>0.75351164945656612</v>
      </c>
      <c r="K155" s="34">
        <f>調整係数一覧!K155</f>
        <v>0.57478404612583067</v>
      </c>
      <c r="L155" s="34">
        <f>調整係数一覧!L155</f>
        <v>0.64653531478539183</v>
      </c>
      <c r="M155" s="34">
        <f>調整係数一覧!M155</f>
        <v>0.69344032046186199</v>
      </c>
    </row>
    <row r="157" spans="1:13" x14ac:dyDescent="0.25">
      <c r="A157" s="31" t="s">
        <v>57</v>
      </c>
      <c r="B157" s="32">
        <v>4</v>
      </c>
      <c r="C157" s="32">
        <v>5</v>
      </c>
      <c r="D157" s="32">
        <v>6</v>
      </c>
      <c r="E157" s="32">
        <v>7</v>
      </c>
      <c r="F157" s="32">
        <v>8</v>
      </c>
      <c r="G157" s="32">
        <v>9</v>
      </c>
      <c r="H157" s="32">
        <v>10</v>
      </c>
      <c r="I157" s="32">
        <v>11</v>
      </c>
      <c r="J157" s="32">
        <v>12</v>
      </c>
      <c r="K157" s="32">
        <v>1</v>
      </c>
      <c r="L157" s="32">
        <v>2</v>
      </c>
      <c r="M157" s="32">
        <v>3</v>
      </c>
    </row>
    <row r="158" spans="1:13" x14ac:dyDescent="0.25">
      <c r="A158" s="33">
        <v>20</v>
      </c>
      <c r="B158" s="34">
        <f>調整係数一覧!B158</f>
        <v>0.92500194526498847</v>
      </c>
      <c r="C158" s="34">
        <f>調整係数一覧!C158</f>
        <v>0.89951988452126974</v>
      </c>
      <c r="D158" s="34">
        <f>調整係数一覧!D158</f>
        <v>0.97488316175359813</v>
      </c>
      <c r="E158" s="34">
        <f>調整係数一覧!E158</f>
        <v>1</v>
      </c>
      <c r="F158" s="34">
        <f>調整係数一覧!F158</f>
        <v>1</v>
      </c>
      <c r="G158" s="34">
        <f>調整係数一覧!G158</f>
        <v>1</v>
      </c>
      <c r="H158" s="34">
        <f>調整係数一覧!H158</f>
        <v>0.98925239651899144</v>
      </c>
      <c r="I158" s="34">
        <f>調整係数一覧!I158</f>
        <v>0.95929261258874243</v>
      </c>
      <c r="J158" s="34">
        <f>調整係数一覧!J158</f>
        <v>1</v>
      </c>
      <c r="K158" s="34">
        <f>調整係数一覧!K158</f>
        <v>0.99128253573830871</v>
      </c>
      <c r="L158" s="34">
        <f>調整係数一覧!L158</f>
        <v>1</v>
      </c>
      <c r="M158" s="34">
        <f>調整係数一覧!M158</f>
        <v>0.96092065917334724</v>
      </c>
    </row>
    <row r="159" spans="1:13" x14ac:dyDescent="0.25">
      <c r="A159" s="33">
        <v>19</v>
      </c>
      <c r="B159" s="34">
        <f>調整係数一覧!B159</f>
        <v>0.92500194526498847</v>
      </c>
      <c r="C159" s="34">
        <f>調整係数一覧!C159</f>
        <v>0.89951988452126974</v>
      </c>
      <c r="D159" s="34">
        <f>調整係数一覧!D159</f>
        <v>0.97488316175359813</v>
      </c>
      <c r="E159" s="34">
        <f>調整係数一覧!E159</f>
        <v>1</v>
      </c>
      <c r="F159" s="34">
        <f>調整係数一覧!F159</f>
        <v>1</v>
      </c>
      <c r="G159" s="34">
        <f>調整係数一覧!G159</f>
        <v>1</v>
      </c>
      <c r="H159" s="34">
        <f>調整係数一覧!H159</f>
        <v>0.98925239651899144</v>
      </c>
      <c r="I159" s="34">
        <f>調整係数一覧!I159</f>
        <v>0.95929261258874243</v>
      </c>
      <c r="J159" s="34">
        <f>調整係数一覧!J159</f>
        <v>1</v>
      </c>
      <c r="K159" s="34">
        <f>調整係数一覧!K159</f>
        <v>0.99128253573830871</v>
      </c>
      <c r="L159" s="34">
        <f>調整係数一覧!L159</f>
        <v>1</v>
      </c>
      <c r="M159" s="34">
        <f>調整係数一覧!M159</f>
        <v>0.96092065917334724</v>
      </c>
    </row>
    <row r="160" spans="1:13" x14ac:dyDescent="0.25">
      <c r="A160" s="33">
        <v>18</v>
      </c>
      <c r="B160" s="34">
        <f>調整係数一覧!B160</f>
        <v>0.92500194526498847</v>
      </c>
      <c r="C160" s="34">
        <f>調整係数一覧!C160</f>
        <v>0.89951988452126974</v>
      </c>
      <c r="D160" s="34">
        <f>調整係数一覧!D160</f>
        <v>0.97488316175359813</v>
      </c>
      <c r="E160" s="34">
        <f>調整係数一覧!E160</f>
        <v>1</v>
      </c>
      <c r="F160" s="34">
        <f>調整係数一覧!F160</f>
        <v>1</v>
      </c>
      <c r="G160" s="34">
        <f>調整係数一覧!G160</f>
        <v>1</v>
      </c>
      <c r="H160" s="34">
        <f>調整係数一覧!H160</f>
        <v>0.98925239651899144</v>
      </c>
      <c r="I160" s="34">
        <f>調整係数一覧!I160</f>
        <v>0.95929261258874243</v>
      </c>
      <c r="J160" s="34">
        <f>調整係数一覧!J160</f>
        <v>1</v>
      </c>
      <c r="K160" s="34">
        <f>調整係数一覧!K160</f>
        <v>0.99128253573830871</v>
      </c>
      <c r="L160" s="34">
        <f>調整係数一覧!L160</f>
        <v>1</v>
      </c>
      <c r="M160" s="34">
        <f>調整係数一覧!M160</f>
        <v>0.96092065917334724</v>
      </c>
    </row>
    <row r="161" spans="1:13" x14ac:dyDescent="0.25">
      <c r="A161" s="33">
        <v>17</v>
      </c>
      <c r="B161" s="34">
        <f>調整係数一覧!B161</f>
        <v>0.92500194526498847</v>
      </c>
      <c r="C161" s="34">
        <f>調整係数一覧!C161</f>
        <v>0.89951988452126974</v>
      </c>
      <c r="D161" s="34">
        <f>調整係数一覧!D161</f>
        <v>0.97488316175359813</v>
      </c>
      <c r="E161" s="34">
        <f>調整係数一覧!E161</f>
        <v>1</v>
      </c>
      <c r="F161" s="34">
        <f>調整係数一覧!F161</f>
        <v>1</v>
      </c>
      <c r="G161" s="34">
        <f>調整係数一覧!G161</f>
        <v>1</v>
      </c>
      <c r="H161" s="34">
        <f>調整係数一覧!H161</f>
        <v>0.98925239651899144</v>
      </c>
      <c r="I161" s="34">
        <f>調整係数一覧!I161</f>
        <v>0.95929261258874243</v>
      </c>
      <c r="J161" s="34">
        <f>調整係数一覧!J161</f>
        <v>1</v>
      </c>
      <c r="K161" s="34">
        <f>調整係数一覧!K161</f>
        <v>0.99128253573830871</v>
      </c>
      <c r="L161" s="34">
        <f>調整係数一覧!L161</f>
        <v>1</v>
      </c>
      <c r="M161" s="34">
        <f>調整係数一覧!M161</f>
        <v>0.96092065917334724</v>
      </c>
    </row>
    <row r="162" spans="1:13" x14ac:dyDescent="0.25">
      <c r="A162" s="33">
        <v>16</v>
      </c>
      <c r="B162" s="34">
        <f>調整係数一覧!B162</f>
        <v>0.92500194526498847</v>
      </c>
      <c r="C162" s="34">
        <f>調整係数一覧!C162</f>
        <v>0.89951988452126974</v>
      </c>
      <c r="D162" s="34">
        <f>調整係数一覧!D162</f>
        <v>0.97488316175359813</v>
      </c>
      <c r="E162" s="34">
        <f>調整係数一覧!E162</f>
        <v>1</v>
      </c>
      <c r="F162" s="34">
        <f>調整係数一覧!F162</f>
        <v>1</v>
      </c>
      <c r="G162" s="34">
        <f>調整係数一覧!G162</f>
        <v>1</v>
      </c>
      <c r="H162" s="34">
        <f>調整係数一覧!H162</f>
        <v>0.98925239651899144</v>
      </c>
      <c r="I162" s="34">
        <f>調整係数一覧!I162</f>
        <v>0.95929261258874243</v>
      </c>
      <c r="J162" s="34">
        <f>調整係数一覧!J162</f>
        <v>1</v>
      </c>
      <c r="K162" s="34">
        <f>調整係数一覧!K162</f>
        <v>0.99128253573830871</v>
      </c>
      <c r="L162" s="34">
        <f>調整係数一覧!L162</f>
        <v>1</v>
      </c>
      <c r="M162" s="34">
        <f>調整係数一覧!M162</f>
        <v>0.96092065917334724</v>
      </c>
    </row>
    <row r="163" spans="1:13" x14ac:dyDescent="0.25">
      <c r="A163" s="33">
        <v>15</v>
      </c>
      <c r="B163" s="34">
        <f>調整係数一覧!B163</f>
        <v>0.92500194526498847</v>
      </c>
      <c r="C163" s="34">
        <f>調整係数一覧!C163</f>
        <v>0.89951988452126974</v>
      </c>
      <c r="D163" s="34">
        <f>調整係数一覧!D163</f>
        <v>0.97488316175359813</v>
      </c>
      <c r="E163" s="34">
        <f>調整係数一覧!E163</f>
        <v>1</v>
      </c>
      <c r="F163" s="34">
        <f>調整係数一覧!F163</f>
        <v>1</v>
      </c>
      <c r="G163" s="34">
        <f>調整係数一覧!G163</f>
        <v>1</v>
      </c>
      <c r="H163" s="34">
        <f>調整係数一覧!H163</f>
        <v>0.98925239651899144</v>
      </c>
      <c r="I163" s="34">
        <f>調整係数一覧!I163</f>
        <v>0.95929261258874243</v>
      </c>
      <c r="J163" s="34">
        <f>調整係数一覧!J163</f>
        <v>1</v>
      </c>
      <c r="K163" s="34">
        <f>調整係数一覧!K163</f>
        <v>0.99128253573830871</v>
      </c>
      <c r="L163" s="34">
        <f>調整係数一覧!L163</f>
        <v>1</v>
      </c>
      <c r="M163" s="34">
        <f>調整係数一覧!M163</f>
        <v>0.96092065917334724</v>
      </c>
    </row>
    <row r="164" spans="1:13" x14ac:dyDescent="0.25">
      <c r="A164" s="33">
        <v>14</v>
      </c>
      <c r="B164" s="34">
        <f>調整係数一覧!B164</f>
        <v>0.92340351066403437</v>
      </c>
      <c r="C164" s="34">
        <f>調整係数一覧!C164</f>
        <v>0.89951988452126974</v>
      </c>
      <c r="D164" s="34">
        <f>調整係数一覧!D164</f>
        <v>0.97488316175359813</v>
      </c>
      <c r="E164" s="34">
        <f>調整係数一覧!E164</f>
        <v>1</v>
      </c>
      <c r="F164" s="34">
        <f>調整係数一覧!F164</f>
        <v>1</v>
      </c>
      <c r="G164" s="34">
        <f>調整係数一覧!G164</f>
        <v>1</v>
      </c>
      <c r="H164" s="34">
        <f>調整係数一覧!H164</f>
        <v>0.98925239651899144</v>
      </c>
      <c r="I164" s="34">
        <f>調整係数一覧!I164</f>
        <v>0.95929261258874243</v>
      </c>
      <c r="J164" s="34">
        <f>調整係数一覧!J164</f>
        <v>1</v>
      </c>
      <c r="K164" s="34">
        <f>調整係数一覧!K164</f>
        <v>0.99128253573830871</v>
      </c>
      <c r="L164" s="34">
        <f>調整係数一覧!L164</f>
        <v>1</v>
      </c>
      <c r="M164" s="34">
        <f>調整係数一覧!M164</f>
        <v>0.96092065917334724</v>
      </c>
    </row>
    <row r="165" spans="1:13" x14ac:dyDescent="0.25">
      <c r="A165" s="33">
        <v>13</v>
      </c>
      <c r="B165" s="34">
        <f>調整係数一覧!B165</f>
        <v>0.92002884790500694</v>
      </c>
      <c r="C165" s="34">
        <f>調整係数一覧!C165</f>
        <v>0.89951988452126974</v>
      </c>
      <c r="D165" s="34">
        <f>調整係数一覧!D165</f>
        <v>0.97488316175359813</v>
      </c>
      <c r="E165" s="34">
        <f>調整係数一覧!E165</f>
        <v>1</v>
      </c>
      <c r="F165" s="34">
        <f>調整係数一覧!F165</f>
        <v>1</v>
      </c>
      <c r="G165" s="34">
        <f>調整係数一覧!G165</f>
        <v>1</v>
      </c>
      <c r="H165" s="34">
        <f>調整係数一覧!H165</f>
        <v>0.98925239651899144</v>
      </c>
      <c r="I165" s="34">
        <f>調整係数一覧!I165</f>
        <v>0.95929261258874243</v>
      </c>
      <c r="J165" s="34">
        <f>調整係数一覧!J165</f>
        <v>1</v>
      </c>
      <c r="K165" s="34">
        <f>調整係数一覧!K165</f>
        <v>0.99128253573830871</v>
      </c>
      <c r="L165" s="34">
        <f>調整係数一覧!L165</f>
        <v>1</v>
      </c>
      <c r="M165" s="34">
        <f>調整係数一覧!M165</f>
        <v>0.96092065917334724</v>
      </c>
    </row>
    <row r="166" spans="1:13" x14ac:dyDescent="0.25">
      <c r="A166" s="33">
        <v>12</v>
      </c>
      <c r="B166" s="34">
        <f>調整係数一覧!B166</f>
        <v>0.91487795698790575</v>
      </c>
      <c r="C166" s="34">
        <f>調整係数一覧!C166</f>
        <v>0.89951988452126974</v>
      </c>
      <c r="D166" s="34">
        <f>調整係数一覧!D166</f>
        <v>0.97488316175359813</v>
      </c>
      <c r="E166" s="34">
        <f>調整係数一覧!E166</f>
        <v>1</v>
      </c>
      <c r="F166" s="34">
        <f>調整係数一覧!F166</f>
        <v>1</v>
      </c>
      <c r="G166" s="34">
        <f>調整係数一覧!G166</f>
        <v>1</v>
      </c>
      <c r="H166" s="34">
        <f>調整係数一覧!H166</f>
        <v>0.98925239651899144</v>
      </c>
      <c r="I166" s="34">
        <f>調整係数一覧!I166</f>
        <v>0.95929261258874243</v>
      </c>
      <c r="J166" s="34">
        <f>調整係数一覧!J166</f>
        <v>1</v>
      </c>
      <c r="K166" s="34">
        <f>調整係数一覧!K166</f>
        <v>0.99128253573830871</v>
      </c>
      <c r="L166" s="34">
        <f>調整係数一覧!L166</f>
        <v>1</v>
      </c>
      <c r="M166" s="34">
        <f>調整係数一覧!M166</f>
        <v>0.96092065917334724</v>
      </c>
    </row>
    <row r="167" spans="1:13" x14ac:dyDescent="0.25">
      <c r="A167" s="33">
        <v>11</v>
      </c>
      <c r="B167" s="34">
        <f>調整係数一覧!B167</f>
        <v>0.90795083791273101</v>
      </c>
      <c r="C167" s="34">
        <f>調整係数一覧!C167</f>
        <v>0.8976368656448741</v>
      </c>
      <c r="D167" s="34">
        <f>調整係数一覧!D167</f>
        <v>0.97488316175359813</v>
      </c>
      <c r="E167" s="34">
        <f>調整係数一覧!E167</f>
        <v>1</v>
      </c>
      <c r="F167" s="34">
        <f>調整係数一覧!F167</f>
        <v>1</v>
      </c>
      <c r="G167" s="34">
        <f>調整係数一覧!G167</f>
        <v>1</v>
      </c>
      <c r="H167" s="34">
        <f>調整係数一覧!H167</f>
        <v>0.98925239651899144</v>
      </c>
      <c r="I167" s="34">
        <f>調整係数一覧!I167</f>
        <v>0.95849846486381274</v>
      </c>
      <c r="J167" s="34">
        <f>調整係数一覧!J167</f>
        <v>1</v>
      </c>
      <c r="K167" s="34">
        <f>調整係数一覧!K167</f>
        <v>0.98892174863203386</v>
      </c>
      <c r="L167" s="34">
        <f>調整係数一覧!L167</f>
        <v>1</v>
      </c>
      <c r="M167" s="34">
        <f>調整係数一覧!M167</f>
        <v>0.95761094580139727</v>
      </c>
    </row>
    <row r="168" spans="1:13" x14ac:dyDescent="0.25">
      <c r="A168" s="33">
        <v>10</v>
      </c>
      <c r="B168" s="34">
        <f>調整係数一覧!B168</f>
        <v>0.89924749067948262</v>
      </c>
      <c r="C168" s="34">
        <f>調整係数一覧!C168</f>
        <v>0.89324354822114838</v>
      </c>
      <c r="D168" s="34">
        <f>調整係数一覧!D168</f>
        <v>0.97055456548479335</v>
      </c>
      <c r="E168" s="34">
        <f>調整係数一覧!E168</f>
        <v>1</v>
      </c>
      <c r="F168" s="34">
        <f>調整係数一覧!F168</f>
        <v>1</v>
      </c>
      <c r="G168" s="34">
        <f>調整係数一覧!G168</f>
        <v>1</v>
      </c>
      <c r="H168" s="34">
        <f>調整係数一覧!H168</f>
        <v>0.98713641757444781</v>
      </c>
      <c r="I168" s="34">
        <f>調整係数一覧!I168</f>
        <v>0.95285314718991587</v>
      </c>
      <c r="J168" s="34">
        <f>調整係数一覧!J168</f>
        <v>0.99917181808969746</v>
      </c>
      <c r="K168" s="34">
        <f>調整係数一覧!K168</f>
        <v>0.98109012800600037</v>
      </c>
      <c r="L168" s="34">
        <f>調整係数一覧!L168</f>
        <v>0.99557196739345011</v>
      </c>
      <c r="M168" s="34">
        <f>調整係数一覧!M168</f>
        <v>0.95046635262504076</v>
      </c>
    </row>
    <row r="169" spans="1:13" x14ac:dyDescent="0.25">
      <c r="A169" s="33">
        <v>9</v>
      </c>
      <c r="B169" s="34">
        <f>調整係数一覧!B169</f>
        <v>0.88876791528816068</v>
      </c>
      <c r="C169" s="34">
        <f>調整係数一覧!C169</f>
        <v>0.88633993225009267</v>
      </c>
      <c r="D169" s="34">
        <f>調整係数一覧!D169</f>
        <v>0.95981564558107513</v>
      </c>
      <c r="E169" s="34">
        <f>調整係数一覧!E169</f>
        <v>1</v>
      </c>
      <c r="F169" s="34">
        <f>調整係数一覧!F169</f>
        <v>1</v>
      </c>
      <c r="G169" s="34">
        <f>調整係数一覧!G169</f>
        <v>1</v>
      </c>
      <c r="H169" s="34">
        <f>調整係数一覧!H169</f>
        <v>0.980336382048972</v>
      </c>
      <c r="I169" s="34">
        <f>調整係数一覧!I169</f>
        <v>0.94235665956705184</v>
      </c>
      <c r="J169" s="34">
        <f>調整係数一覧!J169</f>
        <v>0.99247454248838529</v>
      </c>
      <c r="K169" s="34">
        <f>調整係数一覧!K169</f>
        <v>0.96778767386020825</v>
      </c>
      <c r="L169" s="34">
        <f>調整係数一覧!L169</f>
        <v>0.98290462222757724</v>
      </c>
      <c r="M169" s="34">
        <f>調整係数一覧!M169</f>
        <v>0.93948687964427779</v>
      </c>
    </row>
    <row r="170" spans="1:13" x14ac:dyDescent="0.25">
      <c r="A170" s="33">
        <v>8</v>
      </c>
      <c r="B170" s="34">
        <f>調整係数一覧!B170</f>
        <v>0.87651211173876509</v>
      </c>
      <c r="C170" s="34">
        <f>調整係数一覧!C170</f>
        <v>0.87692601773170675</v>
      </c>
      <c r="D170" s="34">
        <f>調整係数一覧!D170</f>
        <v>0.94266640204244334</v>
      </c>
      <c r="E170" s="34">
        <f>調整係数一覧!E170</f>
        <v>1</v>
      </c>
      <c r="F170" s="34">
        <f>調整係数一覧!F170</f>
        <v>1</v>
      </c>
      <c r="G170" s="34">
        <f>調整係数一覧!G170</f>
        <v>0.99831151236293914</v>
      </c>
      <c r="H170" s="34">
        <f>調整係数一覧!H170</f>
        <v>0.96885228994256412</v>
      </c>
      <c r="I170" s="34">
        <f>調整係数一覧!I170</f>
        <v>0.92700900199522029</v>
      </c>
      <c r="J170" s="34">
        <f>調整係数一覧!J170</f>
        <v>0.98068120630096289</v>
      </c>
      <c r="K170" s="34">
        <f>調整係数一覧!K170</f>
        <v>0.94901438619465739</v>
      </c>
      <c r="L170" s="34">
        <f>調整係数一覧!L170</f>
        <v>0.9637825311601339</v>
      </c>
      <c r="M170" s="34">
        <f>調整係数一覧!M170</f>
        <v>0.92467252685910861</v>
      </c>
    </row>
    <row r="171" spans="1:13" x14ac:dyDescent="0.25">
      <c r="A171" s="33">
        <v>7</v>
      </c>
      <c r="B171" s="34">
        <f>調整係数一覧!B171</f>
        <v>0.86248008003129595</v>
      </c>
      <c r="C171" s="34">
        <f>調整係数一覧!C171</f>
        <v>0.86500180466599086</v>
      </c>
      <c r="D171" s="34">
        <f>調整係数一覧!D171</f>
        <v>0.91910683486889777</v>
      </c>
      <c r="E171" s="34">
        <f>調整係数一覧!E171</f>
        <v>0.99638261317360444</v>
      </c>
      <c r="F171" s="34">
        <f>調整係数一覧!F171</f>
        <v>0.99323816925852704</v>
      </c>
      <c r="G171" s="34">
        <f>調整係数一覧!G171</f>
        <v>0.97862737445644832</v>
      </c>
      <c r="H171" s="34">
        <f>調整係数一覧!H171</f>
        <v>0.95268414125522416</v>
      </c>
      <c r="I171" s="34">
        <f>調整係数一覧!I171</f>
        <v>0.90681017447442169</v>
      </c>
      <c r="J171" s="34">
        <f>調整係数一覧!J171</f>
        <v>0.96379180952743015</v>
      </c>
      <c r="K171" s="34">
        <f>調整係数一覧!K171</f>
        <v>0.924770265009348</v>
      </c>
      <c r="L171" s="34">
        <f>調整係数一覧!L171</f>
        <v>0.93820569419111999</v>
      </c>
      <c r="M171" s="34">
        <f>調整係数一覧!M171</f>
        <v>0.90602329426953299</v>
      </c>
    </row>
    <row r="172" spans="1:13" x14ac:dyDescent="0.25">
      <c r="A172" s="33">
        <v>6</v>
      </c>
      <c r="B172" s="34">
        <f>調整係数一覧!B172</f>
        <v>0.84667182016575326</v>
      </c>
      <c r="C172" s="34">
        <f>調整係数一覧!C172</f>
        <v>0.85056729305294487</v>
      </c>
      <c r="D172" s="34">
        <f>調整係数一覧!D172</f>
        <v>0.88913694406043864</v>
      </c>
      <c r="E172" s="34">
        <f>調整係数一覧!E172</f>
        <v>0.97281316551345687</v>
      </c>
      <c r="F172" s="34">
        <f>調整係数一覧!F172</f>
        <v>0.97319127488367241</v>
      </c>
      <c r="G172" s="34">
        <f>調整係数一覧!G172</f>
        <v>0.95052835536625102</v>
      </c>
      <c r="H172" s="34">
        <f>調整係数一覧!H172</f>
        <v>0.93183193598695213</v>
      </c>
      <c r="I172" s="34">
        <f>調整係数一覧!I172</f>
        <v>0.8817601770046557</v>
      </c>
      <c r="J172" s="34">
        <f>調整係数一覧!J172</f>
        <v>0.9418063521677873</v>
      </c>
      <c r="K172" s="34">
        <f>調整係数一覧!K172</f>
        <v>0.89505531030427998</v>
      </c>
      <c r="L172" s="34">
        <f>調整係数一覧!L172</f>
        <v>0.9061741113205356</v>
      </c>
      <c r="M172" s="34">
        <f>調整係数一覧!M172</f>
        <v>0.88353918187555092</v>
      </c>
    </row>
    <row r="173" spans="1:13" x14ac:dyDescent="0.25">
      <c r="A173" s="33">
        <v>5</v>
      </c>
      <c r="B173" s="34">
        <f>調整係数一覧!B173</f>
        <v>0.82908733214213681</v>
      </c>
      <c r="C173" s="34">
        <f>調整係数一覧!C173</f>
        <v>0.83362248289256891</v>
      </c>
      <c r="D173" s="34">
        <f>調整係数一覧!D173</f>
        <v>0.85275672961706572</v>
      </c>
      <c r="E173" s="34">
        <f>調整係数一覧!E173</f>
        <v>0.94087552371711403</v>
      </c>
      <c r="F173" s="34">
        <f>調整係数一覧!F173</f>
        <v>0.9461672090321358</v>
      </c>
      <c r="G173" s="34">
        <f>調整係数一覧!G173</f>
        <v>0.91401445509234702</v>
      </c>
      <c r="H173" s="34">
        <f>調整係数一覧!H173</f>
        <v>0.90629567413774792</v>
      </c>
      <c r="I173" s="34">
        <f>調整係数一覧!I173</f>
        <v>0.85185900958592253</v>
      </c>
      <c r="J173" s="34">
        <f>調整係数一覧!J173</f>
        <v>0.9147248342220341</v>
      </c>
      <c r="K173" s="34">
        <f>調整係数一覧!K173</f>
        <v>0.85986952207945322</v>
      </c>
      <c r="L173" s="34">
        <f>調整係数一覧!L173</f>
        <v>0.86768778254838064</v>
      </c>
      <c r="M173" s="34">
        <f>調整係数一覧!M173</f>
        <v>0.85722018967716251</v>
      </c>
    </row>
    <row r="174" spans="1:13" x14ac:dyDescent="0.25">
      <c r="A174" s="33">
        <v>4</v>
      </c>
      <c r="B174" s="34">
        <f>調整係数一覧!B174</f>
        <v>0.80972661596044693</v>
      </c>
      <c r="C174" s="34">
        <f>調整係数一覧!C174</f>
        <v>0.81416737418486296</v>
      </c>
      <c r="D174" s="34">
        <f>調整係数一覧!D174</f>
        <v>0.80996619153877925</v>
      </c>
      <c r="E174" s="34">
        <f>調整係数一覧!E174</f>
        <v>0.90056968778457591</v>
      </c>
      <c r="F174" s="34">
        <f>調整係数一覧!F174</f>
        <v>0.91216597170391744</v>
      </c>
      <c r="G174" s="34">
        <f>調整係数一覧!G174</f>
        <v>0.86908567363473632</v>
      </c>
      <c r="H174" s="34">
        <f>調整係数一覧!H174</f>
        <v>0.87607535570761164</v>
      </c>
      <c r="I174" s="34">
        <f>調整係数一覧!I174</f>
        <v>0.81710667221822209</v>
      </c>
      <c r="J174" s="34">
        <f>調整係数一覧!J174</f>
        <v>0.88254725569017067</v>
      </c>
      <c r="K174" s="34">
        <f>調整係数一覧!K174</f>
        <v>0.81921290033486782</v>
      </c>
      <c r="L174" s="34">
        <f>調整係数一覧!L174</f>
        <v>0.82274670787465509</v>
      </c>
      <c r="M174" s="34">
        <f>調整係数一覧!M174</f>
        <v>0.82706631767436767</v>
      </c>
    </row>
    <row r="175" spans="1:13" x14ac:dyDescent="0.25">
      <c r="A175" s="33">
        <v>3</v>
      </c>
      <c r="B175" s="34">
        <f>調整係数一覧!B175</f>
        <v>0.78858967162068339</v>
      </c>
      <c r="C175" s="34">
        <f>調整係数一覧!C175</f>
        <v>0.79220196692982681</v>
      </c>
      <c r="D175" s="34">
        <f>調整係数一覧!D175</f>
        <v>0.76076532982557921</v>
      </c>
      <c r="E175" s="34">
        <f>調整係数一覧!E175</f>
        <v>0.85189565771584241</v>
      </c>
      <c r="F175" s="34">
        <f>調整係数一覧!F175</f>
        <v>0.87118756289901722</v>
      </c>
      <c r="G175" s="34">
        <f>調整係数一覧!G175</f>
        <v>0.81574201099341892</v>
      </c>
      <c r="H175" s="34">
        <f>調整係数一覧!H175</f>
        <v>0.84117098069654317</v>
      </c>
      <c r="I175" s="34">
        <f>調整係数一覧!I175</f>
        <v>0.77750316490155447</v>
      </c>
      <c r="J175" s="34">
        <f>調整係数一覧!J175</f>
        <v>0.84527361657219702</v>
      </c>
      <c r="K175" s="34">
        <f>調整係数一覧!K175</f>
        <v>0.77308544507052379</v>
      </c>
      <c r="L175" s="34">
        <f>調整係数一覧!L175</f>
        <v>0.77135088729935908</v>
      </c>
      <c r="M175" s="34">
        <f>調整係数一覧!M175</f>
        <v>0.79307756586716638</v>
      </c>
    </row>
    <row r="176" spans="1:13" x14ac:dyDescent="0.25">
      <c r="A176" s="33">
        <v>2</v>
      </c>
      <c r="B176" s="34">
        <f>調整係数一覧!B176</f>
        <v>0.76567649912284619</v>
      </c>
      <c r="C176" s="34">
        <f>調整係数一覧!C176</f>
        <v>0.76772626112746067</v>
      </c>
      <c r="D176" s="34">
        <f>調整係数一覧!D176</f>
        <v>0.70515414447746538</v>
      </c>
      <c r="E176" s="34">
        <f>調整係数一覧!E176</f>
        <v>0.79485343351091364</v>
      </c>
      <c r="F176" s="34">
        <f>調整係数一覧!F176</f>
        <v>0.82323198261743513</v>
      </c>
      <c r="G176" s="34">
        <f>調整係数一覧!G176</f>
        <v>0.75398346716839493</v>
      </c>
      <c r="H176" s="34">
        <f>調整係数一覧!H176</f>
        <v>0.80158254910454274</v>
      </c>
      <c r="I176" s="34">
        <f>調整係数一覧!I176</f>
        <v>0.73304848763591957</v>
      </c>
      <c r="J176" s="34">
        <f>調整係数一覧!J176</f>
        <v>0.80290391686811302</v>
      </c>
      <c r="K176" s="34">
        <f>調整係数一覧!K176</f>
        <v>0.72148715628642113</v>
      </c>
      <c r="L176" s="34">
        <f>調整係数一覧!L176</f>
        <v>0.71350032082249237</v>
      </c>
      <c r="M176" s="34">
        <f>調整係数一覧!M176</f>
        <v>0.75525393425555876</v>
      </c>
    </row>
    <row r="177" spans="1:13" x14ac:dyDescent="0.25">
      <c r="A177" s="33">
        <v>1</v>
      </c>
      <c r="B177" s="34">
        <f>調整係数一覧!B177</f>
        <v>0.74098709846693545</v>
      </c>
      <c r="C177" s="34">
        <f>調整係数一覧!C177</f>
        <v>0.74074025677776445</v>
      </c>
      <c r="D177" s="34">
        <f>調整係数一覧!D177</f>
        <v>0.643132635494438</v>
      </c>
      <c r="E177" s="34">
        <f>調整係数一覧!E177</f>
        <v>0.7294430151697896</v>
      </c>
      <c r="F177" s="34">
        <f>調整係数一覧!F177</f>
        <v>0.7682992308591714</v>
      </c>
      <c r="G177" s="34">
        <f>調整係数一覧!G177</f>
        <v>0.68381004215966412</v>
      </c>
      <c r="H177" s="34">
        <f>調整係数一覧!H177</f>
        <v>0.75731006093161002</v>
      </c>
      <c r="I177" s="34">
        <f>調整係数一覧!I177</f>
        <v>0.68374264042131738</v>
      </c>
      <c r="J177" s="34">
        <f>調整係数一覧!J177</f>
        <v>0.75543815657791891</v>
      </c>
      <c r="K177" s="34">
        <f>調整係数一覧!K177</f>
        <v>0.66441803398255972</v>
      </c>
      <c r="L177" s="34">
        <f>調整係数一覧!L177</f>
        <v>0.6491950084440552</v>
      </c>
      <c r="M177" s="34">
        <f>調整係数一覧!M177</f>
        <v>0.7135954228395448</v>
      </c>
    </row>
    <row r="179" spans="1:13" x14ac:dyDescent="0.25">
      <c r="A179" s="31" t="s">
        <v>58</v>
      </c>
      <c r="B179" s="32">
        <v>4</v>
      </c>
      <c r="C179" s="32">
        <v>5</v>
      </c>
      <c r="D179" s="32">
        <v>6</v>
      </c>
      <c r="E179" s="32">
        <v>7</v>
      </c>
      <c r="F179" s="32">
        <v>8</v>
      </c>
      <c r="G179" s="32">
        <v>9</v>
      </c>
      <c r="H179" s="32">
        <v>10</v>
      </c>
      <c r="I179" s="32">
        <v>11</v>
      </c>
      <c r="J179" s="32">
        <v>12</v>
      </c>
      <c r="K179" s="32">
        <v>1</v>
      </c>
      <c r="L179" s="32">
        <v>2</v>
      </c>
      <c r="M179" s="32">
        <v>3</v>
      </c>
    </row>
    <row r="180" spans="1:13" x14ac:dyDescent="0.25">
      <c r="A180" s="33">
        <v>20</v>
      </c>
      <c r="B180" s="34">
        <f>調整係数一覧!B180</f>
        <v>0.90915496157093556</v>
      </c>
      <c r="C180" s="34">
        <f>調整係数一覧!C180</f>
        <v>0.90113927259752857</v>
      </c>
      <c r="D180" s="34">
        <f>調整係数一覧!D180</f>
        <v>0.9777339613741548</v>
      </c>
      <c r="E180" s="34">
        <f>調整係数一覧!E180</f>
        <v>1</v>
      </c>
      <c r="F180" s="34">
        <f>調整係数一覧!F180</f>
        <v>1</v>
      </c>
      <c r="G180" s="34">
        <f>調整係数一覧!G180</f>
        <v>1</v>
      </c>
      <c r="H180" s="34">
        <f>調整係数一覧!H180</f>
        <v>0.99757883625914523</v>
      </c>
      <c r="I180" s="34">
        <f>調整係数一覧!I180</f>
        <v>0.95895820878091009</v>
      </c>
      <c r="J180" s="34">
        <f>調整係数一覧!J180</f>
        <v>1</v>
      </c>
      <c r="K180" s="34">
        <f>調整係数一覧!K180</f>
        <v>0.99019849100456891</v>
      </c>
      <c r="L180" s="34">
        <f>調整係数一覧!L180</f>
        <v>1</v>
      </c>
      <c r="M180" s="34">
        <f>調整係数一覧!M180</f>
        <v>0.96042724604251051</v>
      </c>
    </row>
    <row r="181" spans="1:13" x14ac:dyDescent="0.25">
      <c r="A181" s="33">
        <v>19</v>
      </c>
      <c r="B181" s="34">
        <f>調整係数一覧!B181</f>
        <v>0.90915496157093556</v>
      </c>
      <c r="C181" s="34">
        <f>調整係数一覧!C181</f>
        <v>0.90113927259752857</v>
      </c>
      <c r="D181" s="34">
        <f>調整係数一覧!D181</f>
        <v>0.9777339613741548</v>
      </c>
      <c r="E181" s="34">
        <f>調整係数一覧!E181</f>
        <v>1</v>
      </c>
      <c r="F181" s="34">
        <f>調整係数一覧!F181</f>
        <v>1</v>
      </c>
      <c r="G181" s="34">
        <f>調整係数一覧!G181</f>
        <v>1</v>
      </c>
      <c r="H181" s="34">
        <f>調整係数一覧!H181</f>
        <v>0.99757883625914523</v>
      </c>
      <c r="I181" s="34">
        <f>調整係数一覧!I181</f>
        <v>0.95895820878091009</v>
      </c>
      <c r="J181" s="34">
        <f>調整係数一覧!J181</f>
        <v>1</v>
      </c>
      <c r="K181" s="34">
        <f>調整係数一覧!K181</f>
        <v>0.99019849100456891</v>
      </c>
      <c r="L181" s="34">
        <f>調整係数一覧!L181</f>
        <v>1</v>
      </c>
      <c r="M181" s="34">
        <f>調整係数一覧!M181</f>
        <v>0.96042724604251051</v>
      </c>
    </row>
    <row r="182" spans="1:13" x14ac:dyDescent="0.25">
      <c r="A182" s="33">
        <v>18</v>
      </c>
      <c r="B182" s="34">
        <f>調整係数一覧!B182</f>
        <v>0.90915496157093556</v>
      </c>
      <c r="C182" s="34">
        <f>調整係数一覧!C182</f>
        <v>0.90113927259752857</v>
      </c>
      <c r="D182" s="34">
        <f>調整係数一覧!D182</f>
        <v>0.9777339613741548</v>
      </c>
      <c r="E182" s="34">
        <f>調整係数一覧!E182</f>
        <v>1</v>
      </c>
      <c r="F182" s="34">
        <f>調整係数一覧!F182</f>
        <v>1</v>
      </c>
      <c r="G182" s="34">
        <f>調整係数一覧!G182</f>
        <v>1</v>
      </c>
      <c r="H182" s="34">
        <f>調整係数一覧!H182</f>
        <v>0.99757883625914523</v>
      </c>
      <c r="I182" s="34">
        <f>調整係数一覧!I182</f>
        <v>0.95895820878091009</v>
      </c>
      <c r="J182" s="34">
        <f>調整係数一覧!J182</f>
        <v>1</v>
      </c>
      <c r="K182" s="34">
        <f>調整係数一覧!K182</f>
        <v>0.99019849100456891</v>
      </c>
      <c r="L182" s="34">
        <f>調整係数一覧!L182</f>
        <v>1</v>
      </c>
      <c r="M182" s="34">
        <f>調整係数一覧!M182</f>
        <v>0.96042724604251051</v>
      </c>
    </row>
    <row r="183" spans="1:13" x14ac:dyDescent="0.25">
      <c r="A183" s="33">
        <v>17</v>
      </c>
      <c r="B183" s="34">
        <f>調整係数一覧!B183</f>
        <v>0.90915496157093556</v>
      </c>
      <c r="C183" s="34">
        <f>調整係数一覧!C183</f>
        <v>0.90113927259752857</v>
      </c>
      <c r="D183" s="34">
        <f>調整係数一覧!D183</f>
        <v>0.9777339613741548</v>
      </c>
      <c r="E183" s="34">
        <f>調整係数一覧!E183</f>
        <v>1</v>
      </c>
      <c r="F183" s="34">
        <f>調整係数一覧!F183</f>
        <v>1</v>
      </c>
      <c r="G183" s="34">
        <f>調整係数一覧!G183</f>
        <v>1</v>
      </c>
      <c r="H183" s="34">
        <f>調整係数一覧!H183</f>
        <v>0.99757883625914523</v>
      </c>
      <c r="I183" s="34">
        <f>調整係数一覧!I183</f>
        <v>0.95895820878091009</v>
      </c>
      <c r="J183" s="34">
        <f>調整係数一覧!J183</f>
        <v>1</v>
      </c>
      <c r="K183" s="34">
        <f>調整係数一覧!K183</f>
        <v>0.99019849100456891</v>
      </c>
      <c r="L183" s="34">
        <f>調整係数一覧!L183</f>
        <v>1</v>
      </c>
      <c r="M183" s="34">
        <f>調整係数一覧!M183</f>
        <v>0.96042724604251051</v>
      </c>
    </row>
    <row r="184" spans="1:13" x14ac:dyDescent="0.25">
      <c r="A184" s="33">
        <v>16</v>
      </c>
      <c r="B184" s="34">
        <f>調整係数一覧!B184</f>
        <v>0.90915496157093556</v>
      </c>
      <c r="C184" s="34">
        <f>調整係数一覧!C184</f>
        <v>0.90113927259752857</v>
      </c>
      <c r="D184" s="34">
        <f>調整係数一覧!D184</f>
        <v>0.9777339613741548</v>
      </c>
      <c r="E184" s="34">
        <f>調整係数一覧!E184</f>
        <v>1</v>
      </c>
      <c r="F184" s="34">
        <f>調整係数一覧!F184</f>
        <v>1</v>
      </c>
      <c r="G184" s="34">
        <f>調整係数一覧!G184</f>
        <v>1</v>
      </c>
      <c r="H184" s="34">
        <f>調整係数一覧!H184</f>
        <v>0.99757883625914523</v>
      </c>
      <c r="I184" s="34">
        <f>調整係数一覧!I184</f>
        <v>0.95895820878091009</v>
      </c>
      <c r="J184" s="34">
        <f>調整係数一覧!J184</f>
        <v>1</v>
      </c>
      <c r="K184" s="34">
        <f>調整係数一覧!K184</f>
        <v>0.99019849100456891</v>
      </c>
      <c r="L184" s="34">
        <f>調整係数一覧!L184</f>
        <v>1</v>
      </c>
      <c r="M184" s="34">
        <f>調整係数一覧!M184</f>
        <v>0.96042724604251051</v>
      </c>
    </row>
    <row r="185" spans="1:13" x14ac:dyDescent="0.25">
      <c r="A185" s="33">
        <v>15</v>
      </c>
      <c r="B185" s="34">
        <f>調整係数一覧!B185</f>
        <v>0.90915496157093556</v>
      </c>
      <c r="C185" s="34">
        <f>調整係数一覧!C185</f>
        <v>0.90113927259752857</v>
      </c>
      <c r="D185" s="34">
        <f>調整係数一覧!D185</f>
        <v>0.9777339613741548</v>
      </c>
      <c r="E185" s="34">
        <f>調整係数一覧!E185</f>
        <v>1</v>
      </c>
      <c r="F185" s="34">
        <f>調整係数一覧!F185</f>
        <v>1</v>
      </c>
      <c r="G185" s="34">
        <f>調整係数一覧!G185</f>
        <v>1</v>
      </c>
      <c r="H185" s="34">
        <f>調整係数一覧!H185</f>
        <v>0.99757883625914523</v>
      </c>
      <c r="I185" s="34">
        <f>調整係数一覧!I185</f>
        <v>0.95895820878091009</v>
      </c>
      <c r="J185" s="34">
        <f>調整係数一覧!J185</f>
        <v>1</v>
      </c>
      <c r="K185" s="34">
        <f>調整係数一覧!K185</f>
        <v>0.99019849100456891</v>
      </c>
      <c r="L185" s="34">
        <f>調整係数一覧!L185</f>
        <v>1</v>
      </c>
      <c r="M185" s="34">
        <f>調整係数一覧!M185</f>
        <v>0.96042724604251051</v>
      </c>
    </row>
    <row r="186" spans="1:13" x14ac:dyDescent="0.25">
      <c r="A186" s="33">
        <v>14</v>
      </c>
      <c r="B186" s="34">
        <f>調整係数一覧!B186</f>
        <v>0.90915496157093556</v>
      </c>
      <c r="C186" s="34">
        <f>調整係数一覧!C186</f>
        <v>0.90113927259752857</v>
      </c>
      <c r="D186" s="34">
        <f>調整係数一覧!D186</f>
        <v>0.9777339613741548</v>
      </c>
      <c r="E186" s="34">
        <f>調整係数一覧!E186</f>
        <v>1</v>
      </c>
      <c r="F186" s="34">
        <f>調整係数一覧!F186</f>
        <v>1</v>
      </c>
      <c r="G186" s="34">
        <f>調整係数一覧!G186</f>
        <v>1</v>
      </c>
      <c r="H186" s="34">
        <f>調整係数一覧!H186</f>
        <v>0.99757883625914523</v>
      </c>
      <c r="I186" s="34">
        <f>調整係数一覧!I186</f>
        <v>0.95895820878091009</v>
      </c>
      <c r="J186" s="34">
        <f>調整係数一覧!J186</f>
        <v>1</v>
      </c>
      <c r="K186" s="34">
        <f>調整係数一覧!K186</f>
        <v>0.99019849100456891</v>
      </c>
      <c r="L186" s="34">
        <f>調整係数一覧!L186</f>
        <v>1</v>
      </c>
      <c r="M186" s="34">
        <f>調整係数一覧!M186</f>
        <v>0.96042724604251051</v>
      </c>
    </row>
    <row r="187" spans="1:13" x14ac:dyDescent="0.25">
      <c r="A187" s="33">
        <v>13</v>
      </c>
      <c r="B187" s="34">
        <f>調整係数一覧!B187</f>
        <v>0.90915496157093556</v>
      </c>
      <c r="C187" s="34">
        <f>調整係数一覧!C187</f>
        <v>0.90113927259752857</v>
      </c>
      <c r="D187" s="34">
        <f>調整係数一覧!D187</f>
        <v>0.9777339613741548</v>
      </c>
      <c r="E187" s="34">
        <f>調整係数一覧!E187</f>
        <v>1</v>
      </c>
      <c r="F187" s="34">
        <f>調整係数一覧!F187</f>
        <v>1</v>
      </c>
      <c r="G187" s="34">
        <f>調整係数一覧!G187</f>
        <v>1</v>
      </c>
      <c r="H187" s="34">
        <f>調整係数一覧!H187</f>
        <v>0.99757883625914523</v>
      </c>
      <c r="I187" s="34">
        <f>調整係数一覧!I187</f>
        <v>0.95895820878091009</v>
      </c>
      <c r="J187" s="34">
        <f>調整係数一覧!J187</f>
        <v>1</v>
      </c>
      <c r="K187" s="34">
        <f>調整係数一覧!K187</f>
        <v>0.99019849100456891</v>
      </c>
      <c r="L187" s="34">
        <f>調整係数一覧!L187</f>
        <v>1</v>
      </c>
      <c r="M187" s="34">
        <f>調整係数一覧!M187</f>
        <v>0.96042724604251051</v>
      </c>
    </row>
    <row r="188" spans="1:13" x14ac:dyDescent="0.25">
      <c r="A188" s="33">
        <v>12</v>
      </c>
      <c r="B188" s="34">
        <f>調整係数一覧!B188</f>
        <v>0.90915496157093556</v>
      </c>
      <c r="C188" s="34">
        <f>調整係数一覧!C188</f>
        <v>0.90113927259752857</v>
      </c>
      <c r="D188" s="34">
        <f>調整係数一覧!D188</f>
        <v>0.9777339613741548</v>
      </c>
      <c r="E188" s="34">
        <f>調整係数一覧!E188</f>
        <v>1</v>
      </c>
      <c r="F188" s="34">
        <f>調整係数一覧!F188</f>
        <v>1</v>
      </c>
      <c r="G188" s="34">
        <f>調整係数一覧!G188</f>
        <v>1</v>
      </c>
      <c r="H188" s="34">
        <f>調整係数一覧!H188</f>
        <v>0.99757883625914523</v>
      </c>
      <c r="I188" s="34">
        <f>調整係数一覧!I188</f>
        <v>0.95895820878091009</v>
      </c>
      <c r="J188" s="34">
        <f>調整係数一覧!J188</f>
        <v>1</v>
      </c>
      <c r="K188" s="34">
        <f>調整係数一覧!K188</f>
        <v>0.99019849100456891</v>
      </c>
      <c r="L188" s="34">
        <f>調整係数一覧!L188</f>
        <v>1</v>
      </c>
      <c r="M188" s="34">
        <f>調整係数一覧!M188</f>
        <v>0.96042724604251051</v>
      </c>
    </row>
    <row r="189" spans="1:13" x14ac:dyDescent="0.25">
      <c r="A189" s="33">
        <v>11</v>
      </c>
      <c r="B189" s="34">
        <f>調整係数一覧!B189</f>
        <v>0.90623459789155203</v>
      </c>
      <c r="C189" s="34">
        <f>調整係数一覧!C189</f>
        <v>0.90113927259752857</v>
      </c>
      <c r="D189" s="34">
        <f>調整係数一覧!D189</f>
        <v>0.9777339613741548</v>
      </c>
      <c r="E189" s="34">
        <f>調整係数一覧!E189</f>
        <v>1</v>
      </c>
      <c r="F189" s="34">
        <f>調整係数一覧!F189</f>
        <v>1</v>
      </c>
      <c r="G189" s="34">
        <f>調整係数一覧!G189</f>
        <v>1</v>
      </c>
      <c r="H189" s="34">
        <f>調整係数一覧!H189</f>
        <v>0.99757883625914523</v>
      </c>
      <c r="I189" s="34">
        <f>調整係数一覧!I189</f>
        <v>0.95895820878091009</v>
      </c>
      <c r="J189" s="34">
        <f>調整係数一覧!J189</f>
        <v>1</v>
      </c>
      <c r="K189" s="34">
        <f>調整係数一覧!K189</f>
        <v>0.99019849100456891</v>
      </c>
      <c r="L189" s="34">
        <f>調整係数一覧!L189</f>
        <v>1</v>
      </c>
      <c r="M189" s="34">
        <f>調整係数一覧!M189</f>
        <v>0.96042724604251051</v>
      </c>
    </row>
    <row r="190" spans="1:13" x14ac:dyDescent="0.25">
      <c r="A190" s="33">
        <v>10</v>
      </c>
      <c r="B190" s="34">
        <f>調整係数一覧!B190</f>
        <v>0.89834094721778412</v>
      </c>
      <c r="C190" s="34">
        <f>調整係数一覧!C190</f>
        <v>0.90113927259752857</v>
      </c>
      <c r="D190" s="34">
        <f>調整係数一覧!D190</f>
        <v>0.97648560165460618</v>
      </c>
      <c r="E190" s="34">
        <f>調整係数一覧!E190</f>
        <v>1</v>
      </c>
      <c r="F190" s="34">
        <f>調整係数一覧!F190</f>
        <v>1</v>
      </c>
      <c r="G190" s="34">
        <f>調整係数一覧!G190</f>
        <v>1</v>
      </c>
      <c r="H190" s="34">
        <f>調整係数一覧!H190</f>
        <v>0.99757883625914523</v>
      </c>
      <c r="I190" s="34">
        <f>調整係数一覧!I190</f>
        <v>0.95569606769343673</v>
      </c>
      <c r="J190" s="34">
        <f>調整係数一覧!J190</f>
        <v>1</v>
      </c>
      <c r="K190" s="34">
        <f>調整係数一覧!K190</f>
        <v>0.98381144418749977</v>
      </c>
      <c r="L190" s="34">
        <f>調整係数一覧!L190</f>
        <v>0.99564054459967422</v>
      </c>
      <c r="M190" s="34">
        <f>調整係数一覧!M190</f>
        <v>0.95698530022203621</v>
      </c>
    </row>
    <row r="191" spans="1:13" x14ac:dyDescent="0.25">
      <c r="A191" s="33">
        <v>9</v>
      </c>
      <c r="B191" s="34">
        <f>調整係数一覧!B191</f>
        <v>0.88547400954963207</v>
      </c>
      <c r="C191" s="34">
        <f>調整係数一覧!C191</f>
        <v>0.89423590526576069</v>
      </c>
      <c r="D191" s="34">
        <f>調整係数一覧!D191</f>
        <v>0.96477252883973297</v>
      </c>
      <c r="E191" s="34">
        <f>調整係数一覧!E191</f>
        <v>1</v>
      </c>
      <c r="F191" s="34">
        <f>調整係数一覧!F191</f>
        <v>1</v>
      </c>
      <c r="G191" s="34">
        <f>調整係数一覧!G191</f>
        <v>1</v>
      </c>
      <c r="H191" s="34">
        <f>調整係数一覧!H191</f>
        <v>0.99185386811753118</v>
      </c>
      <c r="I191" s="34">
        <f>調整係数一覧!I191</f>
        <v>0.94425726231072626</v>
      </c>
      <c r="J191" s="34">
        <f>調整係数一覧!J191</f>
        <v>0.99944059162875254</v>
      </c>
      <c r="K191" s="34">
        <f>調整係数一覧!K191</f>
        <v>0.97043291505515428</v>
      </c>
      <c r="L191" s="34">
        <f>調整係数一覧!L191</f>
        <v>0.97938209826136646</v>
      </c>
      <c r="M191" s="34">
        <f>調整係数一覧!M191</f>
        <v>0.9457703496668155</v>
      </c>
    </row>
    <row r="192" spans="1:13" x14ac:dyDescent="0.25">
      <c r="A192" s="33">
        <v>8</v>
      </c>
      <c r="B192" s="34">
        <f>調整係数一覧!B192</f>
        <v>0.86763378488709586</v>
      </c>
      <c r="C192" s="34">
        <f>調整係数一覧!C192</f>
        <v>0.87970314734285282</v>
      </c>
      <c r="D192" s="34">
        <f>調整係数一覧!D192</f>
        <v>0.94259474292953505</v>
      </c>
      <c r="E192" s="34">
        <f>調整係数一覧!E192</f>
        <v>1</v>
      </c>
      <c r="F192" s="34">
        <f>調整係数一覧!F192</f>
        <v>1</v>
      </c>
      <c r="G192" s="34">
        <f>調整係数一覧!G192</f>
        <v>1</v>
      </c>
      <c r="H192" s="34">
        <f>調整係数一覧!H192</f>
        <v>0.97593336913711115</v>
      </c>
      <c r="I192" s="34">
        <f>調整係数一覧!I192</f>
        <v>0.9246417926327789</v>
      </c>
      <c r="J192" s="34">
        <f>調整係数一覧!J192</f>
        <v>0.98651095092795016</v>
      </c>
      <c r="K192" s="34">
        <f>調整係数一覧!K192</f>
        <v>0.95006290360753243</v>
      </c>
      <c r="L192" s="34">
        <f>調整係数一覧!L192</f>
        <v>0.95389318583353833</v>
      </c>
      <c r="M192" s="34">
        <f>調整係数一覧!M192</f>
        <v>0.92678239437684828</v>
      </c>
    </row>
    <row r="193" spans="1:13" x14ac:dyDescent="0.25">
      <c r="A193" s="33">
        <v>7</v>
      </c>
      <c r="B193" s="34">
        <f>調整係数一覧!B193</f>
        <v>0.84482027323017528</v>
      </c>
      <c r="C193" s="34">
        <f>調整係数一覧!C193</f>
        <v>0.85754099882880519</v>
      </c>
      <c r="D193" s="34">
        <f>調整係数一覧!D193</f>
        <v>0.90995224392401242</v>
      </c>
      <c r="E193" s="34">
        <f>調整係数一覧!E193</f>
        <v>0.99787579760164347</v>
      </c>
      <c r="F193" s="34">
        <f>調整係数一覧!F193</f>
        <v>0.99640383317030157</v>
      </c>
      <c r="G193" s="34">
        <f>調整係数一覧!G193</f>
        <v>0.97872403834350774</v>
      </c>
      <c r="H193" s="34">
        <f>調整係数一覧!H193</f>
        <v>0.94981733931788503</v>
      </c>
      <c r="I193" s="34">
        <f>調整係数一覧!I193</f>
        <v>0.89684965865959454</v>
      </c>
      <c r="J193" s="34">
        <f>調整係数一覧!J193</f>
        <v>0.96599402578141613</v>
      </c>
      <c r="K193" s="34">
        <f>調整係数一覧!K193</f>
        <v>0.92270140984463422</v>
      </c>
      <c r="L193" s="34">
        <f>調整係数一覧!L193</f>
        <v>0.91917380731618969</v>
      </c>
      <c r="M193" s="34">
        <f>調整係数一覧!M193</f>
        <v>0.90002143435213466</v>
      </c>
    </row>
    <row r="194" spans="1:13" x14ac:dyDescent="0.25">
      <c r="A194" s="33">
        <v>6</v>
      </c>
      <c r="B194" s="34">
        <f>調整係数一覧!B194</f>
        <v>0.81703347457887066</v>
      </c>
      <c r="C194" s="34">
        <f>調整係数一覧!C194</f>
        <v>0.82774945972361769</v>
      </c>
      <c r="D194" s="34">
        <f>調整係数一覧!D194</f>
        <v>0.86684503182316519</v>
      </c>
      <c r="E194" s="34">
        <f>調整係数一覧!E194</f>
        <v>0.96893826418080886</v>
      </c>
      <c r="F194" s="34">
        <f>調整係数一覧!F194</f>
        <v>0.96489827936404693</v>
      </c>
      <c r="G194" s="34">
        <f>調整係数一覧!G194</f>
        <v>0.93943947728199806</v>
      </c>
      <c r="H194" s="34">
        <f>調整係数一覧!H194</f>
        <v>0.91350577865985261</v>
      </c>
      <c r="I194" s="34">
        <f>調整係数一覧!I194</f>
        <v>0.86088086039117329</v>
      </c>
      <c r="J194" s="34">
        <f>調整係数一覧!J194</f>
        <v>0.93788981618915035</v>
      </c>
      <c r="K194" s="34">
        <f>調整係数一覧!K194</f>
        <v>0.88834843376645978</v>
      </c>
      <c r="L194" s="34">
        <f>調整係数一覧!L194</f>
        <v>0.87522396270932057</v>
      </c>
      <c r="M194" s="34">
        <f>調整係数一覧!M194</f>
        <v>0.86548746959267464</v>
      </c>
    </row>
    <row r="195" spans="1:13" x14ac:dyDescent="0.25">
      <c r="A195" s="33">
        <v>5</v>
      </c>
      <c r="B195" s="34">
        <f>調整係数一覧!B195</f>
        <v>0.78427338893318177</v>
      </c>
      <c r="C195" s="34">
        <f>調整係数一覧!C195</f>
        <v>0.7903285300272902</v>
      </c>
      <c r="D195" s="34">
        <f>調整係数一覧!D195</f>
        <v>0.81327310662699337</v>
      </c>
      <c r="E195" s="34">
        <f>調整係数一覧!E195</f>
        <v>0.92949873341495171</v>
      </c>
      <c r="F195" s="34">
        <f>調整係数一覧!F195</f>
        <v>0.9219831839929663</v>
      </c>
      <c r="G195" s="34">
        <f>調整係数一覧!G195</f>
        <v>0.88759478892005439</v>
      </c>
      <c r="H195" s="34">
        <f>調整係数一覧!H195</f>
        <v>0.8669986871630142</v>
      </c>
      <c r="I195" s="34">
        <f>調整係数一覧!I195</f>
        <v>0.81673539782751492</v>
      </c>
      <c r="J195" s="34">
        <f>調整係数一覧!J195</f>
        <v>0.90219832215115281</v>
      </c>
      <c r="K195" s="34">
        <f>調整係数一覧!K195</f>
        <v>0.84700397537300887</v>
      </c>
      <c r="L195" s="34">
        <f>調整係数一覧!L195</f>
        <v>0.82204365201293106</v>
      </c>
      <c r="M195" s="34">
        <f>調整係数一覧!M195</f>
        <v>0.82318050009846822</v>
      </c>
    </row>
    <row r="196" spans="1:13" x14ac:dyDescent="0.25">
      <c r="A196" s="33">
        <v>4</v>
      </c>
      <c r="B196" s="34">
        <f>調整係数一覧!B196</f>
        <v>0.74654001629310862</v>
      </c>
      <c r="C196" s="34">
        <f>調整係数一覧!C196</f>
        <v>0.74527820973982295</v>
      </c>
      <c r="D196" s="34">
        <f>調整係数一覧!D196</f>
        <v>0.74923646833549673</v>
      </c>
      <c r="E196" s="34">
        <f>調整係数一覧!E196</f>
        <v>0.87955720530407211</v>
      </c>
      <c r="F196" s="34">
        <f>調整係数一覧!F196</f>
        <v>0.86765854705705991</v>
      </c>
      <c r="G196" s="34">
        <f>調整係数一覧!G196</f>
        <v>0.82318997325767695</v>
      </c>
      <c r="H196" s="34">
        <f>調整係数一覧!H196</f>
        <v>0.81029606482736971</v>
      </c>
      <c r="I196" s="34">
        <f>調整係数一覧!I196</f>
        <v>0.76441327096861977</v>
      </c>
      <c r="J196" s="34">
        <f>調整係数一覧!J196</f>
        <v>0.85891954366742351</v>
      </c>
      <c r="K196" s="34">
        <f>調整係数一覧!K196</f>
        <v>0.7986680346642816</v>
      </c>
      <c r="L196" s="34">
        <f>調整係数一覧!L196</f>
        <v>0.75963287522702094</v>
      </c>
      <c r="M196" s="34">
        <f>調整係数一覧!M196</f>
        <v>0.77310052586951539</v>
      </c>
    </row>
    <row r="197" spans="1:13" x14ac:dyDescent="0.25">
      <c r="A197" s="33">
        <v>3</v>
      </c>
      <c r="B197" s="34">
        <f>調整係数一覧!B197</f>
        <v>0.70383335665865132</v>
      </c>
      <c r="C197" s="34">
        <f>調整係数一覧!C197</f>
        <v>0.69259849886121583</v>
      </c>
      <c r="D197" s="34">
        <f>調整係数一覧!D197</f>
        <v>0.6747351169486755</v>
      </c>
      <c r="E197" s="34">
        <f>調整係数一覧!E197</f>
        <v>0.81911367984816996</v>
      </c>
      <c r="F197" s="34">
        <f>調整係数一覧!F197</f>
        <v>0.80192436855632754</v>
      </c>
      <c r="G197" s="34">
        <f>調整係数一覧!G197</f>
        <v>0.74622503029486564</v>
      </c>
      <c r="H197" s="34">
        <f>調整係数一覧!H197</f>
        <v>0.74339791165291913</v>
      </c>
      <c r="I197" s="34">
        <f>調整係数一覧!I197</f>
        <v>0.7039144798144874</v>
      </c>
      <c r="J197" s="34">
        <f>調整係数一覧!J197</f>
        <v>0.80805348073796246</v>
      </c>
      <c r="K197" s="34">
        <f>調整係数一覧!K197</f>
        <v>0.74334061164027809</v>
      </c>
      <c r="L197" s="34">
        <f>調整係数一覧!L197</f>
        <v>0.68799163235159033</v>
      </c>
      <c r="M197" s="34">
        <f>調整係数一覧!M197</f>
        <v>0.71524754690581616</v>
      </c>
    </row>
    <row r="198" spans="1:13" x14ac:dyDescent="0.25">
      <c r="A198" s="33">
        <v>2</v>
      </c>
      <c r="B198" s="34">
        <f>調整係数一覧!B198</f>
        <v>0.65615341002980987</v>
      </c>
      <c r="C198" s="34">
        <f>調整係数一覧!C198</f>
        <v>0.63228939739146872</v>
      </c>
      <c r="D198" s="34">
        <f>調整係数一覧!D198</f>
        <v>0.58976905246652966</v>
      </c>
      <c r="E198" s="34">
        <f>調整係数一覧!E198</f>
        <v>0.74816815704724537</v>
      </c>
      <c r="F198" s="34">
        <f>調整係数一覧!F198</f>
        <v>0.72478064849076929</v>
      </c>
      <c r="G198" s="34">
        <f>調整係数一覧!G198</f>
        <v>0.65669996003162023</v>
      </c>
      <c r="H198" s="34">
        <f>調整係数一覧!H198</f>
        <v>0.66630422763966246</v>
      </c>
      <c r="I198" s="34">
        <f>調整係数一覧!I198</f>
        <v>0.63523902436511825</v>
      </c>
      <c r="J198" s="34">
        <f>調整係数一覧!J198</f>
        <v>0.74960013336276976</v>
      </c>
      <c r="K198" s="34">
        <f>調整係数一覧!K198</f>
        <v>0.68102170630099812</v>
      </c>
      <c r="L198" s="34">
        <f>調整係数一覧!L198</f>
        <v>0.60711992338663934</v>
      </c>
      <c r="M198" s="34">
        <f>調整係数一覧!M198</f>
        <v>0.64962156320737052</v>
      </c>
    </row>
    <row r="199" spans="1:13" x14ac:dyDescent="0.25">
      <c r="A199" s="33">
        <v>1</v>
      </c>
      <c r="B199" s="34">
        <f>調整係数一覧!B199</f>
        <v>0.60350017640658415</v>
      </c>
      <c r="C199" s="34">
        <f>調整係数一覧!C199</f>
        <v>0.56435090533058185</v>
      </c>
      <c r="D199" s="34">
        <f>調整係数一覧!D199</f>
        <v>0.49433827488905913</v>
      </c>
      <c r="E199" s="34">
        <f>調整係数一覧!E199</f>
        <v>0.66672063690129824</v>
      </c>
      <c r="F199" s="34">
        <f>調整係数一覧!F199</f>
        <v>0.63622738686038527</v>
      </c>
      <c r="G199" s="34">
        <f>調整係数一覧!G199</f>
        <v>0.55461476246794095</v>
      </c>
      <c r="H199" s="34">
        <f>調整係数一覧!H199</f>
        <v>0.57901501278759959</v>
      </c>
      <c r="I199" s="34">
        <f>調整係数一覧!I199</f>
        <v>0.5583869046205121</v>
      </c>
      <c r="J199" s="34">
        <f>調整係数一覧!J199</f>
        <v>0.68355950154184519</v>
      </c>
      <c r="K199" s="34">
        <f>調整係数一覧!K199</f>
        <v>0.61171131864644179</v>
      </c>
      <c r="L199" s="34">
        <f>調整係数一覧!L199</f>
        <v>0.51701774833216785</v>
      </c>
      <c r="M199" s="34">
        <f>調整係数一覧!M199</f>
        <v>0.57622257477417849</v>
      </c>
    </row>
    <row r="201" spans="1:13" x14ac:dyDescent="0.25">
      <c r="A201" s="31" t="s">
        <v>59</v>
      </c>
      <c r="B201" s="32">
        <v>4</v>
      </c>
      <c r="C201" s="32">
        <v>5</v>
      </c>
      <c r="D201" s="32">
        <v>6</v>
      </c>
      <c r="E201" s="32">
        <v>7</v>
      </c>
      <c r="F201" s="32">
        <v>8</v>
      </c>
      <c r="G201" s="32">
        <v>9</v>
      </c>
      <c r="H201" s="32">
        <v>10</v>
      </c>
      <c r="I201" s="32">
        <v>11</v>
      </c>
      <c r="J201" s="32">
        <v>12</v>
      </c>
      <c r="K201" s="32">
        <v>1</v>
      </c>
      <c r="L201" s="32">
        <v>2</v>
      </c>
      <c r="M201" s="32">
        <v>3</v>
      </c>
    </row>
    <row r="202" spans="1:13" x14ac:dyDescent="0.25">
      <c r="A202" s="33">
        <v>20</v>
      </c>
      <c r="B202" s="34">
        <f>IF(記載例!$E$16="北海道",B4,IF(記載例!$E$16="東北",B26,IF(記載例!$E$16="東京",B48,IF(記載例!$E$16="中部",B70,IF(記載例!$E$16="北陸",B92,IF(記載例!$E$16="関西",B114,IF(記載例!$E$16="中国",B136,IF(記載例!$E$16="四国",B158,IF(記載例!$E$16="九州",B180)))))))))</f>
        <v>0.89558933460409484</v>
      </c>
      <c r="C202" s="35">
        <f>IF(記載例!$E$16="北海道",C4,IF(記載例!$E$16="東北",C26,IF(記載例!$E$16="東京",C48,IF(記載例!$E$16="中部",C70,IF(記載例!$E$16="北陸",C92,IF(記載例!$E$16="関西",C114,IF(記載例!$E$16="中国",C136,IF(記載例!$E$16="四国",C158,IF(記載例!$E$16="九州",C180)))))))))</f>
        <v>0.89114428407328994</v>
      </c>
      <c r="D202" s="35">
        <f>IF(記載例!$E$16="北海道",D4,IF(記載例!$E$16="東北",D26,IF(記載例!$E$16="東京",D48,IF(記載例!$E$16="中部",D70,IF(記載例!$E$16="北陸",D92,IF(記載例!$E$16="関西",D114,IF(記載例!$E$16="中国",D136,IF(記載例!$E$16="四国",D158,IF(記載例!$E$16="九州",D180)))))))))</f>
        <v>0.980544881940001</v>
      </c>
      <c r="E202" s="35">
        <f>IF(記載例!$E$16="北海道",E4,IF(記載例!$E$16="東北",E26,IF(記載例!$E$16="東京",E48,IF(記載例!$E$16="中部",E70,IF(記載例!$E$16="北陸",E92,IF(記載例!$E$16="関西",E114,IF(記載例!$E$16="中国",E136,IF(記載例!$E$16="四国",E158,IF(記載例!$E$16="九州",E180)))))))))</f>
        <v>1</v>
      </c>
      <c r="F202" s="35">
        <f>IF(記載例!$E$16="北海道",F4,IF(記載例!$E$16="東北",F26,IF(記載例!$E$16="東京",F48,IF(記載例!$E$16="中部",F70,IF(記載例!$E$16="北陸",F92,IF(記載例!$E$16="関西",F114,IF(記載例!$E$16="中国",F136,IF(記載例!$E$16="四国",F158,IF(記載例!$E$16="九州",F180)))))))))</f>
        <v>1</v>
      </c>
      <c r="G202" s="35">
        <f>IF(記載例!$E$16="北海道",G4,IF(記載例!$E$16="東北",G26,IF(記載例!$E$16="東京",G48,IF(記載例!$E$16="中部",G70,IF(記載例!$E$16="北陸",G92,IF(記載例!$E$16="関西",G114,IF(記載例!$E$16="中国",G136,IF(記載例!$E$16="四国",G158,IF(記載例!$E$16="九州",G180)))))))))</f>
        <v>1</v>
      </c>
      <c r="H202" s="35">
        <f>IF(記載例!$E$16="北海道",H4,IF(記載例!$E$16="東北",H26,IF(記載例!$E$16="東京",H48,IF(記載例!$E$16="中部",H70,IF(記載例!$E$16="北陸",H92,IF(記載例!$E$16="関西",H114,IF(記載例!$E$16="中国",H136,IF(記載例!$E$16="四国",H158,IF(記載例!$E$16="九州",H180)))))))))</f>
        <v>0.99762490037240492</v>
      </c>
      <c r="I202" s="35">
        <f>IF(記載例!$E$16="北海道",I4,IF(記載例!$E$16="東北",I26,IF(記載例!$E$16="東京",I48,IF(記載例!$E$16="中部",I70,IF(記載例!$E$16="北陸",I92,IF(記載例!$E$16="関西",I114,IF(記載例!$E$16="中国",I136,IF(記載例!$E$16="四国",I158,IF(記載例!$E$16="九州",I180)))))))))</f>
        <v>0.95730245418279447</v>
      </c>
      <c r="J202" s="35">
        <f>IF(記載例!$E$16="北海道",J4,IF(記載例!$E$16="東北",J26,IF(記載例!$E$16="東京",J48,IF(記載例!$E$16="中部",J70,IF(記載例!$E$16="北陸",J92,IF(記載例!$E$16="関西",J114,IF(記載例!$E$16="中国",J136,IF(記載例!$E$16="四国",J158,IF(記載例!$E$16="九州",J180)))))))))</f>
        <v>1</v>
      </c>
      <c r="K202" s="35">
        <f>IF(記載例!$E$16="北海道",K4,IF(記載例!$E$16="東北",K26,IF(記載例!$E$16="東京",K48,IF(記載例!$E$16="中部",K70,IF(記載例!$E$16="北陸",K92,IF(記載例!$E$16="関西",K114,IF(記載例!$E$16="中国",K136,IF(記載例!$E$16="四国",K158,IF(記載例!$E$16="九州",K180)))))))))</f>
        <v>0.99511991767970209</v>
      </c>
      <c r="L202" s="35">
        <f>IF(記載例!$E$16="北海道",L4,IF(記載例!$E$16="東北",L26,IF(記載例!$E$16="東京",L48,IF(記載例!$E$16="中部",L70,IF(記載例!$E$16="北陸",L92,IF(記載例!$E$16="関西",L114,IF(記載例!$E$16="中国",L136,IF(記載例!$E$16="四国",L158,IF(記載例!$E$16="九州",L180)))))))))</f>
        <v>1</v>
      </c>
      <c r="M202" s="36">
        <f>IF(記載例!$E$16="北海道",M4,IF(記載例!$E$16="東北",M26,IF(記載例!$E$16="東京",M48,IF(記載例!$E$16="中部",M70,IF(記載例!$E$16="北陸",M92,IF(記載例!$E$16="関西",M114,IF(記載例!$E$16="中国",M136,IF(記載例!$E$16="四国",M158,IF(記載例!$E$16="九州",M180)))))))))</f>
        <v>0.95755688114790649</v>
      </c>
    </row>
    <row r="203" spans="1:13" x14ac:dyDescent="0.25">
      <c r="A203" s="33">
        <v>19</v>
      </c>
      <c r="B203" s="37">
        <f>IF(記載例!$E$16="北海道",B5,IF(記載例!$E$16="東北",B27,IF(記載例!$E$16="東京",B49,IF(記載例!$E$16="中部",B71,IF(記載例!$E$16="北陸",B93,IF(記載例!$E$16="関西",B115,IF(記載例!$E$16="中国",B137,IF(記載例!$E$16="四国",B159,IF(記載例!$E$16="九州",B181)))))))))</f>
        <v>0.89558933460409484</v>
      </c>
      <c r="C203" s="38">
        <f>IF(記載例!$E$16="北海道",C5,IF(記載例!$E$16="東北",C27,IF(記載例!$E$16="東京",C49,IF(記載例!$E$16="中部",C71,IF(記載例!$E$16="北陸",C93,IF(記載例!$E$16="関西",C115,IF(記載例!$E$16="中国",C137,IF(記載例!$E$16="四国",C159,IF(記載例!$E$16="九州",C181)))))))))</f>
        <v>0.89114428407328994</v>
      </c>
      <c r="D203" s="38">
        <f>IF(記載例!$E$16="北海道",D5,IF(記載例!$E$16="東北",D27,IF(記載例!$E$16="東京",D49,IF(記載例!$E$16="中部",D71,IF(記載例!$E$16="北陸",D93,IF(記載例!$E$16="関西",D115,IF(記載例!$E$16="中国",D137,IF(記載例!$E$16="四国",D159,IF(記載例!$E$16="九州",D181)))))))))</f>
        <v>0.980544881940001</v>
      </c>
      <c r="E203" s="38">
        <f>IF(記載例!$E$16="北海道",E5,IF(記載例!$E$16="東北",E27,IF(記載例!$E$16="東京",E49,IF(記載例!$E$16="中部",E71,IF(記載例!$E$16="北陸",E93,IF(記載例!$E$16="関西",E115,IF(記載例!$E$16="中国",E137,IF(記載例!$E$16="四国",E159,IF(記載例!$E$16="九州",E181)))))))))</f>
        <v>1</v>
      </c>
      <c r="F203" s="38">
        <f>IF(記載例!$E$16="北海道",F5,IF(記載例!$E$16="東北",F27,IF(記載例!$E$16="東京",F49,IF(記載例!$E$16="中部",F71,IF(記載例!$E$16="北陸",F93,IF(記載例!$E$16="関西",F115,IF(記載例!$E$16="中国",F137,IF(記載例!$E$16="四国",F159,IF(記載例!$E$16="九州",F181)))))))))</f>
        <v>1</v>
      </c>
      <c r="G203" s="38">
        <f>IF(記載例!$E$16="北海道",G5,IF(記載例!$E$16="東北",G27,IF(記載例!$E$16="東京",G49,IF(記載例!$E$16="中部",G71,IF(記載例!$E$16="北陸",G93,IF(記載例!$E$16="関西",G115,IF(記載例!$E$16="中国",G137,IF(記載例!$E$16="四国",G159,IF(記載例!$E$16="九州",G181)))))))))</f>
        <v>1</v>
      </c>
      <c r="H203" s="38">
        <f>IF(記載例!$E$16="北海道",H5,IF(記載例!$E$16="東北",H27,IF(記載例!$E$16="東京",H49,IF(記載例!$E$16="中部",H71,IF(記載例!$E$16="北陸",H93,IF(記載例!$E$16="関西",H115,IF(記載例!$E$16="中国",H137,IF(記載例!$E$16="四国",H159,IF(記載例!$E$16="九州",H181)))))))))</f>
        <v>0.99762490037240492</v>
      </c>
      <c r="I203" s="38">
        <f>IF(記載例!$E$16="北海道",I5,IF(記載例!$E$16="東北",I27,IF(記載例!$E$16="東京",I49,IF(記載例!$E$16="中部",I71,IF(記載例!$E$16="北陸",I93,IF(記載例!$E$16="関西",I115,IF(記載例!$E$16="中国",I137,IF(記載例!$E$16="四国",I159,IF(記載例!$E$16="九州",I181)))))))))</f>
        <v>0.95730245418279447</v>
      </c>
      <c r="J203" s="38">
        <f>IF(記載例!$E$16="北海道",J5,IF(記載例!$E$16="東北",J27,IF(記載例!$E$16="東京",J49,IF(記載例!$E$16="中部",J71,IF(記載例!$E$16="北陸",J93,IF(記載例!$E$16="関西",J115,IF(記載例!$E$16="中国",J137,IF(記載例!$E$16="四国",J159,IF(記載例!$E$16="九州",J181)))))))))</f>
        <v>1</v>
      </c>
      <c r="K203" s="38">
        <f>IF(記載例!$E$16="北海道",K5,IF(記載例!$E$16="東北",K27,IF(記載例!$E$16="東京",K49,IF(記載例!$E$16="中部",K71,IF(記載例!$E$16="北陸",K93,IF(記載例!$E$16="関西",K115,IF(記載例!$E$16="中国",K137,IF(記載例!$E$16="四国",K159,IF(記載例!$E$16="九州",K181)))))))))</f>
        <v>0.99511991767970209</v>
      </c>
      <c r="L203" s="38">
        <f>IF(記載例!$E$16="北海道",L5,IF(記載例!$E$16="東北",L27,IF(記載例!$E$16="東京",L49,IF(記載例!$E$16="中部",L71,IF(記載例!$E$16="北陸",L93,IF(記載例!$E$16="関西",L115,IF(記載例!$E$16="中国",L137,IF(記載例!$E$16="四国",L159,IF(記載例!$E$16="九州",L181)))))))))</f>
        <v>1</v>
      </c>
      <c r="M203" s="39">
        <f>IF(記載例!$E$16="北海道",M5,IF(記載例!$E$16="東北",M27,IF(記載例!$E$16="東京",M49,IF(記載例!$E$16="中部",M71,IF(記載例!$E$16="北陸",M93,IF(記載例!$E$16="関西",M115,IF(記載例!$E$16="中国",M137,IF(記載例!$E$16="四国",M159,IF(記載例!$E$16="九州",M181)))))))))</f>
        <v>0.95755688114790649</v>
      </c>
    </row>
    <row r="204" spans="1:13" x14ac:dyDescent="0.25">
      <c r="A204" s="33">
        <v>18</v>
      </c>
      <c r="B204" s="37">
        <f>IF(記載例!$E$16="北海道",B6,IF(記載例!$E$16="東北",B28,IF(記載例!$E$16="東京",B50,IF(記載例!$E$16="中部",B72,IF(記載例!$E$16="北陸",B94,IF(記載例!$E$16="関西",B116,IF(記載例!$E$16="中国",B138,IF(記載例!$E$16="四国",B160,IF(記載例!$E$16="九州",B182)))))))))</f>
        <v>0.89558933460409484</v>
      </c>
      <c r="C204" s="38">
        <f>IF(記載例!$E$16="北海道",C6,IF(記載例!$E$16="東北",C28,IF(記載例!$E$16="東京",C50,IF(記載例!$E$16="中部",C72,IF(記載例!$E$16="北陸",C94,IF(記載例!$E$16="関西",C116,IF(記載例!$E$16="中国",C138,IF(記載例!$E$16="四国",C160,IF(記載例!$E$16="九州",C182)))))))))</f>
        <v>0.89114428407328994</v>
      </c>
      <c r="D204" s="38">
        <f>IF(記載例!$E$16="北海道",D6,IF(記載例!$E$16="東北",D28,IF(記載例!$E$16="東京",D50,IF(記載例!$E$16="中部",D72,IF(記載例!$E$16="北陸",D94,IF(記載例!$E$16="関西",D116,IF(記載例!$E$16="中国",D138,IF(記載例!$E$16="四国",D160,IF(記載例!$E$16="九州",D182)))))))))</f>
        <v>0.980544881940001</v>
      </c>
      <c r="E204" s="38">
        <f>IF(記載例!$E$16="北海道",E6,IF(記載例!$E$16="東北",E28,IF(記載例!$E$16="東京",E50,IF(記載例!$E$16="中部",E72,IF(記載例!$E$16="北陸",E94,IF(記載例!$E$16="関西",E116,IF(記載例!$E$16="中国",E138,IF(記載例!$E$16="四国",E160,IF(記載例!$E$16="九州",E182)))))))))</f>
        <v>1</v>
      </c>
      <c r="F204" s="38">
        <f>IF(記載例!$E$16="北海道",F6,IF(記載例!$E$16="東北",F28,IF(記載例!$E$16="東京",F50,IF(記載例!$E$16="中部",F72,IF(記載例!$E$16="北陸",F94,IF(記載例!$E$16="関西",F116,IF(記載例!$E$16="中国",F138,IF(記載例!$E$16="四国",F160,IF(記載例!$E$16="九州",F182)))))))))</f>
        <v>1</v>
      </c>
      <c r="G204" s="38">
        <f>IF(記載例!$E$16="北海道",G6,IF(記載例!$E$16="東北",G28,IF(記載例!$E$16="東京",G50,IF(記載例!$E$16="中部",G72,IF(記載例!$E$16="北陸",G94,IF(記載例!$E$16="関西",G116,IF(記載例!$E$16="中国",G138,IF(記載例!$E$16="四国",G160,IF(記載例!$E$16="九州",G182)))))))))</f>
        <v>1</v>
      </c>
      <c r="H204" s="38">
        <f>IF(記載例!$E$16="北海道",H6,IF(記載例!$E$16="東北",H28,IF(記載例!$E$16="東京",H50,IF(記載例!$E$16="中部",H72,IF(記載例!$E$16="北陸",H94,IF(記載例!$E$16="関西",H116,IF(記載例!$E$16="中国",H138,IF(記載例!$E$16="四国",H160,IF(記載例!$E$16="九州",H182)))))))))</f>
        <v>0.99762490037240492</v>
      </c>
      <c r="I204" s="38">
        <f>IF(記載例!$E$16="北海道",I6,IF(記載例!$E$16="東北",I28,IF(記載例!$E$16="東京",I50,IF(記載例!$E$16="中部",I72,IF(記載例!$E$16="北陸",I94,IF(記載例!$E$16="関西",I116,IF(記載例!$E$16="中国",I138,IF(記載例!$E$16="四国",I160,IF(記載例!$E$16="九州",I182)))))))))</f>
        <v>0.95730245418279447</v>
      </c>
      <c r="J204" s="38">
        <f>IF(記載例!$E$16="北海道",J6,IF(記載例!$E$16="東北",J28,IF(記載例!$E$16="東京",J50,IF(記載例!$E$16="中部",J72,IF(記載例!$E$16="北陸",J94,IF(記載例!$E$16="関西",J116,IF(記載例!$E$16="中国",J138,IF(記載例!$E$16="四国",J160,IF(記載例!$E$16="九州",J182)))))))))</f>
        <v>1</v>
      </c>
      <c r="K204" s="38">
        <f>IF(記載例!$E$16="北海道",K6,IF(記載例!$E$16="東北",K28,IF(記載例!$E$16="東京",K50,IF(記載例!$E$16="中部",K72,IF(記載例!$E$16="北陸",K94,IF(記載例!$E$16="関西",K116,IF(記載例!$E$16="中国",K138,IF(記載例!$E$16="四国",K160,IF(記載例!$E$16="九州",K182)))))))))</f>
        <v>0.99511991767970209</v>
      </c>
      <c r="L204" s="38">
        <f>IF(記載例!$E$16="北海道",L6,IF(記載例!$E$16="東北",L28,IF(記載例!$E$16="東京",L50,IF(記載例!$E$16="中部",L72,IF(記載例!$E$16="北陸",L94,IF(記載例!$E$16="関西",L116,IF(記載例!$E$16="中国",L138,IF(記載例!$E$16="四国",L160,IF(記載例!$E$16="九州",L182)))))))))</f>
        <v>1</v>
      </c>
      <c r="M204" s="39">
        <f>IF(記載例!$E$16="北海道",M6,IF(記載例!$E$16="東北",M28,IF(記載例!$E$16="東京",M50,IF(記載例!$E$16="中部",M72,IF(記載例!$E$16="北陸",M94,IF(記載例!$E$16="関西",M116,IF(記載例!$E$16="中国",M138,IF(記載例!$E$16="四国",M160,IF(記載例!$E$16="九州",M182)))))))))</f>
        <v>0.95755688114790649</v>
      </c>
    </row>
    <row r="205" spans="1:13" x14ac:dyDescent="0.25">
      <c r="A205" s="33">
        <v>17</v>
      </c>
      <c r="B205" s="37">
        <f>IF(記載例!$E$16="北海道",B7,IF(記載例!$E$16="東北",B29,IF(記載例!$E$16="東京",B51,IF(記載例!$E$16="中部",B73,IF(記載例!$E$16="北陸",B95,IF(記載例!$E$16="関西",B117,IF(記載例!$E$16="中国",B139,IF(記載例!$E$16="四国",B161,IF(記載例!$E$16="九州",B183)))))))))</f>
        <v>0.89558933460409484</v>
      </c>
      <c r="C205" s="38">
        <f>IF(記載例!$E$16="北海道",C7,IF(記載例!$E$16="東北",C29,IF(記載例!$E$16="東京",C51,IF(記載例!$E$16="中部",C73,IF(記載例!$E$16="北陸",C95,IF(記載例!$E$16="関西",C117,IF(記載例!$E$16="中国",C139,IF(記載例!$E$16="四国",C161,IF(記載例!$E$16="九州",C183)))))))))</f>
        <v>0.89114428407328994</v>
      </c>
      <c r="D205" s="38">
        <f>IF(記載例!$E$16="北海道",D7,IF(記載例!$E$16="東北",D29,IF(記載例!$E$16="東京",D51,IF(記載例!$E$16="中部",D73,IF(記載例!$E$16="北陸",D95,IF(記載例!$E$16="関西",D117,IF(記載例!$E$16="中国",D139,IF(記載例!$E$16="四国",D161,IF(記載例!$E$16="九州",D183)))))))))</f>
        <v>0.980544881940001</v>
      </c>
      <c r="E205" s="38">
        <f>IF(記載例!$E$16="北海道",E7,IF(記載例!$E$16="東北",E29,IF(記載例!$E$16="東京",E51,IF(記載例!$E$16="中部",E73,IF(記載例!$E$16="北陸",E95,IF(記載例!$E$16="関西",E117,IF(記載例!$E$16="中国",E139,IF(記載例!$E$16="四国",E161,IF(記載例!$E$16="九州",E183)))))))))</f>
        <v>1</v>
      </c>
      <c r="F205" s="38">
        <f>IF(記載例!$E$16="北海道",F7,IF(記載例!$E$16="東北",F29,IF(記載例!$E$16="東京",F51,IF(記載例!$E$16="中部",F73,IF(記載例!$E$16="北陸",F95,IF(記載例!$E$16="関西",F117,IF(記載例!$E$16="中国",F139,IF(記載例!$E$16="四国",F161,IF(記載例!$E$16="九州",F183)))))))))</f>
        <v>1</v>
      </c>
      <c r="G205" s="38">
        <f>IF(記載例!$E$16="北海道",G7,IF(記載例!$E$16="東北",G29,IF(記載例!$E$16="東京",G51,IF(記載例!$E$16="中部",G73,IF(記載例!$E$16="北陸",G95,IF(記載例!$E$16="関西",G117,IF(記載例!$E$16="中国",G139,IF(記載例!$E$16="四国",G161,IF(記載例!$E$16="九州",G183)))))))))</f>
        <v>1</v>
      </c>
      <c r="H205" s="38">
        <f>IF(記載例!$E$16="北海道",H7,IF(記載例!$E$16="東北",H29,IF(記載例!$E$16="東京",H51,IF(記載例!$E$16="中部",H73,IF(記載例!$E$16="北陸",H95,IF(記載例!$E$16="関西",H117,IF(記載例!$E$16="中国",H139,IF(記載例!$E$16="四国",H161,IF(記載例!$E$16="九州",H183)))))))))</f>
        <v>0.99762490037240492</v>
      </c>
      <c r="I205" s="38">
        <f>IF(記載例!$E$16="北海道",I7,IF(記載例!$E$16="東北",I29,IF(記載例!$E$16="東京",I51,IF(記載例!$E$16="中部",I73,IF(記載例!$E$16="北陸",I95,IF(記載例!$E$16="関西",I117,IF(記載例!$E$16="中国",I139,IF(記載例!$E$16="四国",I161,IF(記載例!$E$16="九州",I183)))))))))</f>
        <v>0.95730245418279447</v>
      </c>
      <c r="J205" s="38">
        <f>IF(記載例!$E$16="北海道",J7,IF(記載例!$E$16="東北",J29,IF(記載例!$E$16="東京",J51,IF(記載例!$E$16="中部",J73,IF(記載例!$E$16="北陸",J95,IF(記載例!$E$16="関西",J117,IF(記載例!$E$16="中国",J139,IF(記載例!$E$16="四国",J161,IF(記載例!$E$16="九州",J183)))))))))</f>
        <v>1</v>
      </c>
      <c r="K205" s="38">
        <f>IF(記載例!$E$16="北海道",K7,IF(記載例!$E$16="東北",K29,IF(記載例!$E$16="東京",K51,IF(記載例!$E$16="中部",K73,IF(記載例!$E$16="北陸",K95,IF(記載例!$E$16="関西",K117,IF(記載例!$E$16="中国",K139,IF(記載例!$E$16="四国",K161,IF(記載例!$E$16="九州",K183)))))))))</f>
        <v>0.99511991767970209</v>
      </c>
      <c r="L205" s="38">
        <f>IF(記載例!$E$16="北海道",L7,IF(記載例!$E$16="東北",L29,IF(記載例!$E$16="東京",L51,IF(記載例!$E$16="中部",L73,IF(記載例!$E$16="北陸",L95,IF(記載例!$E$16="関西",L117,IF(記載例!$E$16="中国",L139,IF(記載例!$E$16="四国",L161,IF(記載例!$E$16="九州",L183)))))))))</f>
        <v>1</v>
      </c>
      <c r="M205" s="39">
        <f>IF(記載例!$E$16="北海道",M7,IF(記載例!$E$16="東北",M29,IF(記載例!$E$16="東京",M51,IF(記載例!$E$16="中部",M73,IF(記載例!$E$16="北陸",M95,IF(記載例!$E$16="関西",M117,IF(記載例!$E$16="中国",M139,IF(記載例!$E$16="四国",M161,IF(記載例!$E$16="九州",M183)))))))))</f>
        <v>0.95755688114790649</v>
      </c>
    </row>
    <row r="206" spans="1:13" x14ac:dyDescent="0.25">
      <c r="A206" s="33">
        <v>16</v>
      </c>
      <c r="B206" s="37">
        <f>IF(記載例!$E$16="北海道",B8,IF(記載例!$E$16="東北",B30,IF(記載例!$E$16="東京",B52,IF(記載例!$E$16="中部",B74,IF(記載例!$E$16="北陸",B96,IF(記載例!$E$16="関西",B118,IF(記載例!$E$16="中国",B140,IF(記載例!$E$16="四国",B162,IF(記載例!$E$16="九州",B184)))))))))</f>
        <v>0.89558933460409484</v>
      </c>
      <c r="C206" s="38">
        <f>IF(記載例!$E$16="北海道",C8,IF(記載例!$E$16="東北",C30,IF(記載例!$E$16="東京",C52,IF(記載例!$E$16="中部",C74,IF(記載例!$E$16="北陸",C96,IF(記載例!$E$16="関西",C118,IF(記載例!$E$16="中国",C140,IF(記載例!$E$16="四国",C162,IF(記載例!$E$16="九州",C184)))))))))</f>
        <v>0.89114428407328994</v>
      </c>
      <c r="D206" s="38">
        <f>IF(記載例!$E$16="北海道",D8,IF(記載例!$E$16="東北",D30,IF(記載例!$E$16="東京",D52,IF(記載例!$E$16="中部",D74,IF(記載例!$E$16="北陸",D96,IF(記載例!$E$16="関西",D118,IF(記載例!$E$16="中国",D140,IF(記載例!$E$16="四国",D162,IF(記載例!$E$16="九州",D184)))))))))</f>
        <v>0.980544881940001</v>
      </c>
      <c r="E206" s="38">
        <f>IF(記載例!$E$16="北海道",E8,IF(記載例!$E$16="東北",E30,IF(記載例!$E$16="東京",E52,IF(記載例!$E$16="中部",E74,IF(記載例!$E$16="北陸",E96,IF(記載例!$E$16="関西",E118,IF(記載例!$E$16="中国",E140,IF(記載例!$E$16="四国",E162,IF(記載例!$E$16="九州",E184)))))))))</f>
        <v>1</v>
      </c>
      <c r="F206" s="38">
        <f>IF(記載例!$E$16="北海道",F8,IF(記載例!$E$16="東北",F30,IF(記載例!$E$16="東京",F52,IF(記載例!$E$16="中部",F74,IF(記載例!$E$16="北陸",F96,IF(記載例!$E$16="関西",F118,IF(記載例!$E$16="中国",F140,IF(記載例!$E$16="四国",F162,IF(記載例!$E$16="九州",F184)))))))))</f>
        <v>1</v>
      </c>
      <c r="G206" s="38">
        <f>IF(記載例!$E$16="北海道",G8,IF(記載例!$E$16="東北",G30,IF(記載例!$E$16="東京",G52,IF(記載例!$E$16="中部",G74,IF(記載例!$E$16="北陸",G96,IF(記載例!$E$16="関西",G118,IF(記載例!$E$16="中国",G140,IF(記載例!$E$16="四国",G162,IF(記載例!$E$16="九州",G184)))))))))</f>
        <v>1</v>
      </c>
      <c r="H206" s="38">
        <f>IF(記載例!$E$16="北海道",H8,IF(記載例!$E$16="東北",H30,IF(記載例!$E$16="東京",H52,IF(記載例!$E$16="中部",H74,IF(記載例!$E$16="北陸",H96,IF(記載例!$E$16="関西",H118,IF(記載例!$E$16="中国",H140,IF(記載例!$E$16="四国",H162,IF(記載例!$E$16="九州",H184)))))))))</f>
        <v>0.99762490037240492</v>
      </c>
      <c r="I206" s="38">
        <f>IF(記載例!$E$16="北海道",I8,IF(記載例!$E$16="東北",I30,IF(記載例!$E$16="東京",I52,IF(記載例!$E$16="中部",I74,IF(記載例!$E$16="北陸",I96,IF(記載例!$E$16="関西",I118,IF(記載例!$E$16="中国",I140,IF(記載例!$E$16="四国",I162,IF(記載例!$E$16="九州",I184)))))))))</f>
        <v>0.95730245418279447</v>
      </c>
      <c r="J206" s="38">
        <f>IF(記載例!$E$16="北海道",J8,IF(記載例!$E$16="東北",J30,IF(記載例!$E$16="東京",J52,IF(記載例!$E$16="中部",J74,IF(記載例!$E$16="北陸",J96,IF(記載例!$E$16="関西",J118,IF(記載例!$E$16="中国",J140,IF(記載例!$E$16="四国",J162,IF(記載例!$E$16="九州",J184)))))))))</f>
        <v>1</v>
      </c>
      <c r="K206" s="38">
        <f>IF(記載例!$E$16="北海道",K8,IF(記載例!$E$16="東北",K30,IF(記載例!$E$16="東京",K52,IF(記載例!$E$16="中部",K74,IF(記載例!$E$16="北陸",K96,IF(記載例!$E$16="関西",K118,IF(記載例!$E$16="中国",K140,IF(記載例!$E$16="四国",K162,IF(記載例!$E$16="九州",K184)))))))))</f>
        <v>0.99511991767970209</v>
      </c>
      <c r="L206" s="38">
        <f>IF(記載例!$E$16="北海道",L8,IF(記載例!$E$16="東北",L30,IF(記載例!$E$16="東京",L52,IF(記載例!$E$16="中部",L74,IF(記載例!$E$16="北陸",L96,IF(記載例!$E$16="関西",L118,IF(記載例!$E$16="中国",L140,IF(記載例!$E$16="四国",L162,IF(記載例!$E$16="九州",L184)))))))))</f>
        <v>1</v>
      </c>
      <c r="M206" s="39">
        <f>IF(記載例!$E$16="北海道",M8,IF(記載例!$E$16="東北",M30,IF(記載例!$E$16="東京",M52,IF(記載例!$E$16="中部",M74,IF(記載例!$E$16="北陸",M96,IF(記載例!$E$16="関西",M118,IF(記載例!$E$16="中国",M140,IF(記載例!$E$16="四国",M162,IF(記載例!$E$16="九州",M184)))))))))</f>
        <v>0.95755688114790649</v>
      </c>
    </row>
    <row r="207" spans="1:13" x14ac:dyDescent="0.25">
      <c r="A207" s="33">
        <v>15</v>
      </c>
      <c r="B207" s="37">
        <f>IF(記載例!$E$16="北海道",B9,IF(記載例!$E$16="東北",B31,IF(記載例!$E$16="東京",B53,IF(記載例!$E$16="中部",B75,IF(記載例!$E$16="北陸",B97,IF(記載例!$E$16="関西",B119,IF(記載例!$E$16="中国",B141,IF(記載例!$E$16="四国",B163,IF(記載例!$E$16="九州",B185)))))))))</f>
        <v>0.89558933460409484</v>
      </c>
      <c r="C207" s="38">
        <f>IF(記載例!$E$16="北海道",C9,IF(記載例!$E$16="東北",C31,IF(記載例!$E$16="東京",C53,IF(記載例!$E$16="中部",C75,IF(記載例!$E$16="北陸",C97,IF(記載例!$E$16="関西",C119,IF(記載例!$E$16="中国",C141,IF(記載例!$E$16="四国",C163,IF(記載例!$E$16="九州",C185)))))))))</f>
        <v>0.89114428407328994</v>
      </c>
      <c r="D207" s="38">
        <f>IF(記載例!$E$16="北海道",D9,IF(記載例!$E$16="東北",D31,IF(記載例!$E$16="東京",D53,IF(記載例!$E$16="中部",D75,IF(記載例!$E$16="北陸",D97,IF(記載例!$E$16="関西",D119,IF(記載例!$E$16="中国",D141,IF(記載例!$E$16="四国",D163,IF(記載例!$E$16="九州",D185)))))))))</f>
        <v>0.980544881940001</v>
      </c>
      <c r="E207" s="38">
        <f>IF(記載例!$E$16="北海道",E9,IF(記載例!$E$16="東北",E31,IF(記載例!$E$16="東京",E53,IF(記載例!$E$16="中部",E75,IF(記載例!$E$16="北陸",E97,IF(記載例!$E$16="関西",E119,IF(記載例!$E$16="中国",E141,IF(記載例!$E$16="四国",E163,IF(記載例!$E$16="九州",E185)))))))))</f>
        <v>1</v>
      </c>
      <c r="F207" s="38">
        <f>IF(記載例!$E$16="北海道",F9,IF(記載例!$E$16="東北",F31,IF(記載例!$E$16="東京",F53,IF(記載例!$E$16="中部",F75,IF(記載例!$E$16="北陸",F97,IF(記載例!$E$16="関西",F119,IF(記載例!$E$16="中国",F141,IF(記載例!$E$16="四国",F163,IF(記載例!$E$16="九州",F185)))))))))</f>
        <v>1</v>
      </c>
      <c r="G207" s="38">
        <f>IF(記載例!$E$16="北海道",G9,IF(記載例!$E$16="東北",G31,IF(記載例!$E$16="東京",G53,IF(記載例!$E$16="中部",G75,IF(記載例!$E$16="北陸",G97,IF(記載例!$E$16="関西",G119,IF(記載例!$E$16="中国",G141,IF(記載例!$E$16="四国",G163,IF(記載例!$E$16="九州",G185)))))))))</f>
        <v>1</v>
      </c>
      <c r="H207" s="38">
        <f>IF(記載例!$E$16="北海道",H9,IF(記載例!$E$16="東北",H31,IF(記載例!$E$16="東京",H53,IF(記載例!$E$16="中部",H75,IF(記載例!$E$16="北陸",H97,IF(記載例!$E$16="関西",H119,IF(記載例!$E$16="中国",H141,IF(記載例!$E$16="四国",H163,IF(記載例!$E$16="九州",H185)))))))))</f>
        <v>0.99762490037240492</v>
      </c>
      <c r="I207" s="38">
        <f>IF(記載例!$E$16="北海道",I9,IF(記載例!$E$16="東北",I31,IF(記載例!$E$16="東京",I53,IF(記載例!$E$16="中部",I75,IF(記載例!$E$16="北陸",I97,IF(記載例!$E$16="関西",I119,IF(記載例!$E$16="中国",I141,IF(記載例!$E$16="四国",I163,IF(記載例!$E$16="九州",I185)))))))))</f>
        <v>0.95730245418279447</v>
      </c>
      <c r="J207" s="38">
        <f>IF(記載例!$E$16="北海道",J9,IF(記載例!$E$16="東北",J31,IF(記載例!$E$16="東京",J53,IF(記載例!$E$16="中部",J75,IF(記載例!$E$16="北陸",J97,IF(記載例!$E$16="関西",J119,IF(記載例!$E$16="中国",J141,IF(記載例!$E$16="四国",J163,IF(記載例!$E$16="九州",J185)))))))))</f>
        <v>1</v>
      </c>
      <c r="K207" s="38">
        <f>IF(記載例!$E$16="北海道",K9,IF(記載例!$E$16="東北",K31,IF(記載例!$E$16="東京",K53,IF(記載例!$E$16="中部",K75,IF(記載例!$E$16="北陸",K97,IF(記載例!$E$16="関西",K119,IF(記載例!$E$16="中国",K141,IF(記載例!$E$16="四国",K163,IF(記載例!$E$16="九州",K185)))))))))</f>
        <v>0.99511991767970209</v>
      </c>
      <c r="L207" s="38">
        <f>IF(記載例!$E$16="北海道",L9,IF(記載例!$E$16="東北",L31,IF(記載例!$E$16="東京",L53,IF(記載例!$E$16="中部",L75,IF(記載例!$E$16="北陸",L97,IF(記載例!$E$16="関西",L119,IF(記載例!$E$16="中国",L141,IF(記載例!$E$16="四国",L163,IF(記載例!$E$16="九州",L185)))))))))</f>
        <v>1</v>
      </c>
      <c r="M207" s="39">
        <f>IF(記載例!$E$16="北海道",M9,IF(記載例!$E$16="東北",M31,IF(記載例!$E$16="東京",M53,IF(記載例!$E$16="中部",M75,IF(記載例!$E$16="北陸",M97,IF(記載例!$E$16="関西",M119,IF(記載例!$E$16="中国",M141,IF(記載例!$E$16="四国",M163,IF(記載例!$E$16="九州",M185)))))))))</f>
        <v>0.95755688114790649</v>
      </c>
    </row>
    <row r="208" spans="1:13" x14ac:dyDescent="0.25">
      <c r="A208" s="33">
        <v>14</v>
      </c>
      <c r="B208" s="37">
        <f>IF(記載例!$E$16="北海道",B10,IF(記載例!$E$16="東北",B32,IF(記載例!$E$16="東京",B54,IF(記載例!$E$16="中部",B76,IF(記載例!$E$16="北陸",B98,IF(記載例!$E$16="関西",B120,IF(記載例!$E$16="中国",B142,IF(記載例!$E$16="四国",B164,IF(記載例!$E$16="九州",B186)))))))))</f>
        <v>0.89558933460409484</v>
      </c>
      <c r="C208" s="38">
        <f>IF(記載例!$E$16="北海道",C10,IF(記載例!$E$16="東北",C32,IF(記載例!$E$16="東京",C54,IF(記載例!$E$16="中部",C76,IF(記載例!$E$16="北陸",C98,IF(記載例!$E$16="関西",C120,IF(記載例!$E$16="中国",C142,IF(記載例!$E$16="四国",C164,IF(記載例!$E$16="九州",C186)))))))))</f>
        <v>0.89114428407328994</v>
      </c>
      <c r="D208" s="38">
        <f>IF(記載例!$E$16="北海道",D10,IF(記載例!$E$16="東北",D32,IF(記載例!$E$16="東京",D54,IF(記載例!$E$16="中部",D76,IF(記載例!$E$16="北陸",D98,IF(記載例!$E$16="関西",D120,IF(記載例!$E$16="中国",D142,IF(記載例!$E$16="四国",D164,IF(記載例!$E$16="九州",D186)))))))))</f>
        <v>0.980544881940001</v>
      </c>
      <c r="E208" s="38">
        <f>IF(記載例!$E$16="北海道",E10,IF(記載例!$E$16="東北",E32,IF(記載例!$E$16="東京",E54,IF(記載例!$E$16="中部",E76,IF(記載例!$E$16="北陸",E98,IF(記載例!$E$16="関西",E120,IF(記載例!$E$16="中国",E142,IF(記載例!$E$16="四国",E164,IF(記載例!$E$16="九州",E186)))))))))</f>
        <v>1</v>
      </c>
      <c r="F208" s="38">
        <f>IF(記載例!$E$16="北海道",F10,IF(記載例!$E$16="東北",F32,IF(記載例!$E$16="東京",F54,IF(記載例!$E$16="中部",F76,IF(記載例!$E$16="北陸",F98,IF(記載例!$E$16="関西",F120,IF(記載例!$E$16="中国",F142,IF(記載例!$E$16="四国",F164,IF(記載例!$E$16="九州",F186)))))))))</f>
        <v>1</v>
      </c>
      <c r="G208" s="38">
        <f>IF(記載例!$E$16="北海道",G10,IF(記載例!$E$16="東北",G32,IF(記載例!$E$16="東京",G54,IF(記載例!$E$16="中部",G76,IF(記載例!$E$16="北陸",G98,IF(記載例!$E$16="関西",G120,IF(記載例!$E$16="中国",G142,IF(記載例!$E$16="四国",G164,IF(記載例!$E$16="九州",G186)))))))))</f>
        <v>1</v>
      </c>
      <c r="H208" s="38">
        <f>IF(記載例!$E$16="北海道",H10,IF(記載例!$E$16="東北",H32,IF(記載例!$E$16="東京",H54,IF(記載例!$E$16="中部",H76,IF(記載例!$E$16="北陸",H98,IF(記載例!$E$16="関西",H120,IF(記載例!$E$16="中国",H142,IF(記載例!$E$16="四国",H164,IF(記載例!$E$16="九州",H186)))))))))</f>
        <v>0.99762490037240492</v>
      </c>
      <c r="I208" s="38">
        <f>IF(記載例!$E$16="北海道",I10,IF(記載例!$E$16="東北",I32,IF(記載例!$E$16="東京",I54,IF(記載例!$E$16="中部",I76,IF(記載例!$E$16="北陸",I98,IF(記載例!$E$16="関西",I120,IF(記載例!$E$16="中国",I142,IF(記載例!$E$16="四国",I164,IF(記載例!$E$16="九州",I186)))))))))</f>
        <v>0.95730245418279447</v>
      </c>
      <c r="J208" s="38">
        <f>IF(記載例!$E$16="北海道",J10,IF(記載例!$E$16="東北",J32,IF(記載例!$E$16="東京",J54,IF(記載例!$E$16="中部",J76,IF(記載例!$E$16="北陸",J98,IF(記載例!$E$16="関西",J120,IF(記載例!$E$16="中国",J142,IF(記載例!$E$16="四国",J164,IF(記載例!$E$16="九州",J186)))))))))</f>
        <v>1</v>
      </c>
      <c r="K208" s="38">
        <f>IF(記載例!$E$16="北海道",K10,IF(記載例!$E$16="東北",K32,IF(記載例!$E$16="東京",K54,IF(記載例!$E$16="中部",K76,IF(記載例!$E$16="北陸",K98,IF(記載例!$E$16="関西",K120,IF(記載例!$E$16="中国",K142,IF(記載例!$E$16="四国",K164,IF(記載例!$E$16="九州",K186)))))))))</f>
        <v>0.99511991767970209</v>
      </c>
      <c r="L208" s="38">
        <f>IF(記載例!$E$16="北海道",L10,IF(記載例!$E$16="東北",L32,IF(記載例!$E$16="東京",L54,IF(記載例!$E$16="中部",L76,IF(記載例!$E$16="北陸",L98,IF(記載例!$E$16="関西",L120,IF(記載例!$E$16="中国",L142,IF(記載例!$E$16="四国",L164,IF(記載例!$E$16="九州",L186)))))))))</f>
        <v>1</v>
      </c>
      <c r="M208" s="39">
        <f>IF(記載例!$E$16="北海道",M10,IF(記載例!$E$16="東北",M32,IF(記載例!$E$16="東京",M54,IF(記載例!$E$16="中部",M76,IF(記載例!$E$16="北陸",M98,IF(記載例!$E$16="関西",M120,IF(記載例!$E$16="中国",M142,IF(記載例!$E$16="四国",M164,IF(記載例!$E$16="九州",M186)))))))))</f>
        <v>0.95755688114790649</v>
      </c>
    </row>
    <row r="209" spans="1:13" x14ac:dyDescent="0.25">
      <c r="A209" s="33">
        <v>13</v>
      </c>
      <c r="B209" s="37">
        <f>IF(記載例!$E$16="北海道",B11,IF(記載例!$E$16="東北",B33,IF(記載例!$E$16="東京",B55,IF(記載例!$E$16="中部",B77,IF(記載例!$E$16="北陸",B99,IF(記載例!$E$16="関西",B121,IF(記載例!$E$16="中国",B143,IF(記載例!$E$16="四国",B165,IF(記載例!$E$16="九州",B187)))))))))</f>
        <v>0.89558933460409484</v>
      </c>
      <c r="C209" s="38">
        <f>IF(記載例!$E$16="北海道",C11,IF(記載例!$E$16="東北",C33,IF(記載例!$E$16="東京",C55,IF(記載例!$E$16="中部",C77,IF(記載例!$E$16="北陸",C99,IF(記載例!$E$16="関西",C121,IF(記載例!$E$16="中国",C143,IF(記載例!$E$16="四国",C165,IF(記載例!$E$16="九州",C187)))))))))</f>
        <v>0.89114428407328994</v>
      </c>
      <c r="D209" s="38">
        <f>IF(記載例!$E$16="北海道",D11,IF(記載例!$E$16="東北",D33,IF(記載例!$E$16="東京",D55,IF(記載例!$E$16="中部",D77,IF(記載例!$E$16="北陸",D99,IF(記載例!$E$16="関西",D121,IF(記載例!$E$16="中国",D143,IF(記載例!$E$16="四国",D165,IF(記載例!$E$16="九州",D187)))))))))</f>
        <v>0.980544881940001</v>
      </c>
      <c r="E209" s="38">
        <f>IF(記載例!$E$16="北海道",E11,IF(記載例!$E$16="東北",E33,IF(記載例!$E$16="東京",E55,IF(記載例!$E$16="中部",E77,IF(記載例!$E$16="北陸",E99,IF(記載例!$E$16="関西",E121,IF(記載例!$E$16="中国",E143,IF(記載例!$E$16="四国",E165,IF(記載例!$E$16="九州",E187)))))))))</f>
        <v>1</v>
      </c>
      <c r="F209" s="38">
        <f>IF(記載例!$E$16="北海道",F11,IF(記載例!$E$16="東北",F33,IF(記載例!$E$16="東京",F55,IF(記載例!$E$16="中部",F77,IF(記載例!$E$16="北陸",F99,IF(記載例!$E$16="関西",F121,IF(記載例!$E$16="中国",F143,IF(記載例!$E$16="四国",F165,IF(記載例!$E$16="九州",F187)))))))))</f>
        <v>1</v>
      </c>
      <c r="G209" s="38">
        <f>IF(記載例!$E$16="北海道",G11,IF(記載例!$E$16="東北",G33,IF(記載例!$E$16="東京",G55,IF(記載例!$E$16="中部",G77,IF(記載例!$E$16="北陸",G99,IF(記載例!$E$16="関西",G121,IF(記載例!$E$16="中国",G143,IF(記載例!$E$16="四国",G165,IF(記載例!$E$16="九州",G187)))))))))</f>
        <v>1</v>
      </c>
      <c r="H209" s="38">
        <f>IF(記載例!$E$16="北海道",H11,IF(記載例!$E$16="東北",H33,IF(記載例!$E$16="東京",H55,IF(記載例!$E$16="中部",H77,IF(記載例!$E$16="北陸",H99,IF(記載例!$E$16="関西",H121,IF(記載例!$E$16="中国",H143,IF(記載例!$E$16="四国",H165,IF(記載例!$E$16="九州",H187)))))))))</f>
        <v>0.99762490037240492</v>
      </c>
      <c r="I209" s="38">
        <f>IF(記載例!$E$16="北海道",I11,IF(記載例!$E$16="東北",I33,IF(記載例!$E$16="東京",I55,IF(記載例!$E$16="中部",I77,IF(記載例!$E$16="北陸",I99,IF(記載例!$E$16="関西",I121,IF(記載例!$E$16="中国",I143,IF(記載例!$E$16="四国",I165,IF(記載例!$E$16="九州",I187)))))))))</f>
        <v>0.95730245418279447</v>
      </c>
      <c r="J209" s="38">
        <f>IF(記載例!$E$16="北海道",J11,IF(記載例!$E$16="東北",J33,IF(記載例!$E$16="東京",J55,IF(記載例!$E$16="中部",J77,IF(記載例!$E$16="北陸",J99,IF(記載例!$E$16="関西",J121,IF(記載例!$E$16="中国",J143,IF(記載例!$E$16="四国",J165,IF(記載例!$E$16="九州",J187)))))))))</f>
        <v>1</v>
      </c>
      <c r="K209" s="38">
        <f>IF(記載例!$E$16="北海道",K11,IF(記載例!$E$16="東北",K33,IF(記載例!$E$16="東京",K55,IF(記載例!$E$16="中部",K77,IF(記載例!$E$16="北陸",K99,IF(記載例!$E$16="関西",K121,IF(記載例!$E$16="中国",K143,IF(記載例!$E$16="四国",K165,IF(記載例!$E$16="九州",K187)))))))))</f>
        <v>0.99511991767970209</v>
      </c>
      <c r="L209" s="38">
        <f>IF(記載例!$E$16="北海道",L11,IF(記載例!$E$16="東北",L33,IF(記載例!$E$16="東京",L55,IF(記載例!$E$16="中部",L77,IF(記載例!$E$16="北陸",L99,IF(記載例!$E$16="関西",L121,IF(記載例!$E$16="中国",L143,IF(記載例!$E$16="四国",L165,IF(記載例!$E$16="九州",L187)))))))))</f>
        <v>1</v>
      </c>
      <c r="M209" s="39">
        <f>IF(記載例!$E$16="北海道",M11,IF(記載例!$E$16="東北",M33,IF(記載例!$E$16="東京",M55,IF(記載例!$E$16="中部",M77,IF(記載例!$E$16="北陸",M99,IF(記載例!$E$16="関西",M121,IF(記載例!$E$16="中国",M143,IF(記載例!$E$16="四国",M165,IF(記載例!$E$16="九州",M187)))))))))</f>
        <v>0.95755688114790649</v>
      </c>
    </row>
    <row r="210" spans="1:13" x14ac:dyDescent="0.25">
      <c r="A210" s="33">
        <v>12</v>
      </c>
      <c r="B210" s="37">
        <f>IF(記載例!$E$16="北海道",B12,IF(記載例!$E$16="東北",B34,IF(記載例!$E$16="東京",B56,IF(記載例!$E$16="中部",B78,IF(記載例!$E$16="北陸",B100,IF(記載例!$E$16="関西",B122,IF(記載例!$E$16="中国",B144,IF(記載例!$E$16="四国",B166,IF(記載例!$E$16="九州",B188)))))))))</f>
        <v>0.89558933460409484</v>
      </c>
      <c r="C210" s="38">
        <f>IF(記載例!$E$16="北海道",C12,IF(記載例!$E$16="東北",C34,IF(記載例!$E$16="東京",C56,IF(記載例!$E$16="中部",C78,IF(記載例!$E$16="北陸",C100,IF(記載例!$E$16="関西",C122,IF(記載例!$E$16="中国",C144,IF(記載例!$E$16="四国",C166,IF(記載例!$E$16="九州",C188)))))))))</f>
        <v>0.89114428407328994</v>
      </c>
      <c r="D210" s="38">
        <f>IF(記載例!$E$16="北海道",D12,IF(記載例!$E$16="東北",D34,IF(記載例!$E$16="東京",D56,IF(記載例!$E$16="中部",D78,IF(記載例!$E$16="北陸",D100,IF(記載例!$E$16="関西",D122,IF(記載例!$E$16="中国",D144,IF(記載例!$E$16="四国",D166,IF(記載例!$E$16="九州",D188)))))))))</f>
        <v>0.980544881940001</v>
      </c>
      <c r="E210" s="38">
        <f>IF(記載例!$E$16="北海道",E12,IF(記載例!$E$16="東北",E34,IF(記載例!$E$16="東京",E56,IF(記載例!$E$16="中部",E78,IF(記載例!$E$16="北陸",E100,IF(記載例!$E$16="関西",E122,IF(記載例!$E$16="中国",E144,IF(記載例!$E$16="四国",E166,IF(記載例!$E$16="九州",E188)))))))))</f>
        <v>1</v>
      </c>
      <c r="F210" s="38">
        <f>IF(記載例!$E$16="北海道",F12,IF(記載例!$E$16="東北",F34,IF(記載例!$E$16="東京",F56,IF(記載例!$E$16="中部",F78,IF(記載例!$E$16="北陸",F100,IF(記載例!$E$16="関西",F122,IF(記載例!$E$16="中国",F144,IF(記載例!$E$16="四国",F166,IF(記載例!$E$16="九州",F188)))))))))</f>
        <v>1</v>
      </c>
      <c r="G210" s="38">
        <f>IF(記載例!$E$16="北海道",G12,IF(記載例!$E$16="東北",G34,IF(記載例!$E$16="東京",G56,IF(記載例!$E$16="中部",G78,IF(記載例!$E$16="北陸",G100,IF(記載例!$E$16="関西",G122,IF(記載例!$E$16="中国",G144,IF(記載例!$E$16="四国",G166,IF(記載例!$E$16="九州",G188)))))))))</f>
        <v>1</v>
      </c>
      <c r="H210" s="38">
        <f>IF(記載例!$E$16="北海道",H12,IF(記載例!$E$16="東北",H34,IF(記載例!$E$16="東京",H56,IF(記載例!$E$16="中部",H78,IF(記載例!$E$16="北陸",H100,IF(記載例!$E$16="関西",H122,IF(記載例!$E$16="中国",H144,IF(記載例!$E$16="四国",H166,IF(記載例!$E$16="九州",H188)))))))))</f>
        <v>0.99762490037240492</v>
      </c>
      <c r="I210" s="38">
        <f>IF(記載例!$E$16="北海道",I12,IF(記載例!$E$16="東北",I34,IF(記載例!$E$16="東京",I56,IF(記載例!$E$16="中部",I78,IF(記載例!$E$16="北陸",I100,IF(記載例!$E$16="関西",I122,IF(記載例!$E$16="中国",I144,IF(記載例!$E$16="四国",I166,IF(記載例!$E$16="九州",I188)))))))))</f>
        <v>0.94816423595503441</v>
      </c>
      <c r="J210" s="38">
        <f>IF(記載例!$E$16="北海道",J12,IF(記載例!$E$16="東北",J34,IF(記載例!$E$16="東京",J56,IF(記載例!$E$16="中部",J78,IF(記載例!$E$16="北陸",J100,IF(記載例!$E$16="関西",J122,IF(記載例!$E$16="中国",J144,IF(記載例!$E$16="四国",J166,IF(記載例!$E$16="九州",J188)))))))))</f>
        <v>1</v>
      </c>
      <c r="K210" s="38">
        <f>IF(記載例!$E$16="北海道",K12,IF(記載例!$E$16="東北",K34,IF(記載例!$E$16="東京",K56,IF(記載例!$E$16="中部",K78,IF(記載例!$E$16="北陸",K100,IF(記載例!$E$16="関西",K122,IF(記載例!$E$16="中国",K144,IF(記載例!$E$16="四国",K166,IF(記載例!$E$16="九州",K188)))))))))</f>
        <v>0.99511991767970209</v>
      </c>
      <c r="L210" s="38">
        <f>IF(記載例!$E$16="北海道",L12,IF(記載例!$E$16="東北",L34,IF(記載例!$E$16="東京",L56,IF(記載例!$E$16="中部",L78,IF(記載例!$E$16="北陸",L100,IF(記載例!$E$16="関西",L122,IF(記載例!$E$16="中国",L144,IF(記載例!$E$16="四国",L166,IF(記載例!$E$16="九州",L188)))))))))</f>
        <v>1</v>
      </c>
      <c r="M210" s="39">
        <f>IF(記載例!$E$16="北海道",M12,IF(記載例!$E$16="東北",M34,IF(記載例!$E$16="東京",M56,IF(記載例!$E$16="中部",M78,IF(記載例!$E$16="北陸",M100,IF(記載例!$E$16="関西",M122,IF(記載例!$E$16="中国",M144,IF(記載例!$E$16="四国",M166,IF(記載例!$E$16="九州",M188)))))))))</f>
        <v>0.95755688114790649</v>
      </c>
    </row>
    <row r="211" spans="1:13" x14ac:dyDescent="0.25">
      <c r="A211" s="33">
        <v>11</v>
      </c>
      <c r="B211" s="37">
        <f>IF(記載例!$E$16="北海道",B13,IF(記載例!$E$16="東北",B35,IF(記載例!$E$16="東京",B57,IF(記載例!$E$16="中部",B79,IF(記載例!$E$16="北陸",B101,IF(記載例!$E$16="関西",B123,IF(記載例!$E$16="中国",B145,IF(記載例!$E$16="四国",B167,IF(記載例!$E$16="九州",B189)))))))))</f>
        <v>0.88707244112966033</v>
      </c>
      <c r="C211" s="38">
        <f>IF(記載例!$E$16="北海道",C13,IF(記載例!$E$16="東北",C35,IF(記載例!$E$16="東京",C57,IF(記載例!$E$16="中部",C79,IF(記載例!$E$16="北陸",C101,IF(記載例!$E$16="関西",C123,IF(記載例!$E$16="中国",C145,IF(記載例!$E$16="四国",C167,IF(記載例!$E$16="九州",C189)))))))))</f>
        <v>0.89114428407328994</v>
      </c>
      <c r="D211" s="38">
        <f>IF(記載例!$E$16="北海道",D13,IF(記載例!$E$16="東北",D35,IF(記載例!$E$16="東京",D57,IF(記載例!$E$16="中部",D79,IF(記載例!$E$16="北陸",D101,IF(記載例!$E$16="関西",D123,IF(記載例!$E$16="中国",D145,IF(記載例!$E$16="四国",D167,IF(記載例!$E$16="九州",D189)))))))))</f>
        <v>0.980544881940001</v>
      </c>
      <c r="E211" s="38">
        <f>IF(記載例!$E$16="北海道",E13,IF(記載例!$E$16="東北",E35,IF(記載例!$E$16="東京",E57,IF(記載例!$E$16="中部",E79,IF(記載例!$E$16="北陸",E101,IF(記載例!$E$16="関西",E123,IF(記載例!$E$16="中国",E145,IF(記載例!$E$16="四国",E167,IF(記載例!$E$16="九州",E189)))))))))</f>
        <v>1</v>
      </c>
      <c r="F211" s="38">
        <f>IF(記載例!$E$16="北海道",F13,IF(記載例!$E$16="東北",F35,IF(記載例!$E$16="東京",F57,IF(記載例!$E$16="中部",F79,IF(記載例!$E$16="北陸",F101,IF(記載例!$E$16="関西",F123,IF(記載例!$E$16="中国",F145,IF(記載例!$E$16="四国",F167,IF(記載例!$E$16="九州",F189)))))))))</f>
        <v>1</v>
      </c>
      <c r="G211" s="38">
        <f>IF(記載例!$E$16="北海道",G13,IF(記載例!$E$16="東北",G35,IF(記載例!$E$16="東京",G57,IF(記載例!$E$16="中部",G79,IF(記載例!$E$16="北陸",G101,IF(記載例!$E$16="関西",G123,IF(記載例!$E$16="中国",G145,IF(記載例!$E$16="四国",G167,IF(記載例!$E$16="九州",G189)))))))))</f>
        <v>1</v>
      </c>
      <c r="H211" s="38">
        <f>IF(記載例!$E$16="北海道",H13,IF(記載例!$E$16="東北",H35,IF(記載例!$E$16="東京",H57,IF(記載例!$E$16="中部",H79,IF(記載例!$E$16="北陸",H101,IF(記載例!$E$16="関西",H123,IF(記載例!$E$16="中国",H145,IF(記載例!$E$16="四国",H167,IF(記載例!$E$16="九州",H189)))))))))</f>
        <v>0.99762490037240492</v>
      </c>
      <c r="I211" s="38">
        <f>IF(記載例!$E$16="北海道",I13,IF(記載例!$E$16="東北",I35,IF(記載例!$E$16="東京",I57,IF(記載例!$E$16="中部",I79,IF(記載例!$E$16="北陸",I101,IF(記載例!$E$16="関西",I123,IF(記載例!$E$16="中国",I145,IF(記載例!$E$16="四国",I167,IF(記載例!$E$16="九州",I189)))))))))</f>
        <v>0.92937129752685577</v>
      </c>
      <c r="J211" s="38">
        <f>IF(記載例!$E$16="北海道",J13,IF(記載例!$E$16="東北",J35,IF(記載例!$E$16="東京",J57,IF(記載例!$E$16="中部",J79,IF(記載例!$E$16="北陸",J101,IF(記載例!$E$16="関西",J123,IF(記載例!$E$16="中国",J145,IF(記載例!$E$16="四国",J167,IF(記載例!$E$16="九州",J189)))))))))</f>
        <v>1</v>
      </c>
      <c r="K211" s="38">
        <f>IF(記載例!$E$16="北海道",K13,IF(記載例!$E$16="東北",K35,IF(記載例!$E$16="東京",K57,IF(記載例!$E$16="中部",K79,IF(記載例!$E$16="北陸",K101,IF(記載例!$E$16="関西",K123,IF(記載例!$E$16="中国",K145,IF(記載例!$E$16="四国",K167,IF(記載例!$E$16="九州",K189)))))))))</f>
        <v>0.99014276512627997</v>
      </c>
      <c r="L211" s="38">
        <f>IF(記載例!$E$16="北海道",L13,IF(記載例!$E$16="東北",L35,IF(記載例!$E$16="東京",L57,IF(記載例!$E$16="中部",L79,IF(記載例!$E$16="北陸",L101,IF(記載例!$E$16="関西",L123,IF(記載例!$E$16="中国",L145,IF(記載例!$E$16="四国",L167,IF(記載例!$E$16="九州",L189)))))))))</f>
        <v>1</v>
      </c>
      <c r="M211" s="39">
        <f>IF(記載例!$E$16="北海道",M13,IF(記載例!$E$16="東北",M35,IF(記載例!$E$16="東京",M57,IF(記載例!$E$16="中部",M79,IF(記載例!$E$16="北陸",M101,IF(記載例!$E$16="関西",M123,IF(記載例!$E$16="中国",M145,IF(記載例!$E$16="四国",M167,IF(記載例!$E$16="九州",M189)))))))))</f>
        <v>0.94810348055645033</v>
      </c>
    </row>
    <row r="212" spans="1:13" x14ac:dyDescent="0.25">
      <c r="A212" s="33">
        <v>10</v>
      </c>
      <c r="B212" s="37">
        <f>IF(記載例!$E$16="北海道",B14,IF(記載例!$E$16="東北",B36,IF(記載例!$E$16="東京",B58,IF(記載例!$E$16="中部",B80,IF(記載例!$E$16="北陸",B102,IF(記載例!$E$16="関西",B124,IF(記載例!$E$16="中国",B146,IF(記載例!$E$16="四国",B168,IF(記載例!$E$16="九州",B190)))))))))</f>
        <v>0.86998069541461698</v>
      </c>
      <c r="C212" s="38">
        <f>IF(記載例!$E$16="北海道",C14,IF(記載例!$E$16="東北",C36,IF(記載例!$E$16="東京",C58,IF(記載例!$E$16="中部",C80,IF(記載例!$E$16="北陸",C102,IF(記載例!$E$16="関西",C124,IF(記載例!$E$16="中国",C146,IF(記載例!$E$16="四国",C168,IF(記載例!$E$16="九州",C190)))))))))</f>
        <v>0.88315562391628299</v>
      </c>
      <c r="D212" s="38">
        <f>IF(記載例!$E$16="北海道",D14,IF(記載例!$E$16="東北",D36,IF(記載例!$E$16="東京",D58,IF(記載例!$E$16="中部",D80,IF(記載例!$E$16="北陸",D102,IF(記載例!$E$16="関西",D124,IF(記載例!$E$16="中国",D146,IF(記載例!$E$16="四国",D168,IF(記載例!$E$16="九州",D190)))))))))</f>
        <v>0.97571768390897207</v>
      </c>
      <c r="E212" s="38">
        <f>IF(記載例!$E$16="北海道",E14,IF(記載例!$E$16="東北",E36,IF(記載例!$E$16="東京",E58,IF(記載例!$E$16="中部",E80,IF(記載例!$E$16="北陸",E102,IF(記載例!$E$16="関西",E124,IF(記載例!$E$16="中国",E146,IF(記載例!$E$16="四国",E168,IF(記載例!$E$16="九州",E190)))))))))</f>
        <v>1</v>
      </c>
      <c r="F212" s="38">
        <f>IF(記載例!$E$16="北海道",F14,IF(記載例!$E$16="東北",F36,IF(記載例!$E$16="東京",F58,IF(記載例!$E$16="中部",F80,IF(記載例!$E$16="北陸",F102,IF(記載例!$E$16="関西",F124,IF(記載例!$E$16="中国",F146,IF(記載例!$E$16="四国",F168,IF(記載例!$E$16="九州",F190)))))))))</f>
        <v>1</v>
      </c>
      <c r="G212" s="38">
        <f>IF(記載例!$E$16="北海道",G14,IF(記載例!$E$16="東北",G36,IF(記載例!$E$16="東京",G58,IF(記載例!$E$16="中部",G80,IF(記載例!$E$16="北陸",G102,IF(記載例!$E$16="関西",G124,IF(記載例!$E$16="中国",G146,IF(記載例!$E$16="四国",G168,IF(記載例!$E$16="九州",G190)))))))))</f>
        <v>1</v>
      </c>
      <c r="H212" s="38">
        <f>IF(記載例!$E$16="北海道",H14,IF(記載例!$E$16="東北",H36,IF(記載例!$E$16="東京",H58,IF(記載例!$E$16="中部",H80,IF(記載例!$E$16="北陸",H102,IF(記載例!$E$16="関西",H124,IF(記載例!$E$16="中国",H146,IF(記載例!$E$16="四国",H168,IF(記載例!$E$16="九州",H190)))))))))</f>
        <v>0.99762490037240492</v>
      </c>
      <c r="I212" s="38">
        <f>IF(記載例!$E$16="北海道",I14,IF(記載例!$E$16="東北",I36,IF(記載例!$E$16="東京",I58,IF(記載例!$E$16="中部",I80,IF(記載例!$E$16="北陸",I102,IF(記載例!$E$16="関西",I124,IF(記載例!$E$16="中国",I146,IF(記載例!$E$16="四国",I168,IF(記載例!$E$16="九州",I190)))))))))</f>
        <v>0.90092363889825899</v>
      </c>
      <c r="J212" s="38">
        <f>IF(記載例!$E$16="北海道",J14,IF(記載例!$E$16="東北",J36,IF(記載例!$E$16="東京",J58,IF(記載例!$E$16="中部",J80,IF(記載例!$E$16="北陸",J102,IF(記載例!$E$16="関西",J124,IF(記載例!$E$16="中国",J146,IF(記載例!$E$16="四国",J168,IF(記載例!$E$16="九州",J190)))))))))</f>
        <v>1</v>
      </c>
      <c r="K212" s="38">
        <f>IF(記載例!$E$16="北海道",K14,IF(記載例!$E$16="東北",K36,IF(記載例!$E$16="東京",K58,IF(記載例!$E$16="中部",K80,IF(記載例!$E$16="北陸",K102,IF(記載例!$E$16="関西",K124,IF(記載例!$E$16="中国",K146,IF(記載例!$E$16="四国",K168,IF(記載例!$E$16="九州",K190)))))))))</f>
        <v>0.97299474936631358</v>
      </c>
      <c r="L212" s="38">
        <f>IF(記載例!$E$16="北海道",L14,IF(記載例!$E$16="東北",L36,IF(記載例!$E$16="東京",L58,IF(記載例!$E$16="中部",L80,IF(記載例!$E$16="北陸",L102,IF(記載例!$E$16="関西",L124,IF(記載例!$E$16="中国",L146,IF(記載例!$E$16="四国",L168,IF(記載例!$E$16="九州",L190)))))))))</f>
        <v>1</v>
      </c>
      <c r="M212" s="39">
        <f>IF(記載例!$E$16="北海道",M14,IF(記載例!$E$16="東北",M36,IF(記載例!$E$16="東京",M58,IF(記載例!$E$16="中部",M80,IF(記載例!$E$16="北陸",M102,IF(記載例!$E$16="関西",M124,IF(記載例!$E$16="中国",M146,IF(記載例!$E$16="四国",M168,IF(記載例!$E$16="九州",M190)))))))))</f>
        <v>0.92817079329068863</v>
      </c>
    </row>
    <row r="213" spans="1:13" x14ac:dyDescent="0.25">
      <c r="A213" s="33">
        <v>9</v>
      </c>
      <c r="B213" s="37">
        <f>IF(記載例!$E$16="北海道",B15,IF(記載例!$E$16="東北",B37,IF(記載例!$E$16="東京",B59,IF(記載例!$E$16="中部",B81,IF(記載例!$E$16="北陸",B103,IF(記載例!$E$16="関西",B125,IF(記載例!$E$16="中国",B147,IF(記載例!$E$16="四国",B169,IF(記載例!$E$16="九州",B191)))))))))</f>
        <v>0.84431409745896491</v>
      </c>
      <c r="C213" s="38">
        <f>IF(記載例!$E$16="北海道",C15,IF(記載例!$E$16="東北",C37,IF(記載例!$E$16="東京",C59,IF(記載例!$E$16="中部",C81,IF(記載例!$E$16="北陸",C103,IF(記載例!$E$16="関西",C125,IF(記載例!$E$16="中国",C147,IF(記載例!$E$16="四国",C169,IF(記載例!$E$16="九州",C191)))))))))</f>
        <v>0.86355788384337084</v>
      </c>
      <c r="D213" s="38">
        <f>IF(記載例!$E$16="北海道",D15,IF(記載例!$E$16="東北",D37,IF(記載例!$E$16="東京",D59,IF(記載例!$E$16="中部",D81,IF(記載例!$E$16="北陸",D103,IF(記載例!$E$16="関西",D125,IF(記載例!$E$16="中国",D147,IF(記載例!$E$16="四国",D169,IF(記載例!$E$16="九州",D191)))))))))</f>
        <v>0.95499757890160275</v>
      </c>
      <c r="E213" s="38">
        <f>IF(記載例!$E$16="北海道",E15,IF(記載例!$E$16="東北",E37,IF(記載例!$E$16="東京",E59,IF(記載例!$E$16="中部",E81,IF(記載例!$E$16="北陸",E103,IF(記載例!$E$16="関西",E125,IF(記載例!$E$16="中国",E147,IF(記載例!$E$16="四国",E169,IF(記載例!$E$16="九州",E191)))))))))</f>
        <v>1</v>
      </c>
      <c r="F213" s="38">
        <f>IF(記載例!$E$16="北海道",F15,IF(記載例!$E$16="東北",F37,IF(記載例!$E$16="東京",F59,IF(記載例!$E$16="中部",F81,IF(記載例!$E$16="北陸",F103,IF(記載例!$E$16="関西",F125,IF(記載例!$E$16="中国",F147,IF(記載例!$E$16="四国",F169,IF(記載例!$E$16="九州",F191)))))))))</f>
        <v>1</v>
      </c>
      <c r="G213" s="38">
        <f>IF(記載例!$E$16="北海道",G15,IF(記載例!$E$16="東北",G37,IF(記載例!$E$16="東京",G59,IF(記載例!$E$16="中部",G81,IF(記載例!$E$16="北陸",G103,IF(記載例!$E$16="関西",G125,IF(記載例!$E$16="中国",G147,IF(記載例!$E$16="四国",G169,IF(記載例!$E$16="九州",G191)))))))))</f>
        <v>1</v>
      </c>
      <c r="H213" s="38">
        <f>IF(記載例!$E$16="北海道",H15,IF(記載例!$E$16="東北",H37,IF(記載例!$E$16="東京",H59,IF(記載例!$E$16="中部",H81,IF(記載例!$E$16="北陸",H103,IF(記載例!$E$16="関西",H125,IF(記載例!$E$16="中国",H147,IF(記載例!$E$16="四国",H169,IF(記載例!$E$16="九州",H191)))))))))</f>
        <v>0.98398365551092137</v>
      </c>
      <c r="I213" s="38">
        <f>IF(記載例!$E$16="北海道",I15,IF(記載例!$E$16="東北",I37,IF(記載例!$E$16="東京",I59,IF(記載例!$E$16="中部",I81,IF(記載例!$E$16="北陸",I103,IF(記載例!$E$16="関西",I125,IF(記載例!$E$16="中国",I147,IF(記載例!$E$16="四国",I169,IF(記載例!$E$16="九州",I191)))))))))</f>
        <v>0.86282126006924353</v>
      </c>
      <c r="J213" s="38">
        <f>IF(記載例!$E$16="北海道",J15,IF(記載例!$E$16="東北",J37,IF(記載例!$E$16="東京",J59,IF(記載例!$E$16="中部",J81,IF(記載例!$E$16="北陸",J103,IF(記載例!$E$16="関西",J125,IF(記載例!$E$16="中国",J147,IF(記載例!$E$16="四国",J169,IF(記載例!$E$16="九州",J191)))))))))</f>
        <v>1</v>
      </c>
      <c r="K213" s="38">
        <f>IF(記載例!$E$16="北海道",K15,IF(記載例!$E$16="東北",K37,IF(記載例!$E$16="東京",K59,IF(記載例!$E$16="中部",K81,IF(記載例!$E$16="北陸",K103,IF(記載例!$E$16="関西",K125,IF(記載例!$E$16="中国",K147,IF(記載例!$E$16="四国",K169,IF(記載例!$E$16="九州",K191)))))))))</f>
        <v>0.9436758703998025</v>
      </c>
      <c r="L213" s="38">
        <f>IF(記載例!$E$16="北海道",L15,IF(記載例!$E$16="東北",L37,IF(記載例!$E$16="東京",L59,IF(記載例!$E$16="中部",L81,IF(記載例!$E$16="北陸",L103,IF(記載例!$E$16="関西",L125,IF(記載例!$E$16="中国",L147,IF(記載例!$E$16="四国",L169,IF(記載例!$E$16="九州",L191)))))))))</f>
        <v>0.99375381054579304</v>
      </c>
      <c r="M213" s="39">
        <f>IF(記載例!$E$16="北海道",M15,IF(記載例!$E$16="東北",M37,IF(記載例!$E$16="東京",M59,IF(記載例!$E$16="中部",M81,IF(記載例!$E$16="北陸",M103,IF(記載例!$E$16="関西",M125,IF(記載例!$E$16="中国",M147,IF(記載例!$E$16="四国",M169,IF(記載例!$E$16="九州",M191)))))))))</f>
        <v>0.89775881935062141</v>
      </c>
    </row>
    <row r="214" spans="1:13" x14ac:dyDescent="0.25">
      <c r="A214" s="33">
        <v>8</v>
      </c>
      <c r="B214" s="37">
        <f>IF(記載例!$E$16="北海道",B16,IF(記載例!$E$16="東北",B38,IF(記載例!$E$16="東京",B60,IF(記載例!$E$16="中部",B82,IF(記載例!$E$16="北陸",B104,IF(記載例!$E$16="関西",B126,IF(記載例!$E$16="中国",B148,IF(記載例!$E$16="四国",B170,IF(記載例!$E$16="九州",B192)))))))))</f>
        <v>0.810072647262704</v>
      </c>
      <c r="C214" s="38">
        <f>IF(記載例!$E$16="北海道",C16,IF(記載例!$E$16="東北",C38,IF(記載例!$E$16="東京",C60,IF(記載例!$E$16="中部",C82,IF(記載例!$E$16="北陸",C104,IF(記載例!$E$16="関西",C126,IF(記載例!$E$16="中国",C148,IF(記載例!$E$16="四国",C170,IF(記載例!$E$16="九州",C192)))))))))</f>
        <v>0.83235106385455393</v>
      </c>
      <c r="D214" s="38">
        <f>IF(記載例!$E$16="北海道",D16,IF(記載例!$E$16="東北",D38,IF(記載例!$E$16="東京",D60,IF(記載例!$E$16="中部",D82,IF(記載例!$E$16="北陸",D104,IF(記載例!$E$16="関西",D126,IF(記載例!$E$16="中国",D148,IF(記載例!$E$16="四国",D170,IF(記載例!$E$16="九州",D192)))))))))</f>
        <v>0.91838456691789272</v>
      </c>
      <c r="E214" s="38">
        <f>IF(記載例!$E$16="北海道",E16,IF(記載例!$E$16="東北",E38,IF(記載例!$E$16="東京",E60,IF(記載例!$E$16="中部",E82,IF(記載例!$E$16="北陸",E104,IF(記載例!$E$16="関西",E126,IF(記載例!$E$16="中国",E148,IF(記載例!$E$16="四国",E170,IF(記載例!$E$16="九州",E192)))))))))</f>
        <v>1</v>
      </c>
      <c r="F214" s="38">
        <f>IF(記載例!$E$16="北海道",F16,IF(記載例!$E$16="東北",F38,IF(記載例!$E$16="東京",F60,IF(記載例!$E$16="中部",F82,IF(記載例!$E$16="北陸",F104,IF(記載例!$E$16="関西",F126,IF(記載例!$E$16="中国",F148,IF(記載例!$E$16="四国",F170,IF(記載例!$E$16="九州",F192)))))))))</f>
        <v>1</v>
      </c>
      <c r="G214" s="38">
        <f>IF(記載例!$E$16="北海道",G16,IF(記載例!$E$16="東北",G38,IF(記載例!$E$16="東京",G60,IF(記載例!$E$16="中部",G82,IF(記載例!$E$16="北陸",G104,IF(記載例!$E$16="関西",G126,IF(記載例!$E$16="中国",G148,IF(記載例!$E$16="四国",G170,IF(記載例!$E$16="九州",G192)))))))))</f>
        <v>0.99974213748838558</v>
      </c>
      <c r="H214" s="38">
        <f>IF(記載例!$E$16="北海道",H16,IF(記載例!$E$16="東北",H38,IF(記載例!$E$16="東京",H60,IF(記載例!$E$16="中部",H82,IF(記載例!$E$16="北陸",H104,IF(記載例!$E$16="関西",H126,IF(記載例!$E$16="中国",H148,IF(記載例!$E$16="四国",H170,IF(記載例!$E$16="九州",H192)))))))))</f>
        <v>0.95456923727363985</v>
      </c>
      <c r="I214" s="38">
        <f>IF(記載例!$E$16="北海道",I16,IF(記載例!$E$16="東北",I38,IF(記載例!$E$16="東京",I60,IF(記載例!$E$16="中部",I82,IF(記載例!$E$16="北陸",I104,IF(記載例!$E$16="関西",I126,IF(記載例!$E$16="中国",I148,IF(記載例!$E$16="四国",I170,IF(記載例!$E$16="九州",I192)))))))))</f>
        <v>0.81506416103980961</v>
      </c>
      <c r="J214" s="38">
        <f>IF(記載例!$E$16="北海道",J16,IF(記載例!$E$16="東北",J38,IF(記載例!$E$16="東京",J60,IF(記載例!$E$16="中部",J82,IF(記載例!$E$16="北陸",J104,IF(記載例!$E$16="関西",J126,IF(記載例!$E$16="中国",J148,IF(記載例!$E$16="四国",J170,IF(記載例!$E$16="九州",J192)))))))))</f>
        <v>0.98677248528295158</v>
      </c>
      <c r="K214" s="38">
        <f>IF(記載例!$E$16="北海道",K16,IF(記載例!$E$16="東北",K38,IF(記載例!$E$16="東京",K60,IF(記載例!$E$16="中部",K82,IF(記載例!$E$16="北陸",K104,IF(記載例!$E$16="関西",K126,IF(記載例!$E$16="中国",K148,IF(記載例!$E$16="四国",K170,IF(記載例!$E$16="九州",K192)))))))))</f>
        <v>0.90218612822674671</v>
      </c>
      <c r="L214" s="38">
        <f>IF(記載例!$E$16="北海道",L16,IF(記載例!$E$16="東北",L38,IF(記載例!$E$16="東京",L60,IF(記載例!$E$16="中部",L82,IF(記載例!$E$16="北陸",L104,IF(記載例!$E$16="関西",L126,IF(記載例!$E$16="中国",L148,IF(記載例!$E$16="四国",L170,IF(記載例!$E$16="九州",L192)))))))))</f>
        <v>0.96235861361200659</v>
      </c>
      <c r="M214" s="39">
        <f>IF(記載例!$E$16="北海道",M16,IF(記載例!$E$16="東北",M38,IF(記載例!$E$16="東京",M60,IF(記載例!$E$16="中部",M82,IF(記載例!$E$16="北陸",M104,IF(記載例!$E$16="関西",M126,IF(記載例!$E$16="中国",M148,IF(記載例!$E$16="四国",M170,IF(記載例!$E$16="九州",M192)))))))))</f>
        <v>0.85686755873624842</v>
      </c>
    </row>
    <row r="215" spans="1:13" x14ac:dyDescent="0.25">
      <c r="A215" s="33">
        <v>7</v>
      </c>
      <c r="B215" s="37">
        <f>IF(記載例!$E$16="北海道",B17,IF(記載例!$E$16="東北",B39,IF(記載例!$E$16="東京",B61,IF(記載例!$E$16="中部",B83,IF(記載例!$E$16="北陸",B105,IF(記載例!$E$16="関西",B127,IF(記載例!$E$16="中国",B149,IF(記載例!$E$16="四国",B171,IF(記載例!$E$16="九州",B193)))))))))</f>
        <v>0.76725634482583449</v>
      </c>
      <c r="C215" s="38">
        <f>IF(記載例!$E$16="北海道",C17,IF(記載例!$E$16="東北",C39,IF(記載例!$E$16="東京",C61,IF(記載例!$E$16="中部",C83,IF(記載例!$E$16="北陸",C105,IF(記載例!$E$16="関西",C127,IF(記載例!$E$16="中国",C149,IF(記載例!$E$16="四国",C171,IF(記載例!$E$16="九州",C193)))))))))</f>
        <v>0.78953516394983203</v>
      </c>
      <c r="D215" s="38">
        <f>IF(記載例!$E$16="北海道",D17,IF(記載例!$E$16="東北",D39,IF(記載例!$E$16="東京",D61,IF(記載例!$E$16="中部",D83,IF(記載例!$E$16="北陸",D105,IF(記載例!$E$16="関西",D127,IF(記載例!$E$16="中国",D149,IF(記載例!$E$16="四国",D171,IF(記載例!$E$16="九州",D193)))))))))</f>
        <v>0.86587864795784208</v>
      </c>
      <c r="E215" s="38">
        <f>IF(記載例!$E$16="北海道",E17,IF(記載例!$E$16="東北",E39,IF(記載例!$E$16="東京",E61,IF(記載例!$E$16="中部",E83,IF(記載例!$E$16="北陸",E105,IF(記載例!$E$16="関西",E127,IF(記載例!$E$16="中国",E149,IF(記載例!$E$16="四国",E171,IF(記載例!$E$16="九州",E193)))))))))</f>
        <v>0.98664687099400494</v>
      </c>
      <c r="F215" s="38">
        <f>IF(記載例!$E$16="北海道",F17,IF(記載例!$E$16="東北",F39,IF(記載例!$E$16="東京",F61,IF(記載例!$E$16="中部",F83,IF(記載例!$E$16="北陸",F105,IF(記載例!$E$16="関西",F127,IF(記載例!$E$16="中国",F149,IF(記載例!$E$16="四国",F171,IF(記載例!$E$16="九州",F193)))))))))</f>
        <v>0.98071015097974512</v>
      </c>
      <c r="G215" s="38">
        <f>IF(記載例!$E$16="北海道",G17,IF(記載例!$E$16="東北",G39,IF(記載例!$E$16="東京",G61,IF(記載例!$E$16="中部",G83,IF(記載例!$E$16="北陸",G105,IF(記載例!$E$16="関西",G127,IF(記載例!$E$16="中国",G149,IF(記載例!$E$16="四国",G171,IF(記載例!$E$16="九州",G193)))))))))</f>
        <v>0.95495774830938585</v>
      </c>
      <c r="H215" s="38">
        <f>IF(記載例!$E$16="北海道",H17,IF(記載例!$E$16="東北",H39,IF(記載例!$E$16="東京",H61,IF(記載例!$E$16="中部",H83,IF(記載例!$E$16="北陸",H105,IF(記載例!$E$16="関西",H127,IF(記載例!$E$16="中国",H149,IF(記載例!$E$16="四国",H171,IF(記載例!$E$16="九州",H193)))))))))</f>
        <v>0.90938164566056057</v>
      </c>
      <c r="I215" s="38">
        <f>IF(記載例!$E$16="北海道",I17,IF(記載例!$E$16="東北",I39,IF(記載例!$E$16="東京",I61,IF(記載例!$E$16="中部",I83,IF(記載例!$E$16="北陸",I105,IF(記載例!$E$16="関西",I127,IF(記載例!$E$16="中国",I149,IF(記載例!$E$16="四国",I171,IF(記載例!$E$16="九州",I193)))))))))</f>
        <v>0.75765234180995722</v>
      </c>
      <c r="J215" s="38">
        <f>IF(記載例!$E$16="北海道",J17,IF(記載例!$E$16="東北",J39,IF(記載例!$E$16="東京",J61,IF(記載例!$E$16="中部",J83,IF(記載例!$E$16="北陸",J105,IF(記載例!$E$16="関西",J127,IF(記載例!$E$16="中国",J149,IF(記載例!$E$16="四国",J171,IF(記載例!$E$16="九州",J193)))))))))</f>
        <v>0.95466168245380256</v>
      </c>
      <c r="K215" s="38">
        <f>IF(記載例!$E$16="北海道",K17,IF(記載例!$E$16="東北",K39,IF(記載例!$E$16="東京",K61,IF(記載例!$E$16="中部",K83,IF(記載例!$E$16="北陸",K105,IF(記載例!$E$16="関西",K127,IF(記載例!$E$16="中国",K149,IF(記載例!$E$16="四国",K171,IF(記載例!$E$16="九州",K193)))))))))</f>
        <v>0.84852552284714644</v>
      </c>
      <c r="L215" s="38">
        <f>IF(記載例!$E$16="北海道",L17,IF(記載例!$E$16="東北",L39,IF(記載例!$E$16="東京",L61,IF(記載例!$E$16="中部",L83,IF(記載例!$E$16="北陸",L105,IF(記載例!$E$16="関西",L127,IF(記載例!$E$16="中国",L149,IF(記載例!$E$16="四国",L171,IF(記載例!$E$16="九州",L193)))))))))</f>
        <v>0.91525357128801366</v>
      </c>
      <c r="M215" s="39">
        <f>IF(記載例!$E$16="北海道",M17,IF(記載例!$E$16="東北",M39,IF(記載例!$E$16="東京",M61,IF(記載例!$E$16="中部",M83,IF(記載例!$E$16="北陸",M105,IF(記載例!$E$16="関西",M127,IF(記載例!$E$16="中国",M149,IF(記載例!$E$16="四国",M171,IF(記載例!$E$16="九州",M193)))))))))</f>
        <v>0.80549701144756969</v>
      </c>
    </row>
    <row r="216" spans="1:13" x14ac:dyDescent="0.25">
      <c r="A216" s="33">
        <v>6</v>
      </c>
      <c r="B216" s="37">
        <f>IF(記載例!$E$16="北海道",B18,IF(記載例!$E$16="東北",B40,IF(記載例!$E$16="東京",B62,IF(記載例!$E$16="中部",B84,IF(記載例!$E$16="北陸",B106,IF(記載例!$E$16="関西",B128,IF(記載例!$E$16="中国",B150,IF(記載例!$E$16="四国",B172,IF(記載例!$E$16="九州",B194)))))))))</f>
        <v>0.71586519014835637</v>
      </c>
      <c r="C216" s="38">
        <f>IF(記載例!$E$16="北海道",C18,IF(記載例!$E$16="東北",C40,IF(記載例!$E$16="東京",C62,IF(記載例!$E$16="中部",C84,IF(記載例!$E$16="北陸",C106,IF(記載例!$E$16="関西",C128,IF(記載例!$E$16="中国",C150,IF(記載例!$E$16="四国",C172,IF(記載例!$E$16="九州",C194)))))))))</f>
        <v>0.73511018412920515</v>
      </c>
      <c r="D216" s="38">
        <f>IF(記載例!$E$16="北海道",D18,IF(記載例!$E$16="東北",D40,IF(記載例!$E$16="東京",D62,IF(記載例!$E$16="中部",D84,IF(記載例!$E$16="北陸",D106,IF(記載例!$E$16="関西",D128,IF(記載例!$E$16="中国",D150,IF(記載例!$E$16="四国",D172,IF(記載例!$E$16="九州",D194)))))))))</f>
        <v>0.79747982202145118</v>
      </c>
      <c r="E216" s="38">
        <f>IF(記載例!$E$16="北海道",E18,IF(記載例!$E$16="東北",E40,IF(記載例!$E$16="東京",E62,IF(記載例!$E$16="中部",E84,IF(記載例!$E$16="北陸",E106,IF(記載例!$E$16="関西",E128,IF(記載例!$E$16="中国",E150,IF(記載例!$E$16="四国",E172,IF(記載例!$E$16="九州",E194)))))))))</f>
        <v>0.92777560417495475</v>
      </c>
      <c r="F216" s="38">
        <f>IF(記載例!$E$16="北海道",F18,IF(記載例!$E$16="東北",F40,IF(記載例!$E$16="東京",F62,IF(記載例!$E$16="中部",F84,IF(記載例!$E$16="北陸",F106,IF(記載例!$E$16="関西",F128,IF(記載例!$E$16="中国",F150,IF(記載例!$E$16="四国",F172,IF(記載例!$E$16="九州",F194)))))))))</f>
        <v>0.91987989202689713</v>
      </c>
      <c r="G216" s="38">
        <f>IF(記載例!$E$16="北海道",G18,IF(記載例!$E$16="東北",G40,IF(記載例!$E$16="東京",G62,IF(記載例!$E$16="中部",G84,IF(記載例!$E$16="北陸",G106,IF(記載例!$E$16="関西",G128,IF(記載例!$E$16="中国",G150,IF(記載例!$E$16="四国",G172,IF(記載例!$E$16="九州",G194)))))))))</f>
        <v>0.890575196790515</v>
      </c>
      <c r="H216" s="38">
        <f>IF(記載例!$E$16="北海道",H18,IF(記載例!$E$16="東北",H40,IF(記載例!$E$16="東京",H62,IF(記載例!$E$16="中部",H84,IF(記載例!$E$16="北陸",H106,IF(記載例!$E$16="関西",H128,IF(記載例!$E$16="中国",H150,IF(記載例!$E$16="四国",H172,IF(記載例!$E$16="九州",H194)))))))))</f>
        <v>0.84842088067168309</v>
      </c>
      <c r="I216" s="38">
        <f>IF(記載例!$E$16="北海道",I18,IF(記載例!$E$16="東北",I40,IF(記載例!$E$16="東京",I62,IF(記載例!$E$16="中部",I84,IF(記載例!$E$16="北陸",I106,IF(記載例!$E$16="関西",I128,IF(記載例!$E$16="中国",I150,IF(記載例!$E$16="四国",I172,IF(記載例!$E$16="九州",I194)))))))))</f>
        <v>0.69058580237968659</v>
      </c>
      <c r="J216" s="38">
        <f>IF(記載例!$E$16="北海道",J18,IF(記載例!$E$16="東北",J40,IF(記載例!$E$16="東京",J62,IF(記載例!$E$16="中部",J84,IF(記載例!$E$16="北陸",J106,IF(記載例!$E$16="関西",J128,IF(記載例!$E$16="中国",J150,IF(記載例!$E$16="四国",J172,IF(記載例!$E$16="九州",J194)))))))))</f>
        <v>0.90985202597052561</v>
      </c>
      <c r="K216" s="38">
        <f>IF(記載例!$E$16="北海道",K18,IF(記載例!$E$16="東北",K40,IF(記載例!$E$16="東京",K62,IF(記載例!$E$16="中部",K84,IF(記載例!$E$16="北陸",K106,IF(記載例!$E$16="関西",K128,IF(記載例!$E$16="中国",K150,IF(記載例!$E$16="四国",K172,IF(記載例!$E$16="九州",K194)))))))))</f>
        <v>0.78269405426100169</v>
      </c>
      <c r="L216" s="38">
        <f>IF(記載例!$E$16="北海道",L18,IF(記載例!$E$16="東北",L40,IF(記載例!$E$16="東京",L62,IF(記載例!$E$16="中部",L84,IF(記載例!$E$16="北陸",L106,IF(記載例!$E$16="関西",L128,IF(記載例!$E$16="中国",L150,IF(記載例!$E$16="四国",L172,IF(記載例!$E$16="九州",L194)))))))))</f>
        <v>0.85243868357381425</v>
      </c>
      <c r="M216" s="39">
        <f>IF(記載例!$E$16="北海道",M18,IF(記載例!$E$16="東北",M40,IF(記載例!$E$16="東京",M62,IF(記載例!$E$16="中部",M84,IF(記載例!$E$16="北陸",M106,IF(記載例!$E$16="関西",M128,IF(記載例!$E$16="中国",M150,IF(記載例!$E$16="四国",M172,IF(記載例!$E$16="九州",M194)))))))))</f>
        <v>0.74364717748458564</v>
      </c>
    </row>
    <row r="217" spans="1:13" x14ac:dyDescent="0.25">
      <c r="A217" s="33">
        <v>5</v>
      </c>
      <c r="B217" s="37">
        <f>IF(記載例!$E$16="北海道",B19,IF(記載例!$E$16="東北",B41,IF(記載例!$E$16="東京",B63,IF(記載例!$E$16="中部",B85,IF(記載例!$E$16="北陸",B107,IF(記載例!$E$16="関西",B129,IF(記載例!$E$16="中国",B151,IF(記載例!$E$16="四国",B173,IF(記載例!$E$16="九州",B195)))))))))</f>
        <v>0.65589918323026941</v>
      </c>
      <c r="C217" s="38">
        <f>IF(記載例!$E$16="北海道",C19,IF(記載例!$E$16="東北",C41,IF(記載例!$E$16="東京",C63,IF(記載例!$E$16="中部",C85,IF(記載例!$E$16="北陸",C107,IF(記載例!$E$16="関西",C129,IF(記載例!$E$16="中国",C151,IF(記載例!$E$16="四国",C173,IF(記載例!$E$16="九州",C195)))))))))</f>
        <v>0.66907612439267328</v>
      </c>
      <c r="D217" s="38">
        <f>IF(記載例!$E$16="北海道",D19,IF(記載例!$E$16="東北",D41,IF(記載例!$E$16="東京",D63,IF(記載例!$E$16="中部",D85,IF(記載例!$E$16="北陸",D107,IF(記載例!$E$16="関西",D129,IF(記載例!$E$16="中国",D151,IF(記載例!$E$16="四国",D173,IF(記載例!$E$16="九州",D195)))))))))</f>
        <v>0.71318808910871945</v>
      </c>
      <c r="E217" s="38">
        <f>IF(記載例!$E$16="北海道",E19,IF(記載例!$E$16="東北",E41,IF(記載例!$E$16="東京",E63,IF(記載例!$E$16="中部",E85,IF(記載例!$E$16="北陸",E107,IF(記載例!$E$16="関西",E129,IF(記載例!$E$16="中国",E151,IF(記載例!$E$16="四国",E173,IF(記載例!$E$16="九州",E195)))))))))</f>
        <v>0.84843069635596591</v>
      </c>
      <c r="F217" s="38">
        <f>IF(記載例!$E$16="北海道",F19,IF(記載例!$E$16="東北",F41,IF(記載例!$E$16="東京",F63,IF(記載例!$E$16="中部",F85,IF(記載例!$E$16="北陸",F107,IF(記載例!$E$16="関西",F129,IF(記載例!$E$16="中国",F151,IF(記載例!$E$16="四国",F173,IF(記載例!$E$16="九州",F195)))))))))</f>
        <v>0.83841412567027951</v>
      </c>
      <c r="G217" s="38">
        <f>IF(記載例!$E$16="北海道",G19,IF(記載例!$E$16="東北",G41,IF(記載例!$E$16="東京",G63,IF(記載例!$E$16="中部",G85,IF(記載例!$E$16="北陸",G107,IF(記載例!$E$16="関西",G129,IF(記載例!$E$16="中国",G151,IF(記載例!$E$16="四国",G173,IF(記載例!$E$16="九州",G195)))))))))</f>
        <v>0.80659448293177316</v>
      </c>
      <c r="H217" s="38">
        <f>IF(記載例!$E$16="北海道",H19,IF(記載例!$E$16="東北",H41,IF(記載例!$E$16="東京",H63,IF(記載例!$E$16="中部",H85,IF(記載例!$E$16="北陸",H107,IF(記載例!$E$16="関西",H129,IF(記載例!$E$16="中国",H151,IF(記載例!$E$16="四国",H173,IF(記載例!$E$16="九州",H195)))))))))</f>
        <v>0.77168694230700763</v>
      </c>
      <c r="I217" s="38">
        <f>IF(記載例!$E$16="北海道",I19,IF(記載例!$E$16="東北",I41,IF(記載例!$E$16="東京",I63,IF(記載例!$E$16="中部",I85,IF(記載例!$E$16="北陸",I107,IF(記載例!$E$16="関西",I129,IF(記載例!$E$16="中国",I151,IF(記載例!$E$16="四国",I173,IF(記載例!$E$16="九州",I195)))))))))</f>
        <v>0.61386454274899749</v>
      </c>
      <c r="J217" s="38">
        <f>IF(記載例!$E$16="北海道",J19,IF(記載例!$E$16="東北",J41,IF(記載例!$E$16="東京",J63,IF(記載例!$E$16="中部",J85,IF(記載例!$E$16="北陸",J107,IF(記載例!$E$16="関西",J129,IF(記載例!$E$16="中国",J151,IF(記載例!$E$16="四国",J173,IF(記載例!$E$16="九州",J195)))))))))</f>
        <v>0.85234351583312051</v>
      </c>
      <c r="K217" s="38">
        <f>IF(記載例!$E$16="北海道",K19,IF(記載例!$E$16="東北",K41,IF(記載例!$E$16="東京",K63,IF(記載例!$E$16="中部",K85,IF(記載例!$E$16="北陸",K107,IF(記載例!$E$16="関西",K129,IF(記載例!$E$16="中国",K151,IF(記載例!$E$16="四国",K173,IF(記載例!$E$16="九州",K195)))))))))</f>
        <v>0.70469172246831224</v>
      </c>
      <c r="L217" s="38">
        <f>IF(記載例!$E$16="北海道",L19,IF(記載例!$E$16="東北",L41,IF(記載例!$E$16="東京",L63,IF(記載例!$E$16="中部",L85,IF(記載例!$E$16="北陸",L107,IF(記載例!$E$16="関西",L129,IF(記載例!$E$16="中国",L151,IF(記載例!$E$16="四国",L173,IF(記載例!$E$16="九州",L195)))))))))</f>
        <v>0.77391395046940814</v>
      </c>
      <c r="M217" s="39">
        <f>IF(記載例!$E$16="北海道",M19,IF(記載例!$E$16="東北",M41,IF(記載例!$E$16="東京",M63,IF(記載例!$E$16="中部",M85,IF(記載例!$E$16="北陸",M107,IF(記載例!$E$16="関西",M129,IF(記載例!$E$16="中国",M151,IF(記載例!$E$16="四国",M173,IF(記載例!$E$16="九州",M195)))))))))</f>
        <v>0.67131805684729606</v>
      </c>
    </row>
    <row r="218" spans="1:13" x14ac:dyDescent="0.25">
      <c r="A218" s="33">
        <v>4</v>
      </c>
      <c r="B218" s="37">
        <f>IF(記載例!$E$16="北海道",B20,IF(記載例!$E$16="東北",B42,IF(記載例!$E$16="東京",B64,IF(記載例!$E$16="中部",B86,IF(記載例!$E$16="北陸",B108,IF(記載例!$E$16="関西",B130,IF(記載例!$E$16="中国",B152,IF(記載例!$E$16="四国",B174,IF(記載例!$E$16="九州",B196)))))))))</f>
        <v>0.58735832407157362</v>
      </c>
      <c r="C218" s="38">
        <f>IF(記載例!$E$16="北海道",C20,IF(記載例!$E$16="東北",C42,IF(記載例!$E$16="東京",C64,IF(記載例!$E$16="中部",C86,IF(記載例!$E$16="北陸",C108,IF(記載例!$E$16="関西",C130,IF(記載例!$E$16="中国",C152,IF(記載例!$E$16="四国",C174,IF(記載例!$E$16="九州",C196)))))))))</f>
        <v>0.59143298474023642</v>
      </c>
      <c r="D218" s="38">
        <f>IF(記載例!$E$16="北海道",D20,IF(記載例!$E$16="東北",D42,IF(記載例!$E$16="東京",D64,IF(記載例!$E$16="中部",D86,IF(記載例!$E$16="北陸",D108,IF(記載例!$E$16="関西",D130,IF(記載例!$E$16="中国",D152,IF(記載例!$E$16="四国",D174,IF(記載例!$E$16="九州",D196)))))))))</f>
        <v>0.61300344921964722</v>
      </c>
      <c r="E218" s="38">
        <f>IF(記載例!$E$16="北海道",E20,IF(記載例!$E$16="東北",E42,IF(記載例!$E$16="東京",E64,IF(記載例!$E$16="中部",E86,IF(記載例!$E$16="北陸",E108,IF(記載例!$E$16="関西",E130,IF(記載例!$E$16="中国",E152,IF(記載例!$E$16="四国",E174,IF(記載例!$E$16="九州",E196)))))))))</f>
        <v>0.74861214753703853</v>
      </c>
      <c r="F218" s="38">
        <f>IF(記載例!$E$16="北海道",F20,IF(記載例!$E$16="東北",F42,IF(記載例!$E$16="東京",F64,IF(記載例!$E$16="中部",F86,IF(記載例!$E$16="北陸",F108,IF(記載例!$E$16="関西",F130,IF(記載例!$E$16="中国",F152,IF(記載例!$E$16="四国",F174,IF(記載例!$E$16="九州",F196)))))))))</f>
        <v>0.73631285190989182</v>
      </c>
      <c r="G218" s="38">
        <f>IF(記載例!$E$16="北海道",G20,IF(記載例!$E$16="東北",G42,IF(記載例!$E$16="東京",G64,IF(記載例!$E$16="中部",G86,IF(記載例!$E$16="北陸",G108,IF(記載例!$E$16="関西",G130,IF(記載例!$E$16="中国",G152,IF(記載例!$E$16="四国",G174,IF(記載例!$E$16="九州",G196)))))))))</f>
        <v>0.70301560673315988</v>
      </c>
      <c r="H218" s="38">
        <f>IF(記載例!$E$16="北海道",H20,IF(記載例!$E$16="東北",H42,IF(記載例!$E$16="東京",H64,IF(記載例!$E$16="中部",H86,IF(記載例!$E$16="北陸",H108,IF(記載例!$E$16="関西",H130,IF(記載例!$E$16="中国",H152,IF(記載例!$E$16="四国",H174,IF(記載例!$E$16="九州",H196)))))))))</f>
        <v>0.67917983056653441</v>
      </c>
      <c r="I218" s="38">
        <f>IF(記載例!$E$16="北海道",I20,IF(記載例!$E$16="東北",I42,IF(記載例!$E$16="東京",I64,IF(記載例!$E$16="中部",I86,IF(記載例!$E$16="北陸",I108,IF(記載例!$E$16="関西",I130,IF(記載例!$E$16="中国",I152,IF(記載例!$E$16="四国",I174,IF(記載例!$E$16="九州",I196)))))))))</f>
        <v>0.52748856291788981</v>
      </c>
      <c r="J218" s="38">
        <f>IF(記載例!$E$16="北海道",J20,IF(記載例!$E$16="東北",J42,IF(記載例!$E$16="東京",J64,IF(記載例!$E$16="中部",J86,IF(記載例!$E$16="北陸",J108,IF(記載例!$E$16="関西",J130,IF(記載例!$E$16="中国",J152,IF(記載例!$E$16="四国",J174,IF(記載例!$E$16="九州",J196)))))))))</f>
        <v>0.78213615204158771</v>
      </c>
      <c r="K218" s="38">
        <f>IF(記載例!$E$16="北海道",K20,IF(記載例!$E$16="東北",K42,IF(記載例!$E$16="東京",K64,IF(記載例!$E$16="中部",K86,IF(記載例!$E$16="北陸",K108,IF(記載例!$E$16="関西",K130,IF(記載例!$E$16="中国",K152,IF(記載例!$E$16="四国",K174,IF(記載例!$E$16="九州",K196)))))))))</f>
        <v>0.61451852746907831</v>
      </c>
      <c r="L218" s="38">
        <f>IF(記載例!$E$16="北海道",L20,IF(記載例!$E$16="東北",L42,IF(記載例!$E$16="東京",L64,IF(記載例!$E$16="中部",L86,IF(記載例!$E$16="北陸",L108,IF(記載例!$E$16="関西",L130,IF(記載例!$E$16="中国",L152,IF(記載例!$E$16="四国",L174,IF(記載例!$E$16="九州",L196)))))))))</f>
        <v>0.67967937197479544</v>
      </c>
      <c r="M218" s="39">
        <f>IF(記載例!$E$16="北海道",M20,IF(記載例!$E$16="東北",M42,IF(記載例!$E$16="東京",M64,IF(記載例!$E$16="中部",M86,IF(記載例!$E$16="北陸",M108,IF(記載例!$E$16="関西",M130,IF(記載例!$E$16="中国",M152,IF(記載例!$E$16="四国",M174,IF(記載例!$E$16="九州",M196)))))))))</f>
        <v>0.58850964953570062</v>
      </c>
    </row>
    <row r="219" spans="1:13" x14ac:dyDescent="0.25">
      <c r="A219" s="33">
        <v>3</v>
      </c>
      <c r="B219" s="37">
        <f>IF(記載例!$E$16="北海道",B21,IF(記載例!$E$16="東北",B43,IF(記載例!$E$16="東京",B65,IF(記載例!$E$16="中部",B87,IF(記載例!$E$16="北陸",B109,IF(記載例!$E$16="関西",B131,IF(記載例!$E$16="中国",B153,IF(記載例!$E$16="四国",B175,IF(記載例!$E$16="九州",B197)))))))))</f>
        <v>0.51024261267226922</v>
      </c>
      <c r="C219" s="38">
        <f>IF(記載例!$E$16="北海道",C21,IF(記載例!$E$16="東北",C43,IF(記載例!$E$16="東京",C65,IF(記載例!$E$16="中部",C87,IF(記載例!$E$16="北陸",C109,IF(記載例!$E$16="関西",C131,IF(記載例!$E$16="中国",C153,IF(記載例!$E$16="四国",C175,IF(記載例!$E$16="九州",C197)))))))))</f>
        <v>0.50218076517189469</v>
      </c>
      <c r="D219" s="38">
        <f>IF(記載例!$E$16="北海道",D21,IF(記載例!$E$16="東北",D43,IF(記載例!$E$16="東京",D65,IF(記載例!$E$16="中部",D87,IF(記載例!$E$16="北陸",D109,IF(記載例!$E$16="関西",D131,IF(記載例!$E$16="中国",D153,IF(記載例!$E$16="四国",D175,IF(記載例!$E$16="九州",D197)))))))))</f>
        <v>0.49692590235423456</v>
      </c>
      <c r="E219" s="38">
        <f>IF(記載例!$E$16="北海道",E21,IF(記載例!$E$16="東北",E43,IF(記載例!$E$16="東京",E65,IF(記載例!$E$16="中部",E87,IF(記載例!$E$16="北陸",E109,IF(記載例!$E$16="関西",E131,IF(記載例!$E$16="中国",E153,IF(記載例!$E$16="四国",E175,IF(記載例!$E$16="九州",E197)))))))))</f>
        <v>0.62831995771817251</v>
      </c>
      <c r="F219" s="38">
        <f>IF(記載例!$E$16="北海道",F21,IF(記載例!$E$16="東北",F43,IF(記載例!$E$16="東京",F65,IF(記載例!$E$16="中部",F87,IF(記載例!$E$16="北陸",F109,IF(記載例!$E$16="関西",F131,IF(記載例!$E$16="中国",F153,IF(記載例!$E$16="四国",F175,IF(記載例!$E$16="九州",F197)))))))))</f>
        <v>0.6135760707457345</v>
      </c>
      <c r="G219" s="38">
        <f>IF(記載例!$E$16="北海道",G21,IF(記載例!$E$16="東北",G43,IF(記載例!$E$16="東京",G65,IF(記載例!$E$16="中部",G87,IF(記載例!$E$16="北陸",G109,IF(記載例!$E$16="関西",G131,IF(記載例!$E$16="中国",G153,IF(記載例!$E$16="四国",G175,IF(記載例!$E$16="九州",G197)))))))))</f>
        <v>0.5798385681946755</v>
      </c>
      <c r="H219" s="38">
        <f>IF(記載例!$E$16="北海道",H21,IF(記載例!$E$16="東北",H43,IF(記載例!$E$16="東京",H65,IF(記載例!$E$16="中部",H87,IF(記載例!$E$16="北陸",H109,IF(記載例!$E$16="関西",H131,IF(記載例!$E$16="中国",H153,IF(記載例!$E$16="四国",H175,IF(記載例!$E$16="九州",H197)))))))))</f>
        <v>0.57089954545026333</v>
      </c>
      <c r="I219" s="38">
        <f>IF(記載例!$E$16="北海道",I21,IF(記載例!$E$16="東北",I43,IF(記載例!$E$16="東京",I65,IF(記載例!$E$16="中部",I87,IF(記載例!$E$16="北陸",I109,IF(記載例!$E$16="関西",I131,IF(記載例!$E$16="中国",I153,IF(記載例!$E$16="四国",I175,IF(記載例!$E$16="九州",I197)))))))))</f>
        <v>0.43145786288636373</v>
      </c>
      <c r="J219" s="38">
        <f>IF(記載例!$E$16="北海道",J21,IF(記載例!$E$16="東北",J43,IF(記載例!$E$16="東京",J65,IF(記載例!$E$16="中部",J87,IF(記載例!$E$16="北陸",J109,IF(記載例!$E$16="関西",J131,IF(記載例!$E$16="中国",J153,IF(記載例!$E$16="四国",J175,IF(記載例!$E$16="九州",J197)))))))))</f>
        <v>0.69922993459592697</v>
      </c>
      <c r="K219" s="38">
        <f>IF(記載例!$E$16="北海道",K21,IF(記載例!$E$16="東北",K43,IF(記載例!$E$16="東京",K65,IF(記載例!$E$16="中部",K87,IF(記載例!$E$16="北陸",K109,IF(記載例!$E$16="関西",K131,IF(記載例!$E$16="中国",K153,IF(記載例!$E$16="四国",K175,IF(記載例!$E$16="九州",K197)))))))))</f>
        <v>0.5121744692632999</v>
      </c>
      <c r="L219" s="38">
        <f>IF(記載例!$E$16="北海道",L21,IF(記載例!$E$16="東北",L43,IF(記載例!$E$16="東京",L65,IF(記載例!$E$16="中部",L87,IF(記載例!$E$16="北陸",L109,IF(記載例!$E$16="関西",L131,IF(記載例!$E$16="中国",L153,IF(記載例!$E$16="四国",L175,IF(記載例!$E$16="九州",L197)))))))))</f>
        <v>0.56973494808997627</v>
      </c>
      <c r="M219" s="39">
        <f>IF(記載例!$E$16="北海道",M21,IF(記載例!$E$16="東北",M43,IF(記載例!$E$16="東京",M65,IF(記載例!$E$16="中部",M87,IF(記載例!$E$16="北陸",M109,IF(記載例!$E$16="関西",M131,IF(記載例!$E$16="中国",M153,IF(記載例!$E$16="四国",M175,IF(記載例!$E$16="九州",M197)))))))))</f>
        <v>0.4952219555497997</v>
      </c>
    </row>
    <row r="220" spans="1:13" x14ac:dyDescent="0.25">
      <c r="A220" s="33">
        <v>2</v>
      </c>
      <c r="B220" s="37">
        <f>IF(記載例!$E$16="北海道",B22,IF(記載例!$E$16="東北",B44,IF(記載例!$E$16="東京",B66,IF(記載例!$E$16="中部",B88,IF(記載例!$E$16="北陸",B110,IF(記載例!$E$16="関西",B132,IF(記載例!$E$16="中国",B154,IF(記載例!$E$16="四国",B176,IF(記載例!$E$16="九州",B198)))))))))</f>
        <v>0.42455204903235599</v>
      </c>
      <c r="C220" s="38">
        <f>IF(記載例!$E$16="北海道",C22,IF(記載例!$E$16="東北",C44,IF(記載例!$E$16="東京",C66,IF(記載例!$E$16="中部",C88,IF(記載例!$E$16="北陸",C110,IF(記載例!$E$16="関西",C132,IF(記載例!$E$16="中国",C154,IF(記載例!$E$16="四国",C176,IF(記載例!$E$16="九州",C198)))))))))</f>
        <v>0.40131946568764798</v>
      </c>
      <c r="D220" s="38">
        <f>IF(記載例!$E$16="北海道",D22,IF(記載例!$E$16="東北",D44,IF(記載例!$E$16="東京",D66,IF(記載例!$E$16="中部",D88,IF(記載例!$E$16="北陸",D110,IF(記載例!$E$16="関西",D132,IF(記載例!$E$16="中国",D154,IF(記載例!$E$16="四国",D176,IF(記載例!$E$16="九州",D198)))))))))</f>
        <v>0.36495544851248124</v>
      </c>
      <c r="E220" s="38">
        <f>IF(記載例!$E$16="北海道",E22,IF(記載例!$E$16="東北",E44,IF(記載例!$E$16="東京",E66,IF(記載例!$E$16="中部",E88,IF(記載例!$E$16="北陸",E110,IF(記載例!$E$16="関西",E132,IF(記載例!$E$16="中国",E154,IF(記載例!$E$16="四国",E176,IF(記載例!$E$16="九州",E198)))))))))</f>
        <v>0.48755412689936783</v>
      </c>
      <c r="F220" s="38">
        <f>IF(記載例!$E$16="北海道",F22,IF(記載例!$E$16="東北",F44,IF(記載例!$E$16="東京",F66,IF(記載例!$E$16="中部",F88,IF(記載例!$E$16="北陸",F110,IF(記載例!$E$16="関西",F132,IF(記載例!$E$16="中国",F154,IF(記載例!$E$16="四国",F176,IF(記載例!$E$16="九州",F198)))))))))</f>
        <v>0.47020378217780734</v>
      </c>
      <c r="G220" s="38">
        <f>IF(記載例!$E$16="北海道",G22,IF(記載例!$E$16="東北",G44,IF(記載例!$E$16="東京",G66,IF(記載例!$E$16="中部",G88,IF(記載例!$E$16="北陸",G110,IF(記載例!$E$16="関西",G132,IF(記載例!$E$16="中国",G154,IF(記載例!$E$16="四国",G176,IF(記載例!$E$16="九州",G198)))))))))</f>
        <v>0.43706336731631995</v>
      </c>
      <c r="H220" s="38">
        <f>IF(記載例!$E$16="北海道",H22,IF(記載例!$E$16="東北",H44,IF(記載例!$E$16="東京",H66,IF(記載例!$E$16="中部",H88,IF(記載例!$E$16="北陸",H110,IF(記載例!$E$16="関西",H132,IF(記載例!$E$16="中国",H154,IF(記載例!$E$16="四国",H176,IF(記載例!$E$16="九州",H198)))))))))</f>
        <v>0.44684608695819422</v>
      </c>
      <c r="I220" s="38">
        <f>IF(記載例!$E$16="北海道",I22,IF(記載例!$E$16="東北",I44,IF(記載例!$E$16="東京",I66,IF(記載例!$E$16="中部",I88,IF(記載例!$E$16="北陸",I110,IF(記載例!$E$16="関西",I132,IF(記載例!$E$16="中国",I154,IF(記載例!$E$16="四国",I176,IF(記載例!$E$16="九州",I198)))))))))</f>
        <v>0.32577244265441924</v>
      </c>
      <c r="J220" s="38">
        <f>IF(記載例!$E$16="北海道",J22,IF(記載例!$E$16="東北",J44,IF(記載例!$E$16="東京",J66,IF(記載例!$E$16="中部",J88,IF(記載例!$E$16="北陸",J110,IF(記載例!$E$16="関西",J132,IF(記載例!$E$16="中国",J154,IF(記載例!$E$16="四国",J176,IF(記載例!$E$16="九州",J198)))))))))</f>
        <v>0.60362486349613831</v>
      </c>
      <c r="K220" s="38">
        <f>IF(記載例!$E$16="北海道",K22,IF(記載例!$E$16="東北",K44,IF(記載例!$E$16="東京",K66,IF(記載例!$E$16="中部",K88,IF(記載例!$E$16="北陸",K110,IF(記載例!$E$16="関西",K132,IF(記載例!$E$16="中国",K154,IF(記載例!$E$16="四国",K176,IF(記載例!$E$16="九州",K198)))))))))</f>
        <v>0.39765954785097696</v>
      </c>
      <c r="L220" s="38">
        <f>IF(記載例!$E$16="北海道",L22,IF(記載例!$E$16="東北",L44,IF(記載例!$E$16="東京",L66,IF(記載例!$E$16="中部",L88,IF(記載例!$E$16="北陸",L110,IF(記載例!$E$16="関西",L132,IF(記載例!$E$16="中国",L154,IF(記載例!$E$16="四国",L176,IF(記載例!$E$16="九州",L198)))))))))</f>
        <v>0.44408067881495034</v>
      </c>
      <c r="M220" s="39">
        <f>IF(記載例!$E$16="北海道",M22,IF(記載例!$E$16="東北",M44,IF(記載例!$E$16="東京",M66,IF(記載例!$E$16="中部",M88,IF(記載例!$E$16="北陸",M110,IF(記載例!$E$16="関西",M132,IF(記載例!$E$16="中国",M154,IF(記載例!$E$16="四国",M176,IF(記載例!$E$16="九州",M198)))))))))</f>
        <v>0.39145497488959313</v>
      </c>
    </row>
    <row r="221" spans="1:13" x14ac:dyDescent="0.25">
      <c r="A221" s="33">
        <v>1</v>
      </c>
      <c r="B221" s="40">
        <f>IF(記載例!$E$16="北海道",B23,IF(記載例!$E$16="東北",B45,IF(記載例!$E$16="東京",B67,IF(記載例!$E$16="中部",B89,IF(記載例!$E$16="北陸",B111,IF(記載例!$E$16="関西",B133,IF(記載例!$E$16="中国",B155,IF(記載例!$E$16="四国",B177,IF(記載例!$E$16="九州",B199)))))))))</f>
        <v>0.3302866331518341</v>
      </c>
      <c r="C221" s="41">
        <f>IF(記載例!$E$16="北海道",C23,IF(記載例!$E$16="東北",C45,IF(記載例!$E$16="東京",C67,IF(記載例!$E$16="中部",C89,IF(記載例!$E$16="北陸",C111,IF(記載例!$E$16="関西",C133,IF(記載例!$E$16="中国",C155,IF(記載例!$E$16="四国",C177,IF(記載例!$E$16="九州",C199)))))))))</f>
        <v>0.28884908628749628</v>
      </c>
      <c r="D221" s="41">
        <f>IF(記載例!$E$16="北海道",D23,IF(記載例!$E$16="東北",D45,IF(記載例!$E$16="東京",D67,IF(記載例!$E$16="中部",D89,IF(記載例!$E$16="北陸",D111,IF(記載例!$E$16="関西",D133,IF(記載例!$E$16="中国",D155,IF(記載例!$E$16="四国",D177,IF(記載例!$E$16="九州",D199)))))))))</f>
        <v>0.21709208769438737</v>
      </c>
      <c r="E221" s="41">
        <f>IF(記載例!$E$16="北海道",E23,IF(記載例!$E$16="東北",E45,IF(記載例!$E$16="東京",E67,IF(記載例!$E$16="中部",E89,IF(記載例!$E$16="北陸",E111,IF(記載例!$E$16="関西",E133,IF(記載例!$E$16="中国",E155,IF(記載例!$E$16="四国",E177,IF(記載例!$E$16="九州",E199)))))))))</f>
        <v>0.32631465508062457</v>
      </c>
      <c r="F221" s="41">
        <f>IF(記載例!$E$16="北海道",F23,IF(記載例!$E$16="東北",F45,IF(記載例!$E$16="東京",F67,IF(記載例!$E$16="中部",F89,IF(記載例!$E$16="北陸",F111,IF(記載例!$E$16="関西",F133,IF(記載例!$E$16="中国",F155,IF(記載例!$E$16="四国",F177,IF(記載例!$E$16="九州",F199)))))))))</f>
        <v>0.30619598620611044</v>
      </c>
      <c r="G221" s="41">
        <f>IF(記載例!$E$16="北海道",G23,IF(記載例!$E$16="東北",G45,IF(記載例!$E$16="東京",G67,IF(記載例!$E$16="中部",G89,IF(記載例!$E$16="北陸",G111,IF(記載例!$E$16="関西",G133,IF(記載例!$E$16="中国",G155,IF(記載例!$E$16="四国",G177,IF(記載例!$E$16="九州",G199)))))))))</f>
        <v>0.27469000409809319</v>
      </c>
      <c r="H221" s="41">
        <f>IF(記載例!$E$16="北海道",H23,IF(記載例!$E$16="東北",H45,IF(記載例!$E$16="東京",H67,IF(記載例!$E$16="中部",H89,IF(記載例!$E$16="北陸",H111,IF(記載例!$E$16="関西",H133,IF(記載例!$E$16="中国",H155,IF(記載例!$E$16="四国",H177,IF(記載例!$E$16="九州",H199)))))))))</f>
        <v>0.30701945509032713</v>
      </c>
      <c r="I221" s="41">
        <f>IF(記載例!$E$16="北海道",I23,IF(記載例!$E$16="東北",I45,IF(記載例!$E$16="東京",I67,IF(記載例!$E$16="中部",I89,IF(記載例!$E$16="北陸",I111,IF(記載例!$E$16="関西",I133,IF(記載例!$E$16="中国",I155,IF(記載例!$E$16="四国",I177,IF(記載例!$E$16="九州",I199)))))))))</f>
        <v>0.21043230222205628</v>
      </c>
      <c r="J221" s="41">
        <f>IF(記載例!$E$16="北海道",J23,IF(記載例!$E$16="東北",J45,IF(記載例!$E$16="東京",J67,IF(記載例!$E$16="中部",J89,IF(記載例!$E$16="北陸",J111,IF(記載例!$E$16="関西",J133,IF(記載例!$E$16="中国",J155,IF(記載例!$E$16="四国",J177,IF(記載例!$E$16="九州",J199)))))))))</f>
        <v>0.49532093874222172</v>
      </c>
      <c r="K221" s="41">
        <f>IF(記載例!$E$16="北海道",K23,IF(記載例!$E$16="東北",K45,IF(記載例!$E$16="東京",K67,IF(記載例!$E$16="中部",K89,IF(記載例!$E$16="北陸",K111,IF(記載例!$E$16="関西",K133,IF(記載例!$E$16="中国",K155,IF(記載例!$E$16="四国",K177,IF(記載例!$E$16="九州",K199)))))))))</f>
        <v>0.27097376323210942</v>
      </c>
      <c r="L221" s="41">
        <f>IF(記載例!$E$16="北海道",L23,IF(記載例!$E$16="東北",L45,IF(記載例!$E$16="東京",L67,IF(記載例!$E$16="中部",L89,IF(記載例!$E$16="北陸",L111,IF(記載例!$E$16="関西",L133,IF(記載例!$E$16="中国",L155,IF(記載例!$E$16="四国",L177,IF(記載例!$E$16="九州",L199)))))))))</f>
        <v>0.30271656414971793</v>
      </c>
      <c r="M221" s="42">
        <f>IF(記載例!$E$16="北海道",M23,IF(記載例!$E$16="東北",M45,IF(記載例!$E$16="東京",M67,IF(記載例!$E$16="中部",M89,IF(記載例!$E$16="北陸",M111,IF(記載例!$E$16="関西",M133,IF(記載例!$E$16="中国",M155,IF(記載例!$E$16="四国",M177,IF(記載例!$E$16="九州",M199)))))))))</f>
        <v>0.27720870755508109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記載例</vt:lpstr>
      <vt:lpstr>入力シート </vt:lpstr>
      <vt:lpstr>webにUP時は非表示にする⇒</vt:lpstr>
      <vt:lpstr>入力</vt:lpstr>
      <vt:lpstr>計算用(期待容量)</vt:lpstr>
      <vt:lpstr>計算用(応札容量)</vt:lpstr>
      <vt:lpstr>計算用(記載例期待容量)</vt:lpstr>
      <vt:lpstr>計算用(記載例応札容量)</vt:lpstr>
      <vt:lpstr>調整係数一覧</vt:lpstr>
      <vt:lpstr>調整係数一覧(記載例用)</vt:lpstr>
      <vt:lpstr>記載例!Print_Area</vt:lpstr>
      <vt:lpstr>入力!Print_Area</vt:lpstr>
      <vt:lpstr>'入力シート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2022-07-26T06:31:51Z</dcterms:modified>
</cp:coreProperties>
</file>