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172.18.25.72\容量市場_長期市場\10_システム・ツール\参加登録\期待容量等算定諸元一覧_更新版\"/>
    </mc:Choice>
  </mc:AlternateContent>
  <xr:revisionPtr revIDLastSave="0" documentId="13_ncr:1_{BE3AA7A7-B2BE-4D8E-AB72-8C37CFD5C1CB}" xr6:coauthVersionLast="36" xr6:coauthVersionMax="47" xr10:uidLastSave="{00000000-0000-0000-0000-000000000000}"/>
  <workbookProtection workbookAlgorithmName="SHA-512" workbookHashValue="YwXbzd7gNzm8xm21h+xtBCZzjk0Y1n+XcQQJLFwdLEAnRvo3fkbMGnBuTdg4/VDlzCZTsur5XyINDCDm8rIYUQ==" workbookSaltValue="tuGqVuFf3K9zmTDU51igdw==" workbookSpinCount="100000" lockStructure="1"/>
  <bookViews>
    <workbookView xWindow="0" yWindow="0" windowWidth="15372" windowHeight="9504" activeTab="1" xr2:uid="{00000000-000D-0000-FFFF-FFFF00000000}"/>
  </bookViews>
  <sheets>
    <sheet name="記載例" sheetId="11" r:id="rId1"/>
    <sheet name="入力シート" sheetId="5" r:id="rId2"/>
    <sheet name="webにUP時は非表示にする⇒" sheetId="6" state="hidden" r:id="rId3"/>
    <sheet name="入力" sheetId="7" state="hidden" r:id="rId4"/>
    <sheet name="計算用(期待容量)" sheetId="8" state="hidden" r:id="rId5"/>
    <sheet name="計算用(応札容量)" sheetId="9" state="hidden" r:id="rId6"/>
    <sheet name="調整係数一覧" sheetId="10" state="hidden" r:id="rId7"/>
    <sheet name="プルダウンテーブル(非表示)" sheetId="2" state="hidden" r:id="rId8"/>
  </sheets>
  <definedNames>
    <definedName name="_xlnm.Print_Area" localSheetId="3">入力!$A$1:$Q$55</definedName>
    <definedName name="エリア">'プルダウンテーブル(非表示)'!$A$2:$A$10</definedName>
    <definedName name="リプレース">'プルダウンテーブル(非表示)'!$C$2:$C$3</definedName>
    <definedName name="新設">'プルダウンテーブル(非表示)'!$B$2:$B$3</definedName>
    <definedName name="電源種">'プルダウンテーブル(非表示)'!$B$1:$C$1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7" l="1"/>
  <c r="G30" i="7"/>
  <c r="H30" i="7"/>
  <c r="I30" i="7"/>
  <c r="J30" i="7"/>
  <c r="K30" i="7"/>
  <c r="L30" i="7"/>
  <c r="M30" i="7"/>
  <c r="N30" i="7"/>
  <c r="O30" i="7"/>
  <c r="P30" i="7"/>
  <c r="E30" i="7"/>
  <c r="F28" i="7"/>
  <c r="G28" i="7"/>
  <c r="H28" i="7"/>
  <c r="I28" i="7"/>
  <c r="J28" i="7"/>
  <c r="K28" i="7"/>
  <c r="L28" i="7"/>
  <c r="M28" i="7"/>
  <c r="N28" i="7"/>
  <c r="O28" i="7"/>
  <c r="P28" i="7"/>
  <c r="E28" i="7"/>
  <c r="F21" i="7"/>
  <c r="G21" i="7"/>
  <c r="H21" i="7"/>
  <c r="I21" i="7"/>
  <c r="J21" i="7"/>
  <c r="K21" i="7"/>
  <c r="L21" i="7"/>
  <c r="M21" i="7"/>
  <c r="N21" i="7"/>
  <c r="O21" i="7"/>
  <c r="P21" i="7"/>
  <c r="E21" i="7"/>
  <c r="F19" i="7"/>
  <c r="G19" i="7"/>
  <c r="H19" i="7"/>
  <c r="I19" i="7"/>
  <c r="J19" i="7"/>
  <c r="J23" i="7" s="1"/>
  <c r="I24" i="5" s="1"/>
  <c r="K19" i="7"/>
  <c r="L19" i="7"/>
  <c r="M19" i="7"/>
  <c r="N19" i="7"/>
  <c r="O19" i="7"/>
  <c r="P19" i="7"/>
  <c r="E17" i="7"/>
  <c r="E19" i="7"/>
  <c r="E16" i="7"/>
  <c r="G52" i="9" s="1"/>
  <c r="E13" i="7"/>
  <c r="B4" i="9"/>
  <c r="C4" i="9"/>
  <c r="D4" i="9"/>
  <c r="E4" i="9"/>
  <c r="E34" i="9" s="1"/>
  <c r="F4" i="9"/>
  <c r="G4" i="9"/>
  <c r="G34" i="9" s="1"/>
  <c r="H4" i="9"/>
  <c r="I4" i="9"/>
  <c r="J4" i="9"/>
  <c r="B5" i="9"/>
  <c r="C5" i="9"/>
  <c r="D5" i="9"/>
  <c r="D35" i="9" s="1"/>
  <c r="E5" i="9"/>
  <c r="F5" i="9"/>
  <c r="F35" i="9" s="1"/>
  <c r="G5" i="9"/>
  <c r="H5" i="9"/>
  <c r="I5" i="9"/>
  <c r="J5" i="9"/>
  <c r="B6" i="9"/>
  <c r="C6" i="9"/>
  <c r="C36" i="9" s="1"/>
  <c r="D6" i="9"/>
  <c r="E6" i="9"/>
  <c r="E36" i="9" s="1"/>
  <c r="F6" i="9"/>
  <c r="G6" i="9"/>
  <c r="H6" i="9"/>
  <c r="I6" i="9"/>
  <c r="J6" i="9"/>
  <c r="B7" i="9"/>
  <c r="B37" i="9" s="1"/>
  <c r="C7" i="9"/>
  <c r="D7" i="9"/>
  <c r="D37" i="9" s="1"/>
  <c r="E7" i="9"/>
  <c r="F7" i="9"/>
  <c r="G7" i="9"/>
  <c r="H7" i="9"/>
  <c r="I7" i="9"/>
  <c r="J7" i="9"/>
  <c r="J37" i="9" s="1"/>
  <c r="B8" i="9"/>
  <c r="C8" i="9"/>
  <c r="C38" i="9" s="1"/>
  <c r="D8" i="9"/>
  <c r="E8" i="9"/>
  <c r="F8" i="9"/>
  <c r="G8" i="9"/>
  <c r="H8" i="9"/>
  <c r="I8" i="9"/>
  <c r="I38" i="9" s="1"/>
  <c r="J8" i="9"/>
  <c r="B9" i="9"/>
  <c r="B39" i="9" s="1"/>
  <c r="C9" i="9"/>
  <c r="D9" i="9"/>
  <c r="E9" i="9"/>
  <c r="F9" i="9"/>
  <c r="G9" i="9"/>
  <c r="H9" i="9"/>
  <c r="H39" i="9" s="1"/>
  <c r="I9" i="9"/>
  <c r="J9" i="9"/>
  <c r="J39" i="9" s="1"/>
  <c r="B10" i="9"/>
  <c r="C10" i="9"/>
  <c r="D10" i="9"/>
  <c r="E10" i="9"/>
  <c r="F10" i="9"/>
  <c r="G10" i="9"/>
  <c r="G40" i="9" s="1"/>
  <c r="H10" i="9"/>
  <c r="I10" i="9"/>
  <c r="I40" i="9" s="1"/>
  <c r="J10" i="9"/>
  <c r="B11" i="9"/>
  <c r="C11" i="9"/>
  <c r="D11" i="9"/>
  <c r="E11" i="9"/>
  <c r="F11" i="9"/>
  <c r="F41" i="9" s="1"/>
  <c r="G11" i="9"/>
  <c r="H11" i="9"/>
  <c r="H41" i="9" s="1"/>
  <c r="I11" i="9"/>
  <c r="J11" i="9"/>
  <c r="B12" i="9"/>
  <c r="C12" i="9"/>
  <c r="D12" i="9"/>
  <c r="E12" i="9"/>
  <c r="E42" i="9" s="1"/>
  <c r="F12" i="9"/>
  <c r="G12" i="9"/>
  <c r="G42" i="9" s="1"/>
  <c r="H12" i="9"/>
  <c r="I12" i="9"/>
  <c r="J12" i="9"/>
  <c r="B13" i="9"/>
  <c r="C13" i="9"/>
  <c r="D13" i="9"/>
  <c r="D43" i="9" s="1"/>
  <c r="E13" i="9"/>
  <c r="F13" i="9"/>
  <c r="G13" i="9"/>
  <c r="H13" i="9"/>
  <c r="I13" i="9"/>
  <c r="J13" i="9"/>
  <c r="B14" i="9"/>
  <c r="C14" i="9"/>
  <c r="C44" i="9" s="1"/>
  <c r="D14" i="9"/>
  <c r="E14" i="9"/>
  <c r="F14" i="9"/>
  <c r="G14" i="9"/>
  <c r="H14" i="9"/>
  <c r="I14" i="9"/>
  <c r="J14" i="9"/>
  <c r="B15" i="9"/>
  <c r="B45" i="9" s="1"/>
  <c r="C15" i="9"/>
  <c r="D15" i="9"/>
  <c r="E15" i="9"/>
  <c r="F15" i="9"/>
  <c r="G15" i="9"/>
  <c r="H15" i="9"/>
  <c r="I15" i="9"/>
  <c r="J15" i="9"/>
  <c r="J45" i="9" s="1"/>
  <c r="B17" i="9"/>
  <c r="B20" i="9"/>
  <c r="B34" i="9" s="1"/>
  <c r="C20" i="9"/>
  <c r="D20" i="9"/>
  <c r="D34" i="9" s="1"/>
  <c r="E20" i="9"/>
  <c r="F20" i="9"/>
  <c r="G20" i="9"/>
  <c r="H20" i="9"/>
  <c r="I20" i="9"/>
  <c r="J20" i="9"/>
  <c r="B21" i="9"/>
  <c r="C21" i="9"/>
  <c r="D21" i="9"/>
  <c r="E21" i="9"/>
  <c r="F21" i="9"/>
  <c r="G21" i="9"/>
  <c r="H21" i="9"/>
  <c r="I21" i="9"/>
  <c r="I35" i="9" s="1"/>
  <c r="J21" i="9"/>
  <c r="B22" i="9"/>
  <c r="B36" i="9" s="1"/>
  <c r="C22" i="9"/>
  <c r="D22" i="9"/>
  <c r="E22" i="9"/>
  <c r="F22" i="9"/>
  <c r="G22" i="9"/>
  <c r="H22" i="9"/>
  <c r="I22" i="9"/>
  <c r="J22" i="9"/>
  <c r="B23" i="9"/>
  <c r="C23" i="9"/>
  <c r="D23" i="9"/>
  <c r="E23" i="9"/>
  <c r="F23" i="9"/>
  <c r="G23" i="9"/>
  <c r="G37" i="9" s="1"/>
  <c r="H23" i="9"/>
  <c r="I23" i="9"/>
  <c r="I37" i="9" s="1"/>
  <c r="J23" i="9"/>
  <c r="B24" i="9"/>
  <c r="C24" i="9"/>
  <c r="D24" i="9"/>
  <c r="E24" i="9"/>
  <c r="F24" i="9"/>
  <c r="G24" i="9"/>
  <c r="H24" i="9"/>
  <c r="I24" i="9"/>
  <c r="J24" i="9"/>
  <c r="B25" i="9"/>
  <c r="C25" i="9"/>
  <c r="D25" i="9"/>
  <c r="E25" i="9"/>
  <c r="E39" i="9" s="1"/>
  <c r="F25" i="9"/>
  <c r="G25" i="9"/>
  <c r="G39" i="9" s="1"/>
  <c r="H25" i="9"/>
  <c r="I25" i="9"/>
  <c r="J25" i="9"/>
  <c r="B26" i="9"/>
  <c r="C26" i="9"/>
  <c r="D26" i="9"/>
  <c r="E26" i="9"/>
  <c r="F26" i="9"/>
  <c r="G26" i="9"/>
  <c r="H26" i="9"/>
  <c r="I26" i="9"/>
  <c r="J26" i="9"/>
  <c r="B27" i="9"/>
  <c r="C27" i="9"/>
  <c r="C41" i="9" s="1"/>
  <c r="D27" i="9"/>
  <c r="E27" i="9"/>
  <c r="E41" i="9" s="1"/>
  <c r="F27" i="9"/>
  <c r="G27" i="9"/>
  <c r="H27" i="9"/>
  <c r="I27" i="9"/>
  <c r="J27" i="9"/>
  <c r="B28" i="9"/>
  <c r="C28" i="9"/>
  <c r="D28" i="9"/>
  <c r="E28" i="9"/>
  <c r="F28" i="9"/>
  <c r="G28" i="9"/>
  <c r="H28" i="9"/>
  <c r="I28" i="9"/>
  <c r="J28" i="9"/>
  <c r="J42" i="9" s="1"/>
  <c r="B29" i="9"/>
  <c r="C29" i="9"/>
  <c r="D29" i="9"/>
  <c r="E29" i="9"/>
  <c r="F29" i="9"/>
  <c r="G29" i="9"/>
  <c r="H29" i="9"/>
  <c r="I29" i="9"/>
  <c r="J29" i="9"/>
  <c r="B30" i="9"/>
  <c r="C30" i="9"/>
  <c r="D30" i="9"/>
  <c r="D44" i="9" s="1"/>
  <c r="E30" i="9"/>
  <c r="F30" i="9"/>
  <c r="F44" i="9" s="1"/>
  <c r="G30" i="9"/>
  <c r="H30" i="9"/>
  <c r="H44" i="9" s="1"/>
  <c r="I30" i="9"/>
  <c r="J30" i="9"/>
  <c r="B31" i="9"/>
  <c r="C31" i="9"/>
  <c r="C45" i="9" s="1"/>
  <c r="D31" i="9"/>
  <c r="E31" i="9"/>
  <c r="E45" i="9" s="1"/>
  <c r="F31" i="9"/>
  <c r="G31" i="9"/>
  <c r="H31" i="9"/>
  <c r="I31" i="9"/>
  <c r="J31" i="9"/>
  <c r="F34" i="9"/>
  <c r="I34" i="9"/>
  <c r="J34" i="9"/>
  <c r="C35" i="9"/>
  <c r="E35" i="9"/>
  <c r="H35" i="9"/>
  <c r="D36" i="9"/>
  <c r="G36" i="9"/>
  <c r="H36" i="9"/>
  <c r="J36" i="9"/>
  <c r="C37" i="9"/>
  <c r="F37" i="9"/>
  <c r="B38" i="9"/>
  <c r="E38" i="9"/>
  <c r="F38" i="9"/>
  <c r="H38" i="9"/>
  <c r="J38" i="9"/>
  <c r="D39" i="9"/>
  <c r="I39" i="9"/>
  <c r="C40" i="9"/>
  <c r="D40" i="9"/>
  <c r="F40" i="9"/>
  <c r="H40" i="9"/>
  <c r="B41" i="9"/>
  <c r="G41" i="9"/>
  <c r="J41" i="9"/>
  <c r="B42" i="9"/>
  <c r="D42" i="9"/>
  <c r="F42" i="9"/>
  <c r="I42" i="9"/>
  <c r="B43" i="9"/>
  <c r="C43" i="9"/>
  <c r="E43" i="9"/>
  <c r="F43" i="9"/>
  <c r="G43" i="9"/>
  <c r="H43" i="9"/>
  <c r="I43" i="9"/>
  <c r="J43" i="9"/>
  <c r="B44" i="9"/>
  <c r="E44" i="9"/>
  <c r="G44" i="9"/>
  <c r="I44" i="9"/>
  <c r="J44" i="9"/>
  <c r="D45" i="9"/>
  <c r="F45" i="9"/>
  <c r="G45" i="9"/>
  <c r="H45" i="9"/>
  <c r="I45" i="9"/>
  <c r="D91" i="9"/>
  <c r="B34" i="8"/>
  <c r="C34" i="8"/>
  <c r="D34" i="8"/>
  <c r="E34" i="8"/>
  <c r="F34" i="8"/>
  <c r="G34" i="8"/>
  <c r="H34" i="8"/>
  <c r="I34" i="8"/>
  <c r="J34" i="8"/>
  <c r="B35" i="8"/>
  <c r="C35" i="8"/>
  <c r="D35" i="8"/>
  <c r="E35" i="8"/>
  <c r="F35" i="8"/>
  <c r="G35" i="8"/>
  <c r="H35" i="8"/>
  <c r="I35" i="8"/>
  <c r="J35" i="8"/>
  <c r="B36" i="8"/>
  <c r="C36" i="8"/>
  <c r="D36" i="8"/>
  <c r="E36" i="8"/>
  <c r="F36" i="8"/>
  <c r="G36" i="8"/>
  <c r="H36" i="8"/>
  <c r="I36" i="8"/>
  <c r="J36" i="8"/>
  <c r="B37" i="8"/>
  <c r="C37" i="8"/>
  <c r="D37" i="8"/>
  <c r="E37" i="8"/>
  <c r="F37" i="8"/>
  <c r="G37" i="8"/>
  <c r="H37" i="8"/>
  <c r="I37" i="8"/>
  <c r="J37" i="8"/>
  <c r="B38" i="8"/>
  <c r="C38" i="8"/>
  <c r="D38" i="8"/>
  <c r="E38" i="8"/>
  <c r="F38" i="8"/>
  <c r="G38" i="8"/>
  <c r="H38" i="8"/>
  <c r="I38" i="8"/>
  <c r="J38" i="8"/>
  <c r="B39" i="8"/>
  <c r="C39" i="8"/>
  <c r="D39" i="8"/>
  <c r="E39" i="8"/>
  <c r="F39" i="8"/>
  <c r="G39" i="8"/>
  <c r="H39" i="8"/>
  <c r="I39" i="8"/>
  <c r="J39" i="8"/>
  <c r="B40" i="8"/>
  <c r="C40" i="8"/>
  <c r="D40" i="8"/>
  <c r="E40" i="8"/>
  <c r="F40" i="8"/>
  <c r="G40" i="8"/>
  <c r="H40" i="8"/>
  <c r="I40" i="8"/>
  <c r="J40" i="8"/>
  <c r="B41" i="8"/>
  <c r="C41" i="8"/>
  <c r="D41" i="8"/>
  <c r="E41" i="8"/>
  <c r="F41" i="8"/>
  <c r="G41" i="8"/>
  <c r="H41" i="8"/>
  <c r="I41" i="8"/>
  <c r="J41" i="8"/>
  <c r="B42" i="8"/>
  <c r="C42" i="8"/>
  <c r="D42" i="8"/>
  <c r="E42" i="8"/>
  <c r="F42" i="8"/>
  <c r="G42" i="8"/>
  <c r="H42" i="8"/>
  <c r="I42" i="8"/>
  <c r="J42" i="8"/>
  <c r="B43" i="8"/>
  <c r="C43" i="8"/>
  <c r="D43" i="8"/>
  <c r="E43" i="8"/>
  <c r="F43" i="8"/>
  <c r="G43" i="8"/>
  <c r="H43" i="8"/>
  <c r="I43" i="8"/>
  <c r="J43" i="8"/>
  <c r="B44" i="8"/>
  <c r="C44" i="8"/>
  <c r="D44" i="8"/>
  <c r="E44" i="8"/>
  <c r="F44" i="8"/>
  <c r="G44" i="8"/>
  <c r="H44" i="8"/>
  <c r="I44" i="8"/>
  <c r="J44" i="8"/>
  <c r="B45" i="8"/>
  <c r="C45" i="8"/>
  <c r="D45" i="8"/>
  <c r="E45" i="8"/>
  <c r="F45" i="8"/>
  <c r="G45" i="8"/>
  <c r="H45" i="8"/>
  <c r="I45" i="8"/>
  <c r="J45" i="8"/>
  <c r="H32" i="7" l="1"/>
  <c r="G33" i="5" s="1"/>
  <c r="L32" i="7"/>
  <c r="K33" i="5" s="1"/>
  <c r="N23" i="7"/>
  <c r="M24" i="5" s="1"/>
  <c r="G49" i="8"/>
  <c r="J32" i="7"/>
  <c r="I33" i="5" s="1"/>
  <c r="G32" i="7"/>
  <c r="F33" i="5" s="1"/>
  <c r="I32" i="7"/>
  <c r="H33" i="5" s="1"/>
  <c r="O32" i="7"/>
  <c r="N33" i="5" s="1"/>
  <c r="H54" i="8"/>
  <c r="E58" i="8"/>
  <c r="H53" i="8"/>
  <c r="P32" i="7"/>
  <c r="O33" i="5" s="1"/>
  <c r="E32" i="7"/>
  <c r="D33" i="5" s="1"/>
  <c r="N32" i="7"/>
  <c r="M33" i="5" s="1"/>
  <c r="F32" i="7"/>
  <c r="E33" i="5" s="1"/>
  <c r="E59" i="8"/>
  <c r="H56" i="8"/>
  <c r="E52" i="8"/>
  <c r="G56" i="8"/>
  <c r="E51" i="8"/>
  <c r="E57" i="8"/>
  <c r="H58" i="8"/>
  <c r="E56" i="8"/>
  <c r="E50" i="8"/>
  <c r="H59" i="8"/>
  <c r="G58" i="8"/>
  <c r="G55" i="8"/>
  <c r="G57" i="8"/>
  <c r="E53" i="8"/>
  <c r="G51" i="8"/>
  <c r="G59" i="9"/>
  <c r="H48" i="8"/>
  <c r="G53" i="9"/>
  <c r="G54" i="8"/>
  <c r="H52" i="8"/>
  <c r="H57" i="8"/>
  <c r="G52" i="8"/>
  <c r="H50" i="8"/>
  <c r="E55" i="8"/>
  <c r="G53" i="8"/>
  <c r="H51" i="8"/>
  <c r="E48" i="8"/>
  <c r="H56" i="9"/>
  <c r="H49" i="8"/>
  <c r="H55" i="9"/>
  <c r="G50" i="9"/>
  <c r="E58" i="9"/>
  <c r="G49" i="9"/>
  <c r="E57" i="9"/>
  <c r="H53" i="9"/>
  <c r="G48" i="8"/>
  <c r="H57" i="9"/>
  <c r="G56" i="9"/>
  <c r="G51" i="9"/>
  <c r="H58" i="9"/>
  <c r="G57" i="9"/>
  <c r="H54" i="9"/>
  <c r="G59" i="8"/>
  <c r="H55" i="8"/>
  <c r="E54" i="8"/>
  <c r="G50" i="8"/>
  <c r="E49" i="8"/>
  <c r="H59" i="9"/>
  <c r="G58" i="9"/>
  <c r="G54" i="9"/>
  <c r="H52" i="9"/>
  <c r="G48" i="9"/>
  <c r="C202" i="10"/>
  <c r="K202" i="10"/>
  <c r="H203" i="10"/>
  <c r="E204" i="10"/>
  <c r="M204" i="10"/>
  <c r="J205" i="10"/>
  <c r="G206" i="10"/>
  <c r="D207" i="10"/>
  <c r="L207" i="10"/>
  <c r="I208" i="10"/>
  <c r="F209" i="10"/>
  <c r="C210" i="10"/>
  <c r="K210" i="10"/>
  <c r="H211" i="10"/>
  <c r="E212" i="10"/>
  <c r="M212" i="10"/>
  <c r="J213" i="10"/>
  <c r="G214" i="10"/>
  <c r="D215" i="10"/>
  <c r="L215" i="10"/>
  <c r="I216" i="10"/>
  <c r="F217" i="10"/>
  <c r="C218" i="10"/>
  <c r="K218" i="10"/>
  <c r="H219" i="10"/>
  <c r="E220" i="10"/>
  <c r="M220" i="10"/>
  <c r="J221" i="10"/>
  <c r="B207" i="10"/>
  <c r="B215" i="10"/>
  <c r="G205" i="10"/>
  <c r="F208" i="10"/>
  <c r="J212" i="10"/>
  <c r="I215" i="10"/>
  <c r="M219" i="10"/>
  <c r="L212" i="10"/>
  <c r="J218" i="10"/>
  <c r="D202" i="10"/>
  <c r="L202" i="10"/>
  <c r="I203" i="10"/>
  <c r="F204" i="10"/>
  <c r="C205" i="10"/>
  <c r="K205" i="10"/>
  <c r="H206" i="10"/>
  <c r="E207" i="10"/>
  <c r="M207" i="10"/>
  <c r="J208" i="10"/>
  <c r="G209" i="10"/>
  <c r="D210" i="10"/>
  <c r="L210" i="10"/>
  <c r="I211" i="10"/>
  <c r="F212" i="10"/>
  <c r="C213" i="10"/>
  <c r="K213" i="10"/>
  <c r="H214" i="10"/>
  <c r="E215" i="10"/>
  <c r="M215" i="10"/>
  <c r="J216" i="10"/>
  <c r="G217" i="10"/>
  <c r="D218" i="10"/>
  <c r="L218" i="10"/>
  <c r="I219" i="10"/>
  <c r="F220" i="10"/>
  <c r="C221" i="10"/>
  <c r="K221" i="10"/>
  <c r="B208" i="10"/>
  <c r="B216" i="10"/>
  <c r="M203" i="10"/>
  <c r="D206" i="10"/>
  <c r="C209" i="10"/>
  <c r="M211" i="10"/>
  <c r="F216" i="10"/>
  <c r="J220" i="10"/>
  <c r="I213" i="10"/>
  <c r="H216" i="10"/>
  <c r="B206" i="10"/>
  <c r="E202" i="10"/>
  <c r="M202" i="10"/>
  <c r="J203" i="10"/>
  <c r="G204" i="10"/>
  <c r="D205" i="10"/>
  <c r="L205" i="10"/>
  <c r="I206" i="10"/>
  <c r="F207" i="10"/>
  <c r="C208" i="10"/>
  <c r="K208" i="10"/>
  <c r="H209" i="10"/>
  <c r="E210" i="10"/>
  <c r="M210" i="10"/>
  <c r="J211" i="10"/>
  <c r="G212" i="10"/>
  <c r="D213" i="10"/>
  <c r="L213" i="10"/>
  <c r="I214" i="10"/>
  <c r="F215" i="10"/>
  <c r="C216" i="10"/>
  <c r="K216" i="10"/>
  <c r="H217" i="10"/>
  <c r="E218" i="10"/>
  <c r="M218" i="10"/>
  <c r="J219" i="10"/>
  <c r="G220" i="10"/>
  <c r="D221" i="10"/>
  <c r="L221" i="10"/>
  <c r="B209" i="10"/>
  <c r="B217" i="10"/>
  <c r="J204" i="10"/>
  <c r="K209" i="10"/>
  <c r="D214" i="10"/>
  <c r="K217" i="10"/>
  <c r="B204" i="10"/>
  <c r="J210" i="10"/>
  <c r="L220" i="10"/>
  <c r="F202" i="10"/>
  <c r="C203" i="10"/>
  <c r="K203" i="10"/>
  <c r="H204" i="10"/>
  <c r="E205" i="10"/>
  <c r="M205" i="10"/>
  <c r="J206" i="10"/>
  <c r="G207" i="10"/>
  <c r="D208" i="10"/>
  <c r="L208" i="10"/>
  <c r="I209" i="10"/>
  <c r="F210" i="10"/>
  <c r="C211" i="10"/>
  <c r="K211" i="10"/>
  <c r="H212" i="10"/>
  <c r="E213" i="10"/>
  <c r="M213" i="10"/>
  <c r="J214" i="10"/>
  <c r="G215" i="10"/>
  <c r="D216" i="10"/>
  <c r="L216" i="10"/>
  <c r="I217" i="10"/>
  <c r="F218" i="10"/>
  <c r="C219" i="10"/>
  <c r="F25" i="7" s="1"/>
  <c r="K219" i="10"/>
  <c r="H220" i="10"/>
  <c r="E221" i="10"/>
  <c r="M221" i="10"/>
  <c r="B210" i="10"/>
  <c r="B218" i="10"/>
  <c r="E203" i="10"/>
  <c r="I207" i="10"/>
  <c r="H210" i="10"/>
  <c r="G213" i="10"/>
  <c r="C217" i="10"/>
  <c r="H218" i="10"/>
  <c r="K34" i="7" s="1"/>
  <c r="F54" i="9" s="1"/>
  <c r="G221" i="10"/>
  <c r="B212" i="10"/>
  <c r="D212" i="10"/>
  <c r="G219" i="10"/>
  <c r="B214" i="10"/>
  <c r="G202" i="10"/>
  <c r="D203" i="10"/>
  <c r="L203" i="10"/>
  <c r="I204" i="10"/>
  <c r="F205" i="10"/>
  <c r="C206" i="10"/>
  <c r="K206" i="10"/>
  <c r="H207" i="10"/>
  <c r="E208" i="10"/>
  <c r="M208" i="10"/>
  <c r="J209" i="10"/>
  <c r="G210" i="10"/>
  <c r="D211" i="10"/>
  <c r="L211" i="10"/>
  <c r="I212" i="10"/>
  <c r="F213" i="10"/>
  <c r="C214" i="10"/>
  <c r="K214" i="10"/>
  <c r="H215" i="10"/>
  <c r="E216" i="10"/>
  <c r="M216" i="10"/>
  <c r="J217" i="10"/>
  <c r="G218" i="10"/>
  <c r="J34" i="7" s="1"/>
  <c r="D53" i="9" s="1"/>
  <c r="D219" i="10"/>
  <c r="L219" i="10"/>
  <c r="I220" i="10"/>
  <c r="F221" i="10"/>
  <c r="B203" i="10"/>
  <c r="B211" i="10"/>
  <c r="B219" i="10"/>
  <c r="H202" i="10"/>
  <c r="K25" i="7" s="1"/>
  <c r="I54" i="8" s="1"/>
  <c r="L206" i="10"/>
  <c r="E211" i="10"/>
  <c r="L214" i="10"/>
  <c r="E219" i="10"/>
  <c r="B220" i="10"/>
  <c r="F214" i="10"/>
  <c r="M217" i="10"/>
  <c r="P34" i="7" s="1"/>
  <c r="F59" i="9" s="1"/>
  <c r="B202" i="10"/>
  <c r="I202" i="10"/>
  <c r="F203" i="10"/>
  <c r="C204" i="10"/>
  <c r="K204" i="10"/>
  <c r="H205" i="10"/>
  <c r="E206" i="10"/>
  <c r="M206" i="10"/>
  <c r="J207" i="10"/>
  <c r="G208" i="10"/>
  <c r="D209" i="10"/>
  <c r="L209" i="10"/>
  <c r="I210" i="10"/>
  <c r="F211" i="10"/>
  <c r="C212" i="10"/>
  <c r="K212" i="10"/>
  <c r="H213" i="10"/>
  <c r="E214" i="10"/>
  <c r="M214" i="10"/>
  <c r="J215" i="10"/>
  <c r="G216" i="10"/>
  <c r="D217" i="10"/>
  <c r="G25" i="7" s="1"/>
  <c r="J50" i="8" s="1"/>
  <c r="L217" i="10"/>
  <c r="I218" i="10"/>
  <c r="F219" i="10"/>
  <c r="C220" i="10"/>
  <c r="K220" i="10"/>
  <c r="H221" i="10"/>
  <c r="B205" i="10"/>
  <c r="B213" i="10"/>
  <c r="B221" i="10"/>
  <c r="J202" i="10"/>
  <c r="G203" i="10"/>
  <c r="D204" i="10"/>
  <c r="L204" i="10"/>
  <c r="I205" i="10"/>
  <c r="F206" i="10"/>
  <c r="C207" i="10"/>
  <c r="K207" i="10"/>
  <c r="H208" i="10"/>
  <c r="E209" i="10"/>
  <c r="M209" i="10"/>
  <c r="G211" i="10"/>
  <c r="C215" i="10"/>
  <c r="K215" i="10"/>
  <c r="E217" i="10"/>
  <c r="D220" i="10"/>
  <c r="I221" i="10"/>
  <c r="O25" i="7"/>
  <c r="C58" i="8" s="1"/>
  <c r="E59" i="9"/>
  <c r="G55" i="9"/>
  <c r="J53" i="9"/>
  <c r="H48" i="9"/>
  <c r="D54" i="9"/>
  <c r="I53" i="9"/>
  <c r="H51" i="9"/>
  <c r="H50" i="9"/>
  <c r="H49" i="9"/>
  <c r="F54" i="8"/>
  <c r="E56" i="9"/>
  <c r="E55" i="9"/>
  <c r="E54" i="9"/>
  <c r="E53" i="9"/>
  <c r="E52" i="9"/>
  <c r="E51" i="9"/>
  <c r="E50" i="9"/>
  <c r="E49" i="9"/>
  <c r="I23" i="7"/>
  <c r="H24" i="5" s="1"/>
  <c r="F55" i="8"/>
  <c r="O23" i="7"/>
  <c r="N24" i="5" s="1"/>
  <c r="G23" i="7"/>
  <c r="F24" i="5" s="1"/>
  <c r="F23" i="7"/>
  <c r="E24" i="5" s="1"/>
  <c r="E23" i="7"/>
  <c r="D24" i="5" s="1"/>
  <c r="K23" i="7"/>
  <c r="J24" i="5" s="1"/>
  <c r="K32" i="7"/>
  <c r="J33" i="5" s="1"/>
  <c r="E48" i="9"/>
  <c r="P23" i="7"/>
  <c r="O24" i="5" s="1"/>
  <c r="H23" i="7"/>
  <c r="G24" i="5" s="1"/>
  <c r="L23" i="7"/>
  <c r="K24" i="5" s="1"/>
  <c r="M23" i="7"/>
  <c r="L24" i="5" s="1"/>
  <c r="M32" i="7"/>
  <c r="L33" i="5" s="1"/>
  <c r="C42" i="9"/>
  <c r="D41" i="9"/>
  <c r="E40" i="9"/>
  <c r="F39" i="9"/>
  <c r="G38" i="9"/>
  <c r="H37" i="9"/>
  <c r="I36" i="9"/>
  <c r="J35" i="9"/>
  <c r="B35" i="9"/>
  <c r="C34" i="9"/>
  <c r="H42" i="9"/>
  <c r="I41" i="9"/>
  <c r="J40" i="9"/>
  <c r="B40" i="9"/>
  <c r="C39" i="9"/>
  <c r="D38" i="9"/>
  <c r="E37" i="9"/>
  <c r="F36" i="9"/>
  <c r="G35" i="9"/>
  <c r="H34" i="9"/>
  <c r="L34" i="7" l="1"/>
  <c r="C55" i="9" s="1"/>
  <c r="J49" i="8"/>
  <c r="D49" i="8"/>
  <c r="D54" i="8"/>
  <c r="D59" i="9"/>
  <c r="D58" i="8"/>
  <c r="J25" i="7"/>
  <c r="I26" i="5" s="1"/>
  <c r="D50" i="8"/>
  <c r="L25" i="7"/>
  <c r="I55" i="8" s="1"/>
  <c r="F58" i="8"/>
  <c r="F53" i="9"/>
  <c r="O34" i="7"/>
  <c r="I54" i="9"/>
  <c r="I55" i="9"/>
  <c r="E34" i="7"/>
  <c r="D48" i="9" s="1"/>
  <c r="E25" i="7"/>
  <c r="D26" i="5" s="1"/>
  <c r="M25" i="7"/>
  <c r="L26" i="5" s="1"/>
  <c r="B53" i="9"/>
  <c r="B48" i="9"/>
  <c r="I35" i="5"/>
  <c r="B55" i="8"/>
  <c r="B49" i="8"/>
  <c r="B50" i="8"/>
  <c r="G69" i="8"/>
  <c r="B53" i="8"/>
  <c r="B58" i="8"/>
  <c r="B55" i="9"/>
  <c r="B48" i="8"/>
  <c r="G70" i="8"/>
  <c r="H64" i="8"/>
  <c r="H69" i="8"/>
  <c r="P25" i="7"/>
  <c r="G68" i="8"/>
  <c r="G63" i="8"/>
  <c r="H67" i="8"/>
  <c r="E70" i="8"/>
  <c r="E72" i="8"/>
  <c r="H71" i="8"/>
  <c r="H25" i="7"/>
  <c r="D51" i="8" s="1"/>
  <c r="M34" i="7"/>
  <c r="I56" i="9" s="1"/>
  <c r="H65" i="8"/>
  <c r="G34" i="7"/>
  <c r="E66" i="8"/>
  <c r="E73" i="8"/>
  <c r="H34" i="7"/>
  <c r="I51" i="9" s="1"/>
  <c r="E68" i="8"/>
  <c r="I25" i="7"/>
  <c r="N25" i="7"/>
  <c r="F57" i="8" s="1"/>
  <c r="E62" i="8"/>
  <c r="E64" i="8"/>
  <c r="E69" i="8"/>
  <c r="H72" i="8"/>
  <c r="F34" i="7"/>
  <c r="J49" i="9" s="1"/>
  <c r="I34" i="7"/>
  <c r="N34" i="7"/>
  <c r="B57" i="9" s="1"/>
  <c r="H66" i="8"/>
  <c r="H70" i="8"/>
  <c r="C48" i="9"/>
  <c r="O35" i="5"/>
  <c r="G62" i="9"/>
  <c r="C58" i="9"/>
  <c r="H62" i="8"/>
  <c r="H68" i="8"/>
  <c r="H73" i="8"/>
  <c r="E26" i="5"/>
  <c r="H63" i="8"/>
  <c r="C57" i="8"/>
  <c r="G64" i="8"/>
  <c r="G66" i="8"/>
  <c r="G65" i="8"/>
  <c r="G71" i="8"/>
  <c r="G73" i="8"/>
  <c r="G67" i="8"/>
  <c r="G72" i="8"/>
  <c r="G62" i="8"/>
  <c r="C59" i="9"/>
  <c r="C50" i="8"/>
  <c r="C48" i="8"/>
  <c r="C49" i="9"/>
  <c r="C54" i="8"/>
  <c r="C51" i="8"/>
  <c r="C53" i="9"/>
  <c r="C49" i="8"/>
  <c r="N26" i="5"/>
  <c r="C51" i="9"/>
  <c r="C50" i="9"/>
  <c r="C57" i="9"/>
  <c r="E71" i="8"/>
  <c r="C54" i="9"/>
  <c r="C55" i="8"/>
  <c r="C52" i="8"/>
  <c r="C52" i="9"/>
  <c r="H63" i="9"/>
  <c r="F53" i="8"/>
  <c r="I53" i="8"/>
  <c r="I59" i="9"/>
  <c r="G64" i="9"/>
  <c r="J58" i="8"/>
  <c r="I58" i="8"/>
  <c r="F56" i="8"/>
  <c r="I56" i="8"/>
  <c r="I58" i="9"/>
  <c r="I50" i="8"/>
  <c r="I49" i="8"/>
  <c r="F59" i="8"/>
  <c r="I59" i="8"/>
  <c r="G68" i="9"/>
  <c r="G70" i="9"/>
  <c r="G69" i="9"/>
  <c r="G66" i="9"/>
  <c r="G72" i="9"/>
  <c r="D55" i="9"/>
  <c r="F55" i="9"/>
  <c r="G65" i="9"/>
  <c r="G73" i="9"/>
  <c r="F49" i="8"/>
  <c r="F50" i="8"/>
  <c r="G71" i="9"/>
  <c r="G63" i="9"/>
  <c r="F26" i="5"/>
  <c r="G67" i="9"/>
  <c r="F49" i="9"/>
  <c r="B56" i="8"/>
  <c r="J56" i="8"/>
  <c r="J55" i="8"/>
  <c r="B54" i="9"/>
  <c r="J35" i="5"/>
  <c r="J54" i="9"/>
  <c r="J56" i="9"/>
  <c r="J53" i="8"/>
  <c r="B54" i="8"/>
  <c r="J54" i="8"/>
  <c r="J26" i="5"/>
  <c r="J59" i="8"/>
  <c r="D51" i="9"/>
  <c r="D57" i="8"/>
  <c r="J57" i="8"/>
  <c r="J55" i="9"/>
  <c r="J48" i="8"/>
  <c r="E65" i="8"/>
  <c r="B59" i="9"/>
  <c r="J59" i="9"/>
  <c r="D57" i="9"/>
  <c r="J52" i="9"/>
  <c r="E63" i="8"/>
  <c r="B58" i="9"/>
  <c r="J58" i="9"/>
  <c r="H65" i="9"/>
  <c r="H66" i="9"/>
  <c r="E67" i="8"/>
  <c r="J50" i="9"/>
  <c r="H69" i="9"/>
  <c r="E63" i="9"/>
  <c r="H71" i="9"/>
  <c r="H67" i="9"/>
  <c r="H62" i="9"/>
  <c r="H70" i="9"/>
  <c r="H64" i="9"/>
  <c r="H72" i="9"/>
  <c r="H68" i="9"/>
  <c r="H73" i="9"/>
  <c r="E70" i="9"/>
  <c r="E69" i="9"/>
  <c r="E72" i="9"/>
  <c r="E66" i="9"/>
  <c r="E62" i="9"/>
  <c r="E67" i="9"/>
  <c r="E73" i="9"/>
  <c r="E64" i="9"/>
  <c r="E65" i="9"/>
  <c r="E68" i="9"/>
  <c r="E71" i="9"/>
  <c r="K35" i="5" l="1"/>
  <c r="K26" i="5"/>
  <c r="D55" i="8"/>
  <c r="D48" i="8"/>
  <c r="C56" i="8"/>
  <c r="D56" i="8"/>
  <c r="C59" i="8"/>
  <c r="D59" i="8"/>
  <c r="C53" i="8"/>
  <c r="C64" i="8" s="1"/>
  <c r="D53" i="8"/>
  <c r="K53" i="8" s="1"/>
  <c r="D56" i="9"/>
  <c r="J52" i="8"/>
  <c r="D52" i="8"/>
  <c r="F52" i="9"/>
  <c r="D52" i="9"/>
  <c r="F58" i="9"/>
  <c r="D58" i="9"/>
  <c r="F52" i="8"/>
  <c r="I48" i="8"/>
  <c r="F48" i="8"/>
  <c r="J51" i="8"/>
  <c r="F51" i="8"/>
  <c r="J48" i="9"/>
  <c r="F48" i="9"/>
  <c r="N35" i="5"/>
  <c r="I50" i="9"/>
  <c r="F50" i="9"/>
  <c r="J57" i="9"/>
  <c r="J51" i="9"/>
  <c r="I57" i="9"/>
  <c r="D35" i="5"/>
  <c r="I48" i="9"/>
  <c r="B52" i="9"/>
  <c r="I52" i="9"/>
  <c r="B49" i="9"/>
  <c r="I49" i="9"/>
  <c r="B59" i="8"/>
  <c r="O26" i="5"/>
  <c r="K53" i="9"/>
  <c r="K48" i="9"/>
  <c r="F56" i="9"/>
  <c r="B56" i="9"/>
  <c r="I52" i="8"/>
  <c r="B52" i="8"/>
  <c r="I51" i="8"/>
  <c r="B51" i="8"/>
  <c r="K58" i="8"/>
  <c r="I57" i="8"/>
  <c r="B57" i="8"/>
  <c r="F51" i="9"/>
  <c r="B51" i="9"/>
  <c r="D50" i="9"/>
  <c r="B50" i="9"/>
  <c r="L35" i="5"/>
  <c r="G26" i="5"/>
  <c r="K55" i="8"/>
  <c r="G35" i="5"/>
  <c r="F35" i="5"/>
  <c r="C56" i="9"/>
  <c r="C68" i="9" s="1"/>
  <c r="H26" i="5"/>
  <c r="K50" i="8"/>
  <c r="M26" i="5"/>
  <c r="H35" i="5"/>
  <c r="F57" i="9"/>
  <c r="M35" i="5"/>
  <c r="D49" i="9"/>
  <c r="E35" i="5"/>
  <c r="K55" i="9"/>
  <c r="K49" i="8"/>
  <c r="C70" i="8"/>
  <c r="K59" i="9"/>
  <c r="K54" i="9"/>
  <c r="K54" i="8"/>
  <c r="J64" i="8"/>
  <c r="K52" i="9" l="1"/>
  <c r="K58" i="9"/>
  <c r="F71" i="8"/>
  <c r="J66" i="8"/>
  <c r="D67" i="8"/>
  <c r="K59" i="8"/>
  <c r="J65" i="9"/>
  <c r="J70" i="8"/>
  <c r="D66" i="8"/>
  <c r="C68" i="8"/>
  <c r="D64" i="8"/>
  <c r="J73" i="8"/>
  <c r="J65" i="8"/>
  <c r="C71" i="8"/>
  <c r="J69" i="8"/>
  <c r="J73" i="9"/>
  <c r="K56" i="8"/>
  <c r="C72" i="8"/>
  <c r="C62" i="8"/>
  <c r="J68" i="8"/>
  <c r="D70" i="8"/>
  <c r="D65" i="8"/>
  <c r="J62" i="8"/>
  <c r="D62" i="8"/>
  <c r="C69" i="8"/>
  <c r="C63" i="8"/>
  <c r="J67" i="8"/>
  <c r="C67" i="8"/>
  <c r="J63" i="8"/>
  <c r="D73" i="8"/>
  <c r="C66" i="8"/>
  <c r="D69" i="8"/>
  <c r="J71" i="8"/>
  <c r="D68" i="8"/>
  <c r="D72" i="8"/>
  <c r="J72" i="8"/>
  <c r="D63" i="8"/>
  <c r="F73" i="8"/>
  <c r="D71" i="8"/>
  <c r="C65" i="8"/>
  <c r="C73" i="8"/>
  <c r="I62" i="9"/>
  <c r="J62" i="9"/>
  <c r="I63" i="9"/>
  <c r="J71" i="9"/>
  <c r="F68" i="8"/>
  <c r="K48" i="8"/>
  <c r="F66" i="8"/>
  <c r="F72" i="8"/>
  <c r="I71" i="9"/>
  <c r="F64" i="8"/>
  <c r="F70" i="8"/>
  <c r="F62" i="8"/>
  <c r="J63" i="9"/>
  <c r="J68" i="9"/>
  <c r="F63" i="8"/>
  <c r="F67" i="8"/>
  <c r="J66" i="9"/>
  <c r="F65" i="8"/>
  <c r="J69" i="9"/>
  <c r="F69" i="8"/>
  <c r="J72" i="9"/>
  <c r="J67" i="9"/>
  <c r="J70" i="9"/>
  <c r="J64" i="9"/>
  <c r="I69" i="9"/>
  <c r="I66" i="9"/>
  <c r="I73" i="9"/>
  <c r="I68" i="9"/>
  <c r="I72" i="9"/>
  <c r="I67" i="9"/>
  <c r="I70" i="9"/>
  <c r="I64" i="9"/>
  <c r="I65" i="9"/>
  <c r="D67" i="9"/>
  <c r="B73" i="9"/>
  <c r="B69" i="9"/>
  <c r="B68" i="9"/>
  <c r="B62" i="9"/>
  <c r="B72" i="9"/>
  <c r="K50" i="9"/>
  <c r="B63" i="9"/>
  <c r="B66" i="9"/>
  <c r="B67" i="9"/>
  <c r="B64" i="9"/>
  <c r="K51" i="9"/>
  <c r="F66" i="9"/>
  <c r="B70" i="9"/>
  <c r="B71" i="9"/>
  <c r="F70" i="9"/>
  <c r="F62" i="9"/>
  <c r="F63" i="9"/>
  <c r="C63" i="9"/>
  <c r="F69" i="9"/>
  <c r="D64" i="9"/>
  <c r="F67" i="9"/>
  <c r="D73" i="9"/>
  <c r="D66" i="9"/>
  <c r="F64" i="9"/>
  <c r="B64" i="8"/>
  <c r="B68" i="8"/>
  <c r="B65" i="8"/>
  <c r="K52" i="8"/>
  <c r="B63" i="8"/>
  <c r="B70" i="8"/>
  <c r="I65" i="8"/>
  <c r="B72" i="8"/>
  <c r="B71" i="8"/>
  <c r="B69" i="8"/>
  <c r="B66" i="8"/>
  <c r="B73" i="8"/>
  <c r="B62" i="8"/>
  <c r="B67" i="8"/>
  <c r="I73" i="8"/>
  <c r="I66" i="8"/>
  <c r="K57" i="8"/>
  <c r="I69" i="8"/>
  <c r="I67" i="8"/>
  <c r="I71" i="8"/>
  <c r="K51" i="8"/>
  <c r="I64" i="8"/>
  <c r="B65" i="9"/>
  <c r="I62" i="8"/>
  <c r="I63" i="8"/>
  <c r="I70" i="8"/>
  <c r="I68" i="8"/>
  <c r="I72" i="8"/>
  <c r="D72" i="9"/>
  <c r="D63" i="9"/>
  <c r="F68" i="9"/>
  <c r="D62" i="9"/>
  <c r="D68" i="9"/>
  <c r="K56" i="9"/>
  <c r="C72" i="9"/>
  <c r="D65" i="9"/>
  <c r="F65" i="9"/>
  <c r="D70" i="9"/>
  <c r="K49" i="9"/>
  <c r="C69" i="9"/>
  <c r="C62" i="9"/>
  <c r="C64" i="9"/>
  <c r="F73" i="9"/>
  <c r="D69" i="9"/>
  <c r="C73" i="9"/>
  <c r="F71" i="9"/>
  <c r="D71" i="9"/>
  <c r="C66" i="9"/>
  <c r="C71" i="9"/>
  <c r="C65" i="9"/>
  <c r="F72" i="9"/>
  <c r="C67" i="9"/>
  <c r="C70" i="9"/>
  <c r="K57" i="9"/>
  <c r="B80" i="9" l="1"/>
  <c r="B81" i="9"/>
  <c r="B76" i="9"/>
  <c r="B82" i="9"/>
  <c r="B77" i="9"/>
  <c r="B83" i="9"/>
  <c r="B78" i="9"/>
  <c r="B85" i="9"/>
  <c r="B79" i="9"/>
  <c r="B84" i="9"/>
  <c r="B87" i="9"/>
  <c r="B86" i="9"/>
  <c r="B82" i="8"/>
  <c r="B78" i="8"/>
  <c r="B86" i="8"/>
  <c r="B85" i="8"/>
  <c r="B87" i="8"/>
  <c r="B79" i="8"/>
  <c r="B80" i="8"/>
  <c r="B83" i="8"/>
  <c r="B76" i="8"/>
  <c r="B77" i="8"/>
  <c r="B81" i="8"/>
  <c r="B84" i="8"/>
  <c r="B88" i="9" l="1"/>
  <c r="B90" i="9"/>
  <c r="B93" i="9" s="1"/>
  <c r="E35" i="7" s="1"/>
  <c r="D36" i="5" s="1"/>
  <c r="B90" i="8"/>
  <c r="B93" i="8" s="1"/>
  <c r="E26" i="7" s="1"/>
  <c r="D27" i="5" s="1"/>
  <c r="B8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BE6E6461-297B-4BAD-A167-75C25CE6E1CB}">
      <text>
        <r>
          <rPr>
            <sz val="11"/>
            <color indexed="81"/>
            <rFont val="Meiryo UI"/>
            <family val="3"/>
            <charset val="128"/>
          </rPr>
          <t>※変動電源と同じ値になる
ファイル名：
【2031】3hケース揚水各月年間調整係数算定.ver2.xlsm
※「●h」が異なっていても値は同じ。
データ引用箇所：
　「年間」ワークシート
　「必要供給力」に記載の値（V24～AD35）
ファイル保管場所：
\\172.18.25.72\容量市場_長期市場\10_システム・ツール\参加登録\期待容量等算定諸元一覧_更新版\作業中\調整係数（供給信頼度評価T⇒）</t>
        </r>
      </text>
    </comment>
    <comment ref="A17" authorId="0" shapeId="0" xr:uid="{568A15C0-DE2A-4979-8D97-4F70F1306FC3}">
      <text>
        <r>
          <rPr>
            <sz val="11"/>
            <color indexed="81"/>
            <rFont val="Meiryo UI"/>
            <family val="3"/>
            <charset val="128"/>
          </rPr>
          <t>ファイル名：
【2031】3hケース揚水各月年間調整係数算定.ver2.xlsm
※「●h」が異なっていても値は同じ。
データ引用箇所：
　「年間」ワークシート
　「Cace_No 1」の年間設備量の値（T4）
※考え方※
揚水の安定電源代替価値を、調整係数として表現している。
このため、揚水全なし（Cace_No 1）の年間設備量を基準に、揚水が入ることで減少する年間設備量（安定電源）と、入れた揚水量の比率から、調整係数を求める。
（減少する安定電源量と、入れた揚水量が１：１なら、調整係数は100%）
揚水は、再エネの余剰分をポンプ原資にするので、再エネは全入れとする。
（再エネ余剰がない場合、安定電源をポンプ原資にするので、揚水の調整係数は悪くなる）
ファイル保管場所：
\\172.18.25.72\容量市場_長期市場\10_システム・ツール\参加登録\期待容量等算定諸元一覧_更新版\作業中\調整係数（供給信頼度評価T⇒）</t>
        </r>
      </text>
    </comment>
    <comment ref="A19" authorId="0" shapeId="0" xr:uid="{6E3CE2A2-4E59-444A-81CC-15406D0AE9DA}">
      <text>
        <r>
          <rPr>
            <sz val="11"/>
            <color indexed="81"/>
            <rFont val="Meiryo UI"/>
            <family val="3"/>
            <charset val="128"/>
          </rPr>
          <t>※変動電源と同じ値になる
ファイル名：
【2031】3hケース揚水各月年間調整係数算定.ver2.xlsm
※「●h」が異なっていても値は同じ。
データ引用箇所：
　「年間」ワークシート
　「再エネ供給力」に記載の値（V38～AD49）
ファイル保管場所：
\\172.18.25.72\容量市場_長期市場\10_システム・ツール\参加登録\期待容量等算定諸元一覧_更新版\作業中\調整係数（供給信頼度評価T⇒）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BFEE47F4-F15B-4002-9C8B-AF11F63DDF49}">
      <text>
        <r>
          <rPr>
            <sz val="9"/>
            <color indexed="81"/>
            <rFont val="Meiryo UI"/>
            <family val="3"/>
            <charset val="128"/>
          </rPr>
          <t>ファイル名：
【揚水2031】調整係数まとめ.xlsm
データ引用箇所：
　「北海道」～「九州」ワークシート
　「③年間調整係数の算出」に記載の値（C20～N39）
ファイル保管場所：
\\172.18.25.72\容量市場_長期市場\10_システム・ツール\参加登録\期待容量等算定諸元一覧_更新版\作業中\調整係数（供給信頼度評価T⇒）</t>
        </r>
      </text>
    </comment>
  </commentList>
</comments>
</file>

<file path=xl/sharedStrings.xml><?xml version="1.0" encoding="utf-8"?>
<sst xmlns="http://schemas.openxmlformats.org/spreadsheetml/2006/main" count="690" uniqueCount="148">
  <si>
    <t>エリア</t>
    <phoneticPr fontId="1"/>
  </si>
  <si>
    <t>北海道</t>
    <rPh sb="0" eb="3">
      <t>ホッカイドウ</t>
    </rPh>
    <phoneticPr fontId="1"/>
  </si>
  <si>
    <t>東北</t>
    <rPh sb="0" eb="2">
      <t>トウホク</t>
    </rPh>
    <phoneticPr fontId="1"/>
  </si>
  <si>
    <t>東京</t>
    <rPh sb="0" eb="2">
      <t>トウキョウ</t>
    </rPh>
    <phoneticPr fontId="1"/>
  </si>
  <si>
    <t>中部</t>
    <rPh sb="0" eb="2">
      <t>チュウブ</t>
    </rPh>
    <phoneticPr fontId="1"/>
  </si>
  <si>
    <t>北陸</t>
    <rPh sb="0" eb="2">
      <t>ホクリク</t>
    </rPh>
    <phoneticPr fontId="1"/>
  </si>
  <si>
    <t>関西</t>
    <rPh sb="0" eb="2">
      <t>カンサイ</t>
    </rPh>
    <phoneticPr fontId="1"/>
  </si>
  <si>
    <t>中国</t>
    <rPh sb="0" eb="2">
      <t>チュウゴク</t>
    </rPh>
    <phoneticPr fontId="1"/>
  </si>
  <si>
    <t>四国</t>
    <rPh sb="0" eb="2">
      <t>シコク</t>
    </rPh>
    <phoneticPr fontId="1"/>
  </si>
  <si>
    <t>九州</t>
    <rPh sb="0" eb="2">
      <t>キュウシュウ</t>
    </rPh>
    <phoneticPr fontId="1"/>
  </si>
  <si>
    <t>新設</t>
    <rPh sb="0" eb="2">
      <t>シンセツ</t>
    </rPh>
    <phoneticPr fontId="1"/>
  </si>
  <si>
    <t>リプレース</t>
    <phoneticPr fontId="1"/>
  </si>
  <si>
    <t>項目</t>
  </si>
  <si>
    <t>事業者入力</t>
  </si>
  <si>
    <t>単位</t>
  </si>
  <si>
    <t>電源等識別番号</t>
  </si>
  <si>
    <t>容量を提供する
電源等の区分</t>
  </si>
  <si>
    <t>エリア名</t>
  </si>
  <si>
    <t>kW</t>
  </si>
  <si>
    <t>4月</t>
  </si>
  <si>
    <t>5月</t>
  </si>
  <si>
    <t>6月</t>
  </si>
  <si>
    <t>7月</t>
  </si>
  <si>
    <t>8月</t>
  </si>
  <si>
    <t>9月</t>
  </si>
  <si>
    <t>10月</t>
  </si>
  <si>
    <t>11月</t>
  </si>
  <si>
    <t>12月</t>
  </si>
  <si>
    <t>1月</t>
  </si>
  <si>
    <t>2月</t>
  </si>
  <si>
    <t>3月</t>
  </si>
  <si>
    <t>期待容量</t>
  </si>
  <si>
    <t>応札容量</t>
  </si>
  <si>
    <t>入力箇所(期待容量登録時)</t>
    <rPh sb="5" eb="7">
      <t>キタイ</t>
    </rPh>
    <rPh sb="7" eb="9">
      <t>ヨウリョウ</t>
    </rPh>
    <rPh sb="9" eb="11">
      <t>トウロク</t>
    </rPh>
    <rPh sb="11" eb="12">
      <t>ジ</t>
    </rPh>
    <phoneticPr fontId="1"/>
  </si>
  <si>
    <t>追加入力箇所(応札容量登録時)</t>
    <rPh sb="0" eb="2">
      <t>ツイカ</t>
    </rPh>
    <rPh sb="7" eb="9">
      <t>オウサツ</t>
    </rPh>
    <rPh sb="9" eb="11">
      <t>ヨウリョウ</t>
    </rPh>
    <rPh sb="11" eb="13">
      <t>トウロク</t>
    </rPh>
    <rPh sb="13" eb="14">
      <t>ジ</t>
    </rPh>
    <phoneticPr fontId="1"/>
  </si>
  <si>
    <t>エラー時</t>
    <rPh sb="3" eb="4">
      <t>ジ</t>
    </rPh>
    <phoneticPr fontId="1"/>
  </si>
  <si>
    <t>&lt;会社名&gt;</t>
    <rPh sb="1" eb="4">
      <t>カイシャメイ</t>
    </rPh>
    <phoneticPr fontId="1"/>
  </si>
  <si>
    <t>安定電源</t>
    <phoneticPr fontId="1"/>
  </si>
  <si>
    <t>新設</t>
  </si>
  <si>
    <t>電源種</t>
    <rPh sb="0" eb="2">
      <t>デンゲン</t>
    </rPh>
    <rPh sb="2" eb="3">
      <t>シュ</t>
    </rPh>
    <phoneticPr fontId="1"/>
  </si>
  <si>
    <t>（記載要領）</t>
    <rPh sb="1" eb="3">
      <t>キサイ</t>
    </rPh>
    <rPh sb="3" eb="5">
      <t>ヨウリョウ</t>
    </rPh>
    <phoneticPr fontId="1"/>
  </si>
  <si>
    <r>
      <t>・電源等識別番号については、電源等情報</t>
    </r>
    <r>
      <rPr>
        <sz val="11"/>
        <color theme="1"/>
        <rFont val="Meiryo UI"/>
        <family val="3"/>
        <charset val="128"/>
      </rPr>
      <t>に登録した後に、容量市場システムで付番された番号を記載して下さい。</t>
    </r>
    <phoneticPr fontId="1"/>
  </si>
  <si>
    <t>・容量を提供する電源等の区分については、安定電源で固定です。</t>
    <rPh sb="20" eb="22">
      <t>アンテイ</t>
    </rPh>
    <rPh sb="22" eb="24">
      <t>デンゲン</t>
    </rPh>
    <rPh sb="25" eb="27">
      <t>コテイ</t>
    </rPh>
    <phoneticPr fontId="1"/>
  </si>
  <si>
    <r>
      <t>・応札容量については、自動計算されます。　※</t>
    </r>
    <r>
      <rPr>
        <u/>
        <sz val="11"/>
        <color theme="1"/>
        <rFont val="Meiryo UI"/>
        <family val="3"/>
        <charset val="128"/>
      </rPr>
      <t>応札時、この値を容量市場システムで応札容量に入力してください。</t>
    </r>
    <phoneticPr fontId="1"/>
  </si>
  <si>
    <t>対象電源種</t>
    <rPh sb="0" eb="2">
      <t>タイショウ</t>
    </rPh>
    <rPh sb="2" eb="4">
      <t>デンゲン</t>
    </rPh>
    <rPh sb="4" eb="5">
      <t>シュ</t>
    </rPh>
    <phoneticPr fontId="1"/>
  </si>
  <si>
    <t>4月</t>
    <rPh sb="1" eb="2">
      <t>ガツ</t>
    </rPh>
    <phoneticPr fontId="1"/>
  </si>
  <si>
    <t>h</t>
    <phoneticPr fontId="1"/>
  </si>
  <si>
    <t>kWh</t>
    <phoneticPr fontId="1"/>
  </si>
  <si>
    <t>各月の調整係数
(期待容量算出用)</t>
    <rPh sb="3" eb="5">
      <t>チョウセイ</t>
    </rPh>
    <rPh sb="5" eb="7">
      <t>ケイスウ</t>
    </rPh>
    <rPh sb="9" eb="11">
      <t>キタイ</t>
    </rPh>
    <rPh sb="11" eb="13">
      <t>ヨウリョウ</t>
    </rPh>
    <rPh sb="13" eb="15">
      <t>サンシュツ</t>
    </rPh>
    <rPh sb="15" eb="16">
      <t>ヨウ</t>
    </rPh>
    <phoneticPr fontId="1"/>
  </si>
  <si>
    <t>%</t>
    <phoneticPr fontId="1"/>
  </si>
  <si>
    <t>・各月の調整係数(期待容量算出用)については、自動計算されます。</t>
    <phoneticPr fontId="1"/>
  </si>
  <si>
    <r>
      <t>・期待容量については、自動計算されます。　※</t>
    </r>
    <r>
      <rPr>
        <u/>
        <sz val="11"/>
        <color theme="1"/>
        <rFont val="Meiryo UI"/>
        <family val="3"/>
        <charset val="128"/>
      </rPr>
      <t>この値が長期脱炭素電源オークションに応札する際の応札容量の上限値になります。</t>
    </r>
    <rPh sb="26" eb="33">
      <t>チョウキダツタンソデンゲン</t>
    </rPh>
    <phoneticPr fontId="1"/>
  </si>
  <si>
    <t>・各月の調整係数(応札容量算出用)については、自動計算されます。</t>
    <phoneticPr fontId="1"/>
  </si>
  <si>
    <t>蓄電池</t>
    <rPh sb="0" eb="3">
      <t>チクデンチ</t>
    </rPh>
    <phoneticPr fontId="1"/>
  </si>
  <si>
    <t>各月の調整係数
(応札容量算出用)</t>
    <rPh sb="3" eb="5">
      <t>チョウセイ</t>
    </rPh>
    <rPh sb="5" eb="7">
      <t>ケイスウ</t>
    </rPh>
    <rPh sb="9" eb="11">
      <t>オウサツ</t>
    </rPh>
    <rPh sb="11" eb="13">
      <t>ヨウリョウ</t>
    </rPh>
    <rPh sb="13" eb="15">
      <t>サンシュツ</t>
    </rPh>
    <rPh sb="15" eb="16">
      <t>ヨウ</t>
    </rPh>
    <phoneticPr fontId="1"/>
  </si>
  <si>
    <t>新設/リプレース</t>
    <rPh sb="0" eb="2">
      <t>シンセツ</t>
    </rPh>
    <phoneticPr fontId="1"/>
  </si>
  <si>
    <t>1．以下の項目については、期待容量の登録期間中(2023/12/1～12/12)に容量市場システムに登録して下さい。</t>
    <phoneticPr fontId="1"/>
  </si>
  <si>
    <t>2．以下の項目については、応札容量算定に用いた期待容量等算定諸元一覧登録受付期間中(2024/1/31～2/7)に容量市場システムに登録して下さい。</t>
    <rPh sb="40" eb="41">
      <t>チュウ</t>
    </rPh>
    <phoneticPr fontId="1"/>
  </si>
  <si>
    <t>設備容量(送電端)</t>
    <rPh sb="0" eb="2">
      <t>セツビ</t>
    </rPh>
    <rPh sb="2" eb="4">
      <t>ヨウリョウ</t>
    </rPh>
    <rPh sb="5" eb="7">
      <t>ソウデン</t>
    </rPh>
    <rPh sb="7" eb="8">
      <t>タン</t>
    </rPh>
    <phoneticPr fontId="1"/>
  </si>
  <si>
    <t>各月の発電可能電力
(期待容量算出用)</t>
    <rPh sb="0" eb="2">
      <t>カクツキ</t>
    </rPh>
    <rPh sb="3" eb="5">
      <t>ハツデン</t>
    </rPh>
    <rPh sb="5" eb="7">
      <t>カノウ</t>
    </rPh>
    <rPh sb="7" eb="9">
      <t>デンリョク</t>
    </rPh>
    <phoneticPr fontId="1"/>
  </si>
  <si>
    <t>各月の発電可能時間
(期待容量算出用)</t>
    <rPh sb="3" eb="5">
      <t>ハツデン</t>
    </rPh>
    <rPh sb="5" eb="7">
      <t>カノウ</t>
    </rPh>
    <rPh sb="7" eb="9">
      <t>ジカン</t>
    </rPh>
    <rPh sb="11" eb="13">
      <t>キタイ</t>
    </rPh>
    <rPh sb="13" eb="15">
      <t>ヨウリョウ</t>
    </rPh>
    <rPh sb="15" eb="17">
      <t>サンシュツ</t>
    </rPh>
    <rPh sb="17" eb="18">
      <t>ヨウ</t>
    </rPh>
    <phoneticPr fontId="1"/>
  </si>
  <si>
    <t>各月の上池容量または蓄電池容量
(期待容量算出用)</t>
    <rPh sb="3" eb="4">
      <t>ウエ</t>
    </rPh>
    <rPh sb="4" eb="7">
      <t>イケヨウリョウ</t>
    </rPh>
    <rPh sb="10" eb="13">
      <t>チクデンチ</t>
    </rPh>
    <rPh sb="13" eb="15">
      <t>ヨウリョウ</t>
    </rPh>
    <rPh sb="17" eb="19">
      <t>キタイ</t>
    </rPh>
    <rPh sb="19" eb="21">
      <t>ヨウリョウ</t>
    </rPh>
    <rPh sb="21" eb="23">
      <t>サンシュツ</t>
    </rPh>
    <rPh sb="23" eb="24">
      <t>ヨウ</t>
    </rPh>
    <phoneticPr fontId="1"/>
  </si>
  <si>
    <t>各月の管理容量</t>
    <rPh sb="0" eb="2">
      <t>カクツキ</t>
    </rPh>
    <rPh sb="3" eb="7">
      <t>カンリヨウリョウ</t>
    </rPh>
    <phoneticPr fontId="1"/>
  </si>
  <si>
    <t>各月の発電可能時間
(応札容量算出用)</t>
    <rPh sb="3" eb="5">
      <t>ハツデン</t>
    </rPh>
    <rPh sb="5" eb="7">
      <t>カノウ</t>
    </rPh>
    <rPh sb="7" eb="9">
      <t>ジカン</t>
    </rPh>
    <rPh sb="11" eb="13">
      <t>オウサツ</t>
    </rPh>
    <rPh sb="13" eb="15">
      <t>ヨウリョウ</t>
    </rPh>
    <rPh sb="15" eb="17">
      <t>サンシュツ</t>
    </rPh>
    <rPh sb="17" eb="18">
      <t>ヨウ</t>
    </rPh>
    <phoneticPr fontId="1"/>
  </si>
  <si>
    <t>各月の上池容量または蓄電池容量
(応札容量算出用)</t>
    <rPh sb="3" eb="4">
      <t>ウエ</t>
    </rPh>
    <rPh sb="4" eb="7">
      <t>イケヨウリョウ</t>
    </rPh>
    <rPh sb="10" eb="13">
      <t>チクデンチ</t>
    </rPh>
    <rPh sb="13" eb="15">
      <t>ヨウリョウ</t>
    </rPh>
    <rPh sb="17" eb="19">
      <t>オウサツ</t>
    </rPh>
    <rPh sb="19" eb="21">
      <t>ヨウリョウ</t>
    </rPh>
    <rPh sb="21" eb="23">
      <t>サンシュツ</t>
    </rPh>
    <rPh sb="23" eb="24">
      <t>ヨウ</t>
    </rPh>
    <phoneticPr fontId="1"/>
  </si>
  <si>
    <t>・各月の上池容量または蓄電池容量(期待容量算出用)については、自動計算されます。</t>
    <rPh sb="4" eb="5">
      <t>ウエ</t>
    </rPh>
    <rPh sb="5" eb="8">
      <t>イケヨウリョウ</t>
    </rPh>
    <rPh sb="11" eb="16">
      <t>チクデンチヨウリョウ</t>
    </rPh>
    <phoneticPr fontId="1"/>
  </si>
  <si>
    <t>・各月の管理容量については、制度適用年数の間でのダムもしくは蓄電池運用のリスク（運用による劣化に伴う蓄電池の容量減を含む）を踏まえ、同月の各月の応札出力を上限に任意に記載して下さい。</t>
    <rPh sb="4" eb="8">
      <t>カンリヨウリョウ</t>
    </rPh>
    <rPh sb="14" eb="16">
      <t>セイド</t>
    </rPh>
    <rPh sb="16" eb="18">
      <t>テキヨウ</t>
    </rPh>
    <rPh sb="18" eb="20">
      <t>ネンスウ</t>
    </rPh>
    <rPh sb="21" eb="22">
      <t>アイダ</t>
    </rPh>
    <rPh sb="30" eb="35">
      <t>チクデンチウンヨウ</t>
    </rPh>
    <rPh sb="40" eb="42">
      <t>ウンヨウ</t>
    </rPh>
    <rPh sb="45" eb="47">
      <t>レッカ</t>
    </rPh>
    <rPh sb="48" eb="49">
      <t>トモナ</t>
    </rPh>
    <rPh sb="50" eb="53">
      <t>チクデンチ</t>
    </rPh>
    <rPh sb="54" eb="57">
      <t>ヨウリョウゲン</t>
    </rPh>
    <rPh sb="58" eb="59">
      <t>フク</t>
    </rPh>
    <rPh sb="72" eb="74">
      <t>オウサツ</t>
    </rPh>
    <rPh sb="74" eb="76">
      <t>シュツリョク</t>
    </rPh>
    <phoneticPr fontId="1"/>
  </si>
  <si>
    <r>
      <t>・各月の発電可能時間(応札容量算出用)については、ダムもしくは蓄電池の運用リスク（運用による劣化に伴う蓄電池の容量減を含む）を踏まえ、任意の継続時間(</t>
    </r>
    <r>
      <rPr>
        <u/>
        <sz val="11"/>
        <rFont val="Meiryo UI"/>
        <family val="3"/>
        <charset val="128"/>
      </rPr>
      <t>整数</t>
    </r>
    <r>
      <rPr>
        <sz val="11"/>
        <rFont val="Meiryo UI"/>
        <family val="3"/>
        <charset val="128"/>
      </rPr>
      <t>)を記載して下さい。</t>
    </r>
    <rPh sb="4" eb="6">
      <t>ハツデン</t>
    </rPh>
    <rPh sb="6" eb="8">
      <t>カノウ</t>
    </rPh>
    <rPh sb="8" eb="10">
      <t>ジカン</t>
    </rPh>
    <rPh sb="31" eb="34">
      <t>チクデンチ</t>
    </rPh>
    <rPh sb="41" eb="43">
      <t>ウンヨウ</t>
    </rPh>
    <rPh sb="46" eb="48">
      <t>レッカ</t>
    </rPh>
    <rPh sb="49" eb="50">
      <t>トモナ</t>
    </rPh>
    <rPh sb="51" eb="54">
      <t>チクデンチ</t>
    </rPh>
    <rPh sb="55" eb="58">
      <t>ヨウリョウゲン</t>
    </rPh>
    <rPh sb="59" eb="60">
      <t>フク</t>
    </rPh>
    <rPh sb="70" eb="72">
      <t>ケイゾク</t>
    </rPh>
    <rPh sb="72" eb="74">
      <t>ジカン</t>
    </rPh>
    <phoneticPr fontId="1"/>
  </si>
  <si>
    <r>
      <t>※ただし、その際には</t>
    </r>
    <r>
      <rPr>
        <u/>
        <sz val="11"/>
        <color theme="1"/>
        <rFont val="Meiryo UI"/>
        <family val="3"/>
        <charset val="128"/>
      </rPr>
      <t>各月の上池容量または蓄電池容量(応札容量算出用)が、同月の各月の上池容量または蓄電池容量(期待容量算出用)以下</t>
    </r>
    <r>
      <rPr>
        <sz val="11"/>
        <color theme="1"/>
        <rFont val="Meiryo UI"/>
        <family val="3"/>
        <charset val="128"/>
      </rPr>
      <t>となるようにする必要があります</t>
    </r>
    <rPh sb="7" eb="8">
      <t>サイ</t>
    </rPh>
    <rPh sb="13" eb="14">
      <t>ウエ</t>
    </rPh>
    <rPh sb="14" eb="17">
      <t>イケヨウリョウ</t>
    </rPh>
    <rPh sb="20" eb="23">
      <t>チクデンチ</t>
    </rPh>
    <rPh sb="42" eb="43">
      <t>ウエ</t>
    </rPh>
    <rPh sb="43" eb="46">
      <t>イケヨウリョウ</t>
    </rPh>
    <rPh sb="49" eb="52">
      <t>チクデンチ</t>
    </rPh>
    <rPh sb="73" eb="75">
      <t>ヒツヨウ</t>
    </rPh>
    <phoneticPr fontId="1"/>
  </si>
  <si>
    <t>・各月の上池容量または蓄電池容量(応札容量算出用)については、自動計算されます。</t>
    <rPh sb="4" eb="5">
      <t>ウエ</t>
    </rPh>
    <rPh sb="5" eb="8">
      <t>イケヨウリョウ</t>
    </rPh>
    <rPh sb="11" eb="14">
      <t>チクデンチ</t>
    </rPh>
    <phoneticPr fontId="1"/>
  </si>
  <si>
    <t>・発電方式の区分については、「揚水(純揚水)」もしくは「蓄電池」を選択してください。</t>
    <rPh sb="15" eb="17">
      <t>ヨウスイ</t>
    </rPh>
    <rPh sb="18" eb="21">
      <t>ジュンヨウスイ</t>
    </rPh>
    <rPh sb="28" eb="31">
      <t>チクデンチ</t>
    </rPh>
    <rPh sb="33" eb="35">
      <t>センタク</t>
    </rPh>
    <phoneticPr fontId="1"/>
  </si>
  <si>
    <t>・エリア名については、電源等情報に登録した「エリア名」を記載して下さい。</t>
    <phoneticPr fontId="1"/>
  </si>
  <si>
    <t>・各月の発電可能電力(期待容量算出用)については、本オークションに参加可能な設備容量(送電端)から大気温及びダム水位低下等の影響による能力減分を差し引いた値を記載ください。</t>
    <rPh sb="1" eb="3">
      <t>カクツキ</t>
    </rPh>
    <rPh sb="4" eb="6">
      <t>ハツデン</t>
    </rPh>
    <rPh sb="6" eb="8">
      <t>カノウ</t>
    </rPh>
    <rPh sb="8" eb="10">
      <t>デンリョク</t>
    </rPh>
    <rPh sb="11" eb="13">
      <t>キタイ</t>
    </rPh>
    <rPh sb="13" eb="15">
      <t>ヨウリョウ</t>
    </rPh>
    <rPh sb="15" eb="18">
      <t>サンシュツヨウ</t>
    </rPh>
    <rPh sb="49" eb="50">
      <t>ダイ</t>
    </rPh>
    <rPh sb="50" eb="52">
      <t>キオン</t>
    </rPh>
    <rPh sb="52" eb="53">
      <t>オヨ</t>
    </rPh>
    <rPh sb="56" eb="61">
      <t>スイイテイカトウ</t>
    </rPh>
    <rPh sb="62" eb="64">
      <t>エイキョウ</t>
    </rPh>
    <rPh sb="67" eb="69">
      <t>ノウリョク</t>
    </rPh>
    <rPh sb="69" eb="70">
      <t>ゲン</t>
    </rPh>
    <rPh sb="70" eb="71">
      <t>ブン</t>
    </rPh>
    <rPh sb="72" eb="73">
      <t>サ</t>
    </rPh>
    <rPh sb="74" eb="75">
      <t>ヒ</t>
    </rPh>
    <rPh sb="77" eb="78">
      <t>アタイ</t>
    </rPh>
    <rPh sb="79" eb="81">
      <t>キサイ</t>
    </rPh>
    <phoneticPr fontId="1"/>
  </si>
  <si>
    <t>揚水</t>
    <rPh sb="0" eb="2">
      <t>ヨウスイ</t>
    </rPh>
    <phoneticPr fontId="1"/>
  </si>
  <si>
    <t>【新設・リプレース】：水力（揚水のみ）、蓄電池</t>
    <rPh sb="11" eb="13">
      <t>スイリョク</t>
    </rPh>
    <rPh sb="14" eb="16">
      <t>ヨウスイ</t>
    </rPh>
    <rPh sb="20" eb="23">
      <t>チクデンチ</t>
    </rPh>
    <phoneticPr fontId="1"/>
  </si>
  <si>
    <t>リプレースに係る補足情報</t>
    <rPh sb="6" eb="7">
      <t>カカ</t>
    </rPh>
    <rPh sb="8" eb="12">
      <t>ホソクジョウホウ</t>
    </rPh>
    <phoneticPr fontId="1"/>
  </si>
  <si>
    <r>
      <t>・各月の発電可能時間(期待容量算出用)については、各月の上池容量または蓄電池容量(期待容量算出用)の範囲内で最大出力で発電した場合に運転可能な継続時間(3以上の</t>
    </r>
    <r>
      <rPr>
        <u/>
        <sz val="11"/>
        <rFont val="Meiryo UI"/>
        <family val="3"/>
        <charset val="128"/>
      </rPr>
      <t>整数</t>
    </r>
    <r>
      <rPr>
        <sz val="11"/>
        <rFont val="Meiryo UI"/>
        <family val="3"/>
        <charset val="128"/>
      </rPr>
      <t>)を記載して下さい。</t>
    </r>
    <rPh sb="4" eb="6">
      <t>ハツデン</t>
    </rPh>
    <rPh sb="6" eb="8">
      <t>カノウ</t>
    </rPh>
    <rPh sb="28" eb="29">
      <t>ウエ</t>
    </rPh>
    <rPh sb="29" eb="32">
      <t>イケヨウリョウ</t>
    </rPh>
    <rPh sb="35" eb="38">
      <t>チクデンチ</t>
    </rPh>
    <rPh sb="77" eb="79">
      <t>イジョウ</t>
    </rPh>
    <rPh sb="80" eb="82">
      <t>セイスウ</t>
    </rPh>
    <phoneticPr fontId="1"/>
  </si>
  <si>
    <t>本オークションに参加可能な設備容量
(送電端)</t>
    <phoneticPr fontId="1"/>
  </si>
  <si>
    <t>入力</t>
    <rPh sb="0" eb="2">
      <t>ニュウリョク</t>
    </rPh>
    <phoneticPr fontId="1"/>
  </si>
  <si>
    <t>記載例</t>
    <rPh sb="0" eb="2">
      <t>キサイ</t>
    </rPh>
    <rPh sb="2" eb="3">
      <t>レイ</t>
    </rPh>
    <phoneticPr fontId="1"/>
  </si>
  <si>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1"/>
  </si>
  <si>
    <t>調整係数一覧</t>
  </si>
  <si>
    <t>　　</t>
    <phoneticPr fontId="1"/>
  </si>
  <si>
    <t>計算用(期待容量)</t>
  </si>
  <si>
    <t>年度更新時に数値をアップデートする必要があるのは、以下の2シート</t>
    <rPh sb="0" eb="2">
      <t>ネンド</t>
    </rPh>
    <rPh sb="2" eb="4">
      <t>コウシン</t>
    </rPh>
    <rPh sb="4" eb="5">
      <t>ジ</t>
    </rPh>
    <rPh sb="6" eb="8">
      <t>スウチ</t>
    </rPh>
    <rPh sb="17" eb="19">
      <t>ヒツヨウ</t>
    </rPh>
    <rPh sb="25" eb="27">
      <t>イカ</t>
    </rPh>
    <phoneticPr fontId="1"/>
  </si>
  <si>
    <t>kW</t>
    <phoneticPr fontId="1"/>
  </si>
  <si>
    <t>応札容量</t>
    <rPh sb="0" eb="2">
      <t>オウサツ</t>
    </rPh>
    <rPh sb="2" eb="4">
      <t>ヨウリョウ</t>
    </rPh>
    <phoneticPr fontId="1"/>
  </si>
  <si>
    <t>各月の調整係数
(応札容量算出用)</t>
    <rPh sb="0" eb="2">
      <t>カクツキ</t>
    </rPh>
    <rPh sb="3" eb="5">
      <t>チョウセイ</t>
    </rPh>
    <rPh sb="5" eb="7">
      <t>ケイスウ</t>
    </rPh>
    <rPh sb="9" eb="11">
      <t>オウサツ</t>
    </rPh>
    <rPh sb="11" eb="13">
      <t>ヨウリョウ</t>
    </rPh>
    <rPh sb="13" eb="15">
      <t>サンシュツ</t>
    </rPh>
    <rPh sb="15" eb="16">
      <t>ヨウ</t>
    </rPh>
    <phoneticPr fontId="1"/>
  </si>
  <si>
    <t>各月の上池容量または
各月の蓄電池容量
(応札容量算出用)</t>
    <rPh sb="0" eb="2">
      <t>カクツキ</t>
    </rPh>
    <rPh sb="3" eb="4">
      <t>ウワ</t>
    </rPh>
    <rPh sb="4" eb="5">
      <t>イケ</t>
    </rPh>
    <rPh sb="5" eb="7">
      <t>ヨウリョウ</t>
    </rPh>
    <rPh sb="11" eb="13">
      <t>カクツキ</t>
    </rPh>
    <rPh sb="14" eb="17">
      <t>チクデンチ</t>
    </rPh>
    <rPh sb="17" eb="19">
      <t>ヨウリョウ</t>
    </rPh>
    <rPh sb="21" eb="23">
      <t>オウサツ</t>
    </rPh>
    <rPh sb="23" eb="25">
      <t>ヨウリョウ</t>
    </rPh>
    <rPh sb="25" eb="27">
      <t>サンシュツ</t>
    </rPh>
    <rPh sb="27" eb="28">
      <t>ヨウ</t>
    </rPh>
    <phoneticPr fontId="1"/>
  </si>
  <si>
    <t>各月の運転または
放電継続時間
(応札容量算出用)</t>
    <rPh sb="0" eb="2">
      <t>カクツキ</t>
    </rPh>
    <rPh sb="3" eb="5">
      <t>ウンテン</t>
    </rPh>
    <rPh sb="9" eb="11">
      <t>ホウデン</t>
    </rPh>
    <rPh sb="11" eb="13">
      <t>ケイゾク</t>
    </rPh>
    <rPh sb="13" eb="15">
      <t>ジカン</t>
    </rPh>
    <rPh sb="17" eb="19">
      <t>オウサツ</t>
    </rPh>
    <rPh sb="19" eb="21">
      <t>ヨウリョウ</t>
    </rPh>
    <rPh sb="21" eb="23">
      <t>サンシュツ</t>
    </rPh>
    <rPh sb="23" eb="24">
      <t>ヨウ</t>
    </rPh>
    <phoneticPr fontId="1"/>
  </si>
  <si>
    <t>各月の管理容量</t>
    <rPh sb="0" eb="2">
      <t>カクツキ</t>
    </rPh>
    <rPh sb="3" eb="5">
      <t>カンリ</t>
    </rPh>
    <rPh sb="5" eb="7">
      <t>ヨウリョウ</t>
    </rPh>
    <phoneticPr fontId="1"/>
  </si>
  <si>
    <t>期待容量</t>
    <rPh sb="0" eb="2">
      <t>キタイ</t>
    </rPh>
    <rPh sb="2" eb="4">
      <t>ヨウリョウ</t>
    </rPh>
    <phoneticPr fontId="1"/>
  </si>
  <si>
    <t>各月の調整係数
(期待容量算出用)</t>
    <rPh sb="0" eb="2">
      <t>カクツキ</t>
    </rPh>
    <rPh sb="3" eb="5">
      <t>チョウセイ</t>
    </rPh>
    <rPh sb="5" eb="7">
      <t>ケイスウ</t>
    </rPh>
    <rPh sb="9" eb="11">
      <t>キタイ</t>
    </rPh>
    <rPh sb="11" eb="13">
      <t>ヨウリョウ</t>
    </rPh>
    <rPh sb="13" eb="15">
      <t>サンシュツ</t>
    </rPh>
    <rPh sb="15" eb="16">
      <t>ヨウ</t>
    </rPh>
    <phoneticPr fontId="1"/>
  </si>
  <si>
    <t>各月の上池容量または
各月の蓄電池容量
(期待容量算出用)</t>
    <rPh sb="0" eb="2">
      <t>カクツキ</t>
    </rPh>
    <rPh sb="3" eb="4">
      <t>ウワ</t>
    </rPh>
    <rPh sb="4" eb="5">
      <t>イケ</t>
    </rPh>
    <rPh sb="5" eb="7">
      <t>ヨウリョウ</t>
    </rPh>
    <rPh sb="11" eb="13">
      <t>カクツキ</t>
    </rPh>
    <rPh sb="14" eb="17">
      <t>チクデンチ</t>
    </rPh>
    <rPh sb="17" eb="19">
      <t>ヨウリョウ</t>
    </rPh>
    <rPh sb="21" eb="23">
      <t>キタイ</t>
    </rPh>
    <rPh sb="23" eb="25">
      <t>ヨウリョウ</t>
    </rPh>
    <rPh sb="25" eb="27">
      <t>サンシュツ</t>
    </rPh>
    <rPh sb="27" eb="28">
      <t>ヨウ</t>
    </rPh>
    <phoneticPr fontId="1"/>
  </si>
  <si>
    <t>各月の運転または
放電継続時間
(期待容量算出用)</t>
    <rPh sb="0" eb="2">
      <t>カクツキ</t>
    </rPh>
    <rPh sb="3" eb="5">
      <t>ウンテン</t>
    </rPh>
    <rPh sb="9" eb="11">
      <t>ホウデン</t>
    </rPh>
    <rPh sb="11" eb="13">
      <t>ケイゾク</t>
    </rPh>
    <rPh sb="13" eb="15">
      <t>ジカン</t>
    </rPh>
    <rPh sb="17" eb="19">
      <t>キタイ</t>
    </rPh>
    <rPh sb="19" eb="21">
      <t>ヨウリョウ</t>
    </rPh>
    <rPh sb="21" eb="23">
      <t>サンシュツ</t>
    </rPh>
    <rPh sb="23" eb="24">
      <t>ヨウ</t>
    </rPh>
    <phoneticPr fontId="1"/>
  </si>
  <si>
    <t>各月の送電または
放電可能電力</t>
    <rPh sb="0" eb="2">
      <t>カクツキ</t>
    </rPh>
    <rPh sb="3" eb="5">
      <t>ソウデン</t>
    </rPh>
    <rPh sb="9" eb="11">
      <t>ホウデン</t>
    </rPh>
    <rPh sb="11" eb="13">
      <t>カノウ</t>
    </rPh>
    <rPh sb="13" eb="15">
      <t>デンリョク</t>
    </rPh>
    <phoneticPr fontId="1"/>
  </si>
  <si>
    <t>エリア名</t>
    <rPh sb="3" eb="4">
      <t>メイ</t>
    </rPh>
    <phoneticPr fontId="1"/>
  </si>
  <si>
    <t>発電方式の区分</t>
    <rPh sb="0" eb="2">
      <t>ハツデン</t>
    </rPh>
    <rPh sb="2" eb="4">
      <t>ホウシキ</t>
    </rPh>
    <rPh sb="5" eb="7">
      <t>クブン</t>
    </rPh>
    <phoneticPr fontId="1"/>
  </si>
  <si>
    <t>容量を提供する
電源等の区分</t>
    <rPh sb="0" eb="2">
      <t>ヨウリョウ</t>
    </rPh>
    <rPh sb="3" eb="5">
      <t>テイキョウ</t>
    </rPh>
    <rPh sb="8" eb="10">
      <t>デンゲン</t>
    </rPh>
    <rPh sb="10" eb="11">
      <t>ナド</t>
    </rPh>
    <rPh sb="12" eb="14">
      <t>クブン</t>
    </rPh>
    <phoneticPr fontId="1"/>
  </si>
  <si>
    <t>電源等識別番号</t>
    <rPh sb="0" eb="2">
      <t>デンゲン</t>
    </rPh>
    <rPh sb="2" eb="3">
      <t>ナド</t>
    </rPh>
    <rPh sb="3" eb="5">
      <t>シキベツ</t>
    </rPh>
    <rPh sb="5" eb="7">
      <t>バンゴウ</t>
    </rPh>
    <phoneticPr fontId="1"/>
  </si>
  <si>
    <t>単位</t>
    <rPh sb="0" eb="2">
      <t>タンイ</t>
    </rPh>
    <phoneticPr fontId="1"/>
  </si>
  <si>
    <t>事業者入力</t>
    <rPh sb="0" eb="3">
      <t>ジギョウシャ</t>
    </rPh>
    <rPh sb="3" eb="5">
      <t>ニュウリョク</t>
    </rPh>
    <phoneticPr fontId="1"/>
  </si>
  <si>
    <t>項目</t>
    <rPh sb="0" eb="2">
      <t>コウモク</t>
    </rPh>
    <phoneticPr fontId="1"/>
  </si>
  <si>
    <t>&lt;会社名&gt;</t>
    <rPh sb="1" eb="3">
      <t>カイシャ</t>
    </rPh>
    <rPh sb="3" eb="4">
      <t>メイ</t>
    </rPh>
    <phoneticPr fontId="1"/>
  </si>
  <si>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1"/>
  </si>
  <si>
    <t>※期待容量の登録申込の際、チェックしてください</t>
    <rPh sb="1" eb="3">
      <t>キタイ</t>
    </rPh>
    <rPh sb="3" eb="5">
      <t>ヨウリョウ</t>
    </rPh>
    <rPh sb="6" eb="8">
      <t>トウロク</t>
    </rPh>
    <rPh sb="8" eb="9">
      <t>モウ</t>
    </rPh>
    <rPh sb="9" eb="10">
      <t>コ</t>
    </rPh>
    <rPh sb="11" eb="12">
      <t>サイ</t>
    </rPh>
    <phoneticPr fontId="1"/>
  </si>
  <si>
    <t>＜対象：水力（純揚水のみ）、蓄電池＞</t>
    <rPh sb="1" eb="3">
      <t>タイショウ</t>
    </rPh>
    <rPh sb="4" eb="6">
      <t>スイリョク</t>
    </rPh>
    <rPh sb="7" eb="8">
      <t>ジュン</t>
    </rPh>
    <rPh sb="8" eb="9">
      <t>ヨウ</t>
    </rPh>
    <rPh sb="9" eb="10">
      <t>スイ</t>
    </rPh>
    <rPh sb="14" eb="17">
      <t>チクデンチ</t>
    </rPh>
    <phoneticPr fontId="1"/>
  </si>
  <si>
    <r>
      <t>期待容量等算定諸元一覧（対象実需給年度：</t>
    </r>
    <r>
      <rPr>
        <b/>
        <sz val="12"/>
        <color theme="1"/>
        <rFont val="Meiryo UI"/>
        <family val="3"/>
        <charset val="128"/>
      </rPr>
      <t>2027</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1"/>
  </si>
  <si>
    <t>様式2</t>
    <rPh sb="0" eb="2">
      <t>ヨウシキ</t>
    </rPh>
    <phoneticPr fontId="1"/>
  </si>
  <si>
    <t>(参考)調整係数(%)</t>
    <rPh sb="1" eb="3">
      <t>サンコウ</t>
    </rPh>
    <rPh sb="4" eb="6">
      <t>チョウセイ</t>
    </rPh>
    <rPh sb="6" eb="8">
      <t>ケイスウ</t>
    </rPh>
    <phoneticPr fontId="1"/>
  </si>
  <si>
    <t>⑨期待容量(単位：kW)</t>
    <rPh sb="1" eb="3">
      <t>キタイ</t>
    </rPh>
    <rPh sb="3" eb="5">
      <t>ヨウリョウ</t>
    </rPh>
    <rPh sb="6" eb="8">
      <t>タンイ</t>
    </rPh>
    <phoneticPr fontId="1"/>
  </si>
  <si>
    <t>　（最小期待量からの増分）</t>
    <rPh sb="2" eb="4">
      <t>サイショウ</t>
    </rPh>
    <rPh sb="4" eb="6">
      <t>キタイ</t>
    </rPh>
    <rPh sb="6" eb="7">
      <t>リョウ</t>
    </rPh>
    <rPh sb="10" eb="12">
      <t>ゾウブン</t>
    </rPh>
    <phoneticPr fontId="1"/>
  </si>
  <si>
    <t>(参考)基準値</t>
    <rPh sb="1" eb="3">
      <t>サンコウ</t>
    </rPh>
    <rPh sb="4" eb="6">
      <t>キジュン</t>
    </rPh>
    <rPh sb="6" eb="7">
      <t>アタイ</t>
    </rPh>
    <phoneticPr fontId="1"/>
  </si>
  <si>
    <t>⑧カウント可能な設備量</t>
    <rPh sb="5" eb="7">
      <t>カノウ</t>
    </rPh>
    <rPh sb="8" eb="10">
      <t>セツビ</t>
    </rPh>
    <rPh sb="10" eb="11">
      <t>リョウ</t>
    </rPh>
    <phoneticPr fontId="1"/>
  </si>
  <si>
    <t>月換算</t>
    <rPh sb="0" eb="1">
      <t>ツキ</t>
    </rPh>
    <rPh sb="1" eb="3">
      <t>カンサン</t>
    </rPh>
    <phoneticPr fontId="1"/>
  </si>
  <si>
    <t>エリア合計</t>
    <rPh sb="3" eb="5">
      <t>ゴウケイ</t>
    </rPh>
    <phoneticPr fontId="1"/>
  </si>
  <si>
    <t>⑦停止可能量</t>
    <rPh sb="1" eb="3">
      <t>テイシ</t>
    </rPh>
    <rPh sb="3" eb="6">
      <t>カノウリョウ</t>
    </rPh>
    <phoneticPr fontId="1"/>
  </si>
  <si>
    <t>⑥最小期待量からの増分除き</t>
    <rPh sb="1" eb="3">
      <t>サイショウ</t>
    </rPh>
    <rPh sb="3" eb="5">
      <t>キタイ</t>
    </rPh>
    <rPh sb="5" eb="6">
      <t>リョウ</t>
    </rPh>
    <rPh sb="9" eb="11">
      <t>ゾウブン</t>
    </rPh>
    <rPh sb="11" eb="12">
      <t>ノゾ</t>
    </rPh>
    <phoneticPr fontId="1"/>
  </si>
  <si>
    <t>合計</t>
    <rPh sb="0" eb="2">
      <t>ゴウケイ</t>
    </rPh>
    <phoneticPr fontId="1"/>
  </si>
  <si>
    <t>⑤揚水供給力</t>
    <rPh sb="1" eb="2">
      <t>ヨウ</t>
    </rPh>
    <rPh sb="2" eb="3">
      <t>スイ</t>
    </rPh>
    <rPh sb="3" eb="6">
      <t>キョウキュウリョク</t>
    </rPh>
    <phoneticPr fontId="1"/>
  </si>
  <si>
    <t>④必要供給力(再エネ除き)</t>
    <rPh sb="1" eb="3">
      <t>ヒツヨウ</t>
    </rPh>
    <rPh sb="3" eb="6">
      <t>キョウキュウリョク</t>
    </rPh>
    <rPh sb="7" eb="8">
      <t>サイ</t>
    </rPh>
    <rPh sb="10" eb="11">
      <t>ノゾ</t>
    </rPh>
    <phoneticPr fontId="1"/>
  </si>
  <si>
    <t>③再エネ各月kW</t>
    <rPh sb="1" eb="2">
      <t>サイ</t>
    </rPh>
    <rPh sb="4" eb="6">
      <t>カクツキ</t>
    </rPh>
    <phoneticPr fontId="1"/>
  </si>
  <si>
    <t>②容量市場調達量</t>
    <rPh sb="1" eb="3">
      <t>ヨウリョウ</t>
    </rPh>
    <rPh sb="3" eb="5">
      <t>シジョウ</t>
    </rPh>
    <rPh sb="5" eb="7">
      <t>チョウタツ</t>
    </rPh>
    <rPh sb="7" eb="8">
      <t>リョウ</t>
    </rPh>
    <phoneticPr fontId="1"/>
  </si>
  <si>
    <t>揚水の供給力算定ファイルの年間調整係数シートの下記の値を入力する。</t>
    <rPh sb="0" eb="2">
      <t>ヨウスイ</t>
    </rPh>
    <rPh sb="3" eb="6">
      <t>キョウキュウリョク</t>
    </rPh>
    <rPh sb="6" eb="8">
      <t>サンテイ</t>
    </rPh>
    <rPh sb="13" eb="15">
      <t>ネンカン</t>
    </rPh>
    <rPh sb="15" eb="17">
      <t>チョウセイ</t>
    </rPh>
    <rPh sb="17" eb="19">
      <t>ケイスウ</t>
    </rPh>
    <rPh sb="23" eb="25">
      <t>カキ</t>
    </rPh>
    <rPh sb="26" eb="27">
      <t>アタイ</t>
    </rPh>
    <rPh sb="28" eb="30">
      <t>ニュウリョク</t>
    </rPh>
    <phoneticPr fontId="1"/>
  </si>
  <si>
    <t>＜入力手順＞</t>
    <rPh sb="1" eb="3">
      <t>ニュウリョク</t>
    </rPh>
    <rPh sb="3" eb="5">
      <t>テジュン</t>
    </rPh>
    <phoneticPr fontId="1"/>
  </si>
  <si>
    <t>年間調整係数を算定する仕組み。</t>
    <rPh sb="0" eb="2">
      <t>ネンカン</t>
    </rPh>
    <rPh sb="2" eb="4">
      <t>チョウセイ</t>
    </rPh>
    <rPh sb="4" eb="6">
      <t>ケイスウ</t>
    </rPh>
    <rPh sb="7" eb="9">
      <t>サンテイ</t>
    </rPh>
    <rPh sb="11" eb="13">
      <t>シク</t>
    </rPh>
    <phoneticPr fontId="1"/>
  </si>
  <si>
    <t>①必要供給力(安定電源)</t>
    <rPh sb="1" eb="3">
      <t>ヒツヨウ</t>
    </rPh>
    <rPh sb="3" eb="6">
      <t>キョウキュウリョク</t>
    </rPh>
    <rPh sb="7" eb="9">
      <t>アンテイ</t>
    </rPh>
    <rPh sb="9" eb="11">
      <t>デンゲン</t>
    </rPh>
    <phoneticPr fontId="1"/>
  </si>
  <si>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1"/>
  </si>
  <si>
    <t>九州</t>
    <rPh sb="0" eb="2">
      <t>キュウシュウ</t>
    </rPh>
    <phoneticPr fontId="21"/>
  </si>
  <si>
    <t>四国</t>
    <rPh sb="0" eb="2">
      <t>シコク</t>
    </rPh>
    <phoneticPr fontId="21"/>
  </si>
  <si>
    <t>中国</t>
    <rPh sb="0" eb="2">
      <t>チュウゴク</t>
    </rPh>
    <phoneticPr fontId="21"/>
  </si>
  <si>
    <t>関西</t>
    <rPh sb="0" eb="2">
      <t>カンサイ</t>
    </rPh>
    <phoneticPr fontId="21"/>
  </si>
  <si>
    <t>北陸</t>
    <rPh sb="0" eb="2">
      <t>ホクリク</t>
    </rPh>
    <phoneticPr fontId="21"/>
  </si>
  <si>
    <t>中部</t>
    <rPh sb="0" eb="2">
      <t>チュウブ</t>
    </rPh>
    <phoneticPr fontId="21"/>
  </si>
  <si>
    <t>東京</t>
    <rPh sb="0" eb="2">
      <t>トウキョウ</t>
    </rPh>
    <phoneticPr fontId="21"/>
  </si>
  <si>
    <t>東北</t>
    <rPh sb="0" eb="2">
      <t>トウホク</t>
    </rPh>
    <phoneticPr fontId="21"/>
  </si>
  <si>
    <t>北海道</t>
    <rPh sb="0" eb="3">
      <t>ホッカイドウ</t>
    </rPh>
    <phoneticPr fontId="21"/>
  </si>
  <si>
    <t>＜考え方＞</t>
    <rPh sb="1" eb="2">
      <t>カンガ</t>
    </rPh>
    <rPh sb="3" eb="4">
      <t>カタ</t>
    </rPh>
    <phoneticPr fontId="1"/>
  </si>
  <si>
    <t>：手入力(他ファイルよりマクロ貼り付け可能)</t>
    <rPh sb="1" eb="2">
      <t>テ</t>
    </rPh>
    <rPh sb="2" eb="4">
      <t>ニュウリョク</t>
    </rPh>
    <rPh sb="5" eb="6">
      <t>ホカ</t>
    </rPh>
    <rPh sb="15" eb="16">
      <t>ハ</t>
    </rPh>
    <rPh sb="17" eb="18">
      <t>ツ</t>
    </rPh>
    <rPh sb="19" eb="21">
      <t>カノウ</t>
    </rPh>
    <phoneticPr fontId="1"/>
  </si>
  <si>
    <t>(MW)</t>
    <phoneticPr fontId="1"/>
  </si>
  <si>
    <t>②再エネ除きの調達量</t>
    <rPh sb="1" eb="2">
      <t>サイ</t>
    </rPh>
    <rPh sb="4" eb="5">
      <t>ノゾ</t>
    </rPh>
    <rPh sb="7" eb="9">
      <t>チョウタツ</t>
    </rPh>
    <rPh sb="9" eb="10">
      <t>リョウ</t>
    </rPh>
    <phoneticPr fontId="1"/>
  </si>
  <si>
    <t>選択エリア</t>
    <rPh sb="0" eb="2">
      <t>センタク</t>
    </rPh>
    <phoneticPr fontId="1"/>
  </si>
  <si>
    <t>エリア別調整係数</t>
    <rPh sb="3" eb="4">
      <t>ベツ</t>
    </rPh>
    <rPh sb="4" eb="8">
      <t>チョウセイケイスウ</t>
    </rPh>
    <phoneticPr fontId="1"/>
  </si>
  <si>
    <t>本オークションに参加可能な設備容量(送電端)</t>
    <rPh sb="0" eb="1">
      <t>ホン</t>
    </rPh>
    <rPh sb="8" eb="10">
      <t>サンカ</t>
    </rPh>
    <rPh sb="10" eb="12">
      <t>カノウ</t>
    </rPh>
    <rPh sb="13" eb="15">
      <t>セツビ</t>
    </rPh>
    <rPh sb="15" eb="17">
      <t>ヨウリョウ</t>
    </rPh>
    <rPh sb="18" eb="20">
      <t>ソウデン</t>
    </rPh>
    <rPh sb="20" eb="21">
      <t>タン</t>
    </rPh>
    <phoneticPr fontId="1"/>
  </si>
  <si>
    <r>
      <t>期待容量等算定諸元一覧（応札年度：2023年度）</t>
    </r>
    <r>
      <rPr>
        <vertAlign val="superscript"/>
        <sz val="11"/>
        <color theme="1"/>
        <rFont val="Meiryo UI"/>
        <family val="3"/>
        <charset val="128"/>
      </rPr>
      <t>※</t>
    </r>
    <rPh sb="0" eb="2">
      <t>キタイ</t>
    </rPh>
    <rPh sb="2" eb="4">
      <t>ヨウリョウ</t>
    </rPh>
    <rPh sb="4" eb="5">
      <t>ナド</t>
    </rPh>
    <rPh sb="5" eb="7">
      <t>サンテイ</t>
    </rPh>
    <rPh sb="7" eb="9">
      <t>ショゲン</t>
    </rPh>
    <rPh sb="9" eb="11">
      <t>イチラン</t>
    </rPh>
    <rPh sb="12" eb="14">
      <t>オウサツ</t>
    </rPh>
    <rPh sb="14" eb="16">
      <t>ネンド</t>
    </rPh>
    <rPh sb="21" eb="23">
      <t>ネンド</t>
    </rPh>
    <phoneticPr fontId="2"/>
  </si>
  <si>
    <t>※落札した場合、制度適用期間中の全ての年度において、当算定諸元一覧で算定した期待容量が契約容量や金額計算に用いられます。</t>
    <rPh sb="10" eb="12">
      <t>テキヨウ</t>
    </rPh>
    <phoneticPr fontId="1"/>
  </si>
  <si>
    <t>・本オークションに参加可能な設備容量(送電端)については、電源等情報登録様式に記載した値としてください。</t>
    <rPh sb="29" eb="31">
      <t>デンゲン</t>
    </rPh>
    <rPh sb="31" eb="32">
      <t>トウ</t>
    </rPh>
    <rPh sb="32" eb="34">
      <t>ジョウホウ</t>
    </rPh>
    <rPh sb="34" eb="38">
      <t>トウロクヨウシキ</t>
    </rPh>
    <rPh sb="39" eb="41">
      <t>キサイ</t>
    </rPh>
    <rPh sb="43" eb="44">
      <t>アタイ</t>
    </rPh>
    <phoneticPr fontId="1"/>
  </si>
  <si>
    <t>・応札の結果落札した場合、制度適用期間中の全ての年度において、当算定諸元一覧で算定した期待容量が契約容量や金額計算に用いられます。</t>
    <rPh sb="1" eb="3">
      <t>オウサツ</t>
    </rPh>
    <rPh sb="4" eb="6">
      <t>ケッカ</t>
    </rPh>
    <rPh sb="6" eb="8">
      <t>ラクサツ</t>
    </rPh>
    <rPh sb="10" eb="12">
      <t>バアイ</t>
    </rPh>
    <rPh sb="13" eb="15">
      <t>セイド</t>
    </rPh>
    <rPh sb="15" eb="17">
      <t>テキヨウ</t>
    </rPh>
    <rPh sb="17" eb="20">
      <t>キカンチュウ</t>
    </rPh>
    <rPh sb="21" eb="22">
      <t>スベ</t>
    </rPh>
    <rPh sb="24" eb="26">
      <t>ネンド</t>
    </rPh>
    <rPh sb="31" eb="32">
      <t>トウ</t>
    </rPh>
    <rPh sb="32" eb="38">
      <t>サンテイショゲンイチラン</t>
    </rPh>
    <rPh sb="39" eb="41">
      <t>サンテイ</t>
    </rPh>
    <rPh sb="43" eb="45">
      <t>キタイ</t>
    </rPh>
    <rPh sb="45" eb="47">
      <t>ヨウリョウ</t>
    </rPh>
    <rPh sb="48" eb="50">
      <t>ケイヤク</t>
    </rPh>
    <rPh sb="50" eb="52">
      <t>ヨウリョウ</t>
    </rPh>
    <rPh sb="53" eb="55">
      <t>キンガク</t>
    </rPh>
    <rPh sb="55" eb="57">
      <t>ケイサン</t>
    </rPh>
    <rPh sb="58" eb="59">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</si>
</sst>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00000000"/>
    <numFmt numFmtId="177" formatCode="#,##0_ "/>
    <numFmt numFmtId="178" formatCode="General&quot;h&quot;"/>
    <numFmt numFmtId="179" formatCode="0.0%"/>
    <numFmt numFmtId="180" formatCode="0&quot;h&quot;"/>
    <numFmt numFmtId="181" formatCode="0_ "/>
    <numFmt numFmtId="182" formatCode="0.0&quot;ヶ月&quot;"/>
    <numFmt numFmtId="183" formatCode="#,##0.000_ "/>
    <numFmt numFmtId="184" formatCode="0.000&quot;ヶ月&quot;"/>
    <numFmt numFmtId="185" formatCode="#,##0.00000_ "/>
    <numFmt numFmtId="186" formatCode="#,##0_);[Red]\(#,##0\)"/>
    <numFmt numFmtId="187" formatCode="0&quot;月&quot;"/>
  </numFmts>
  <fonts count="24" x14ac:knownFonts="1">
    <font>
      <sz val="11"/>
      <color theme="1"/>
      <name val="游ゴシック"/>
      <family val="2"/>
      <scheme val="minor"/>
    </font>
    <font>
      <sz val="6"/>
      <name val="游ゴシック"/>
      <family val="3"/>
      <charset val="128"/>
      <scheme val="minor"/>
    </font>
    <font>
      <b/>
      <u/>
      <sz val="11"/>
      <color theme="1"/>
      <name val="Meiryo UI"/>
      <family val="3"/>
      <charset val="128"/>
    </font>
    <font>
      <sz val="11"/>
      <color theme="1"/>
      <name val="Meiryo UI"/>
      <family val="3"/>
      <charset val="128"/>
    </font>
    <font>
      <sz val="11"/>
      <color theme="1"/>
      <name val="游ゴシック"/>
      <family val="2"/>
      <scheme val="minor"/>
    </font>
    <font>
      <sz val="11"/>
      <name val="Meiryo UI"/>
      <family val="3"/>
      <charset val="128"/>
    </font>
    <font>
      <sz val="11"/>
      <color rgb="FF000000"/>
      <name val="Meiryo UI"/>
      <family val="3"/>
      <charset val="128"/>
    </font>
    <font>
      <sz val="10"/>
      <color rgb="FF000000"/>
      <name val="Meiryo UI"/>
      <family val="3"/>
      <charset val="128"/>
    </font>
    <font>
      <sz val="12"/>
      <color theme="1"/>
      <name val="Meiryo UI"/>
      <family val="3"/>
      <charset val="128"/>
    </font>
    <font>
      <sz val="11"/>
      <color theme="0"/>
      <name val="Meiryo UI"/>
      <family val="3"/>
      <charset val="128"/>
    </font>
    <font>
      <sz val="10"/>
      <color theme="1"/>
      <name val="Meiryo UI"/>
      <family val="3"/>
      <charset val="128"/>
    </font>
    <font>
      <sz val="11"/>
      <color rgb="FFFF0000"/>
      <name val="Meiryo UI"/>
      <family val="3"/>
      <charset val="128"/>
    </font>
    <font>
      <sz val="11"/>
      <color theme="1"/>
      <name val="ＭＳ Ｐゴシック"/>
      <family val="2"/>
      <charset val="128"/>
    </font>
    <font>
      <u/>
      <sz val="11"/>
      <color theme="1"/>
      <name val="Meiryo UI"/>
      <family val="3"/>
      <charset val="128"/>
    </font>
    <font>
      <u/>
      <sz val="11"/>
      <color theme="10"/>
      <name val="ＭＳ Ｐゴシック"/>
      <family val="2"/>
      <charset val="128"/>
    </font>
    <font>
      <u/>
      <sz val="11"/>
      <name val="Meiryo UI"/>
      <family val="3"/>
      <charset val="128"/>
    </font>
    <font>
      <vertAlign val="superscript"/>
      <sz val="11"/>
      <color theme="1"/>
      <name val="Meiryo UI"/>
      <family val="3"/>
      <charset val="128"/>
    </font>
    <font>
      <b/>
      <sz val="11"/>
      <color theme="1"/>
      <name val="Meiryo UI"/>
      <family val="3"/>
      <charset val="128"/>
    </font>
    <font>
      <b/>
      <sz val="11"/>
      <color rgb="FFFF0000"/>
      <name val="Meiryo UI"/>
      <family val="3"/>
      <charset val="128"/>
    </font>
    <font>
      <b/>
      <sz val="12"/>
      <color theme="1"/>
      <name val="Meiryo UI"/>
      <family val="3"/>
      <charset val="128"/>
    </font>
    <font>
      <u/>
      <sz val="11"/>
      <color theme="10"/>
      <name val="游ゴシック"/>
      <family val="2"/>
      <scheme val="minor"/>
    </font>
    <font>
      <sz val="6"/>
      <name val="游ゴシック"/>
      <family val="2"/>
      <charset val="128"/>
      <scheme val="minor"/>
    </font>
    <font>
      <sz val="11"/>
      <color indexed="81"/>
      <name val="Meiryo UI"/>
      <family val="3"/>
      <charset val="128"/>
    </font>
    <font>
      <sz val="9"/>
      <color indexed="81"/>
      <name val="Meiryo UI"/>
      <family val="3"/>
      <charset val="128"/>
    </font>
  </fonts>
  <fills count="14">
    <fill>
      <patternFill patternType="none"/>
    </fill>
    <fill>
      <patternFill patternType="gray125"/>
    </fill>
    <fill>
      <patternFill patternType="solid">
        <fgColor theme="7" tint="0.79998168889431442"/>
        <bgColor indexed="64"/>
      </patternFill>
    </fill>
    <fill>
      <patternFill patternType="solid">
        <fgColor rgb="FFD9D9D9"/>
        <bgColor rgb="FF000000"/>
      </patternFill>
    </fill>
    <fill>
      <patternFill patternType="solid">
        <fgColor rgb="FFFFFF66"/>
        <bgColor rgb="FF000000"/>
      </patternFill>
    </fill>
    <fill>
      <patternFill patternType="solid">
        <fgColor rgb="FFFFFF66"/>
        <bgColor indexed="64"/>
      </patternFill>
    </fill>
    <fill>
      <patternFill patternType="solid">
        <fgColor theme="5"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CCFFCC"/>
        <bgColor indexed="64"/>
      </patternFill>
    </fill>
    <fill>
      <patternFill patternType="solid">
        <fgColor rgb="FFFFFFCC"/>
        <bgColor indexed="64"/>
      </patternFill>
    </fill>
    <fill>
      <patternFill patternType="solid">
        <fgColor theme="0" tint="-0.249977111117893"/>
        <bgColor indexed="64"/>
      </patternFill>
    </fill>
    <fill>
      <patternFill patternType="solid">
        <fgColor theme="5" tint="0.59999389629810485"/>
        <bgColor rgb="FF000000"/>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499984740745262"/>
      </left>
      <right style="thin">
        <color theme="1"/>
      </right>
      <top style="thin">
        <color theme="1" tint="0.499984740745262"/>
      </top>
      <bottom style="thin">
        <color theme="1"/>
      </bottom>
      <diagonal/>
    </border>
    <border>
      <left style="thin">
        <color theme="1" tint="0.499984740745262"/>
      </left>
      <right style="thin">
        <color theme="1" tint="0.499984740745262"/>
      </right>
      <top style="thin">
        <color theme="1" tint="0.499984740745262"/>
      </top>
      <bottom style="thin">
        <color theme="1"/>
      </bottom>
      <diagonal/>
    </border>
    <border>
      <left style="thin">
        <color theme="1"/>
      </left>
      <right style="thin">
        <color theme="1" tint="0.499984740745262"/>
      </right>
      <top style="thin">
        <color theme="1" tint="0.499984740745262"/>
      </top>
      <bottom style="thin">
        <color theme="1"/>
      </bottom>
      <diagonal/>
    </border>
    <border>
      <left style="thin">
        <color theme="1" tint="0.499984740745262"/>
      </left>
      <right style="thin">
        <color theme="1"/>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left>
      <right style="thin">
        <color theme="1" tint="0.499984740745262"/>
      </right>
      <top style="thin">
        <color theme="1" tint="0.499984740745262"/>
      </top>
      <bottom style="thin">
        <color theme="1" tint="0.499984740745262"/>
      </bottom>
      <diagonal/>
    </border>
    <border>
      <left style="thin">
        <color theme="1" tint="0.499984740745262"/>
      </left>
      <right style="thin">
        <color theme="1"/>
      </right>
      <top style="thin">
        <color theme="1"/>
      </top>
      <bottom style="thin">
        <color theme="1" tint="0.499984740745262"/>
      </bottom>
      <diagonal/>
    </border>
    <border>
      <left style="thin">
        <color theme="1" tint="0.499984740745262"/>
      </left>
      <right style="thin">
        <color theme="1" tint="0.499984740745262"/>
      </right>
      <top style="thin">
        <color theme="1"/>
      </top>
      <bottom style="thin">
        <color theme="1" tint="0.499984740745262"/>
      </bottom>
      <diagonal/>
    </border>
    <border>
      <left style="thin">
        <color theme="1"/>
      </left>
      <right style="thin">
        <color theme="1" tint="0.499984740745262"/>
      </right>
      <top style="thin">
        <color theme="1"/>
      </top>
      <bottom style="thin">
        <color theme="1" tint="0.499984740745262"/>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bottom/>
      <diagonal/>
    </border>
  </borders>
  <cellStyleXfs count="5">
    <xf numFmtId="0" fontId="0" fillId="0" borderId="0"/>
    <xf numFmtId="0" fontId="12" fillId="0" borderId="0">
      <alignment vertical="center"/>
    </xf>
    <xf numFmtId="0" fontId="14" fillId="0" borderId="0" applyNumberFormat="0" applyFill="0" applyBorder="0" applyAlignment="0" applyProtection="0">
      <alignment vertical="center"/>
    </xf>
    <xf numFmtId="9" fontId="4" fillId="0" borderId="0" applyFont="0" applyFill="0" applyBorder="0" applyAlignment="0" applyProtection="0">
      <alignment vertical="center"/>
    </xf>
    <xf numFmtId="0" fontId="20" fillId="0" borderId="0" applyNumberFormat="0" applyFill="0" applyBorder="0" applyAlignment="0" applyProtection="0"/>
  </cellStyleXfs>
  <cellXfs count="164">
    <xf numFmtId="0" fontId="0" fillId="0" borderId="0" xfId="0"/>
    <xf numFmtId="0" fontId="3" fillId="0" borderId="0" xfId="0" applyFont="1"/>
    <xf numFmtId="0" fontId="0" fillId="0" borderId="0" xfId="0" applyBorder="1"/>
    <xf numFmtId="0" fontId="0" fillId="2" borderId="0" xfId="0" applyFill="1" applyBorder="1"/>
    <xf numFmtId="0" fontId="0" fillId="0" borderId="0" xfId="0" applyFill="1" applyBorder="1"/>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0" borderId="6" xfId="0" applyFont="1" applyBorder="1"/>
    <xf numFmtId="0" fontId="6" fillId="3" borderId="2" xfId="0" applyFont="1" applyFill="1" applyBorder="1" applyAlignment="1">
      <alignment horizontal="center" vertical="center" wrapText="1"/>
    </xf>
    <xf numFmtId="0" fontId="6" fillId="0" borderId="6" xfId="0" applyFont="1" applyBorder="1" applyAlignment="1">
      <alignment horizontal="center" vertical="center"/>
    </xf>
    <xf numFmtId="0" fontId="6" fillId="3" borderId="6" xfId="0" applyFont="1" applyFill="1" applyBorder="1" applyAlignment="1">
      <alignment horizontal="center" vertical="center"/>
    </xf>
    <xf numFmtId="0" fontId="8" fillId="6" borderId="0" xfId="0" applyFont="1" applyFill="1" applyAlignment="1">
      <alignment horizontal="centerContinuous"/>
    </xf>
    <xf numFmtId="0" fontId="10" fillId="6" borderId="0" xfId="0" applyFont="1" applyFill="1" applyAlignment="1">
      <alignment horizontal="centerContinuous" vertical="center"/>
    </xf>
    <xf numFmtId="0" fontId="9" fillId="7" borderId="0" xfId="0" applyFont="1" applyFill="1" applyAlignment="1">
      <alignment horizontal="center" vertical="center"/>
    </xf>
    <xf numFmtId="0" fontId="3" fillId="0" borderId="0" xfId="0" applyFont="1"/>
    <xf numFmtId="0" fontId="3" fillId="0" borderId="0" xfId="0" applyFont="1"/>
    <xf numFmtId="0" fontId="5" fillId="0" borderId="0" xfId="0" applyFont="1"/>
    <xf numFmtId="0" fontId="6" fillId="3" borderId="9" xfId="0" applyFont="1" applyFill="1" applyBorder="1" applyAlignment="1">
      <alignment horizontal="center" vertical="center"/>
    </xf>
    <xf numFmtId="0" fontId="6" fillId="3" borderId="9" xfId="0" applyFont="1" applyFill="1" applyBorder="1" applyAlignment="1">
      <alignment horizontal="center" vertical="center"/>
    </xf>
    <xf numFmtId="0" fontId="3"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xf>
    <xf numFmtId="177" fontId="7" fillId="4" borderId="9" xfId="0" applyNumberFormat="1" applyFont="1" applyFill="1" applyBorder="1" applyAlignment="1" applyProtection="1">
      <alignment vertical="center" shrinkToFit="1"/>
      <protection locked="0"/>
    </xf>
    <xf numFmtId="0" fontId="3" fillId="8" borderId="1" xfId="0" applyFont="1" applyFill="1" applyBorder="1" applyAlignment="1">
      <alignment horizontal="center" vertical="center"/>
    </xf>
    <xf numFmtId="178" fontId="7" fillId="4" borderId="9" xfId="0" applyNumberFormat="1" applyFont="1" applyFill="1" applyBorder="1" applyAlignment="1" applyProtection="1">
      <alignment horizontal="center" vertical="center" shrinkToFit="1"/>
      <protection locked="0"/>
    </xf>
    <xf numFmtId="178" fontId="7" fillId="4" borderId="6" xfId="0" applyNumberFormat="1" applyFont="1" applyFill="1" applyBorder="1" applyAlignment="1" applyProtection="1">
      <alignment horizontal="center" vertical="center" shrinkToFit="1"/>
      <protection locked="0"/>
    </xf>
    <xf numFmtId="179" fontId="10" fillId="0" borderId="1" xfId="3" applyNumberFormat="1" applyFont="1" applyBorder="1" applyAlignment="1" applyProtection="1">
      <alignment horizontal="center" vertical="center" shrinkToFit="1"/>
      <protection hidden="1"/>
    </xf>
    <xf numFmtId="0" fontId="13" fillId="0" borderId="0" xfId="0" applyFont="1"/>
    <xf numFmtId="0" fontId="3" fillId="0" borderId="0" xfId="0" applyFont="1"/>
    <xf numFmtId="0" fontId="11" fillId="0" borderId="0" xfId="0" applyFont="1"/>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10" fillId="5" borderId="0" xfId="0" applyFont="1" applyFill="1" applyAlignment="1">
      <alignment horizontal="center" vertical="center"/>
    </xf>
    <xf numFmtId="0" fontId="6" fillId="3" borderId="9" xfId="0" applyFont="1" applyFill="1" applyBorder="1" applyAlignment="1">
      <alignment horizontal="center" vertical="center"/>
    </xf>
    <xf numFmtId="0" fontId="6" fillId="3" borderId="2" xfId="0" applyFont="1" applyFill="1" applyBorder="1" applyAlignment="1">
      <alignment horizontal="center" vertical="center"/>
    </xf>
    <xf numFmtId="0" fontId="17" fillId="0" borderId="0" xfId="0" applyFont="1"/>
    <xf numFmtId="0" fontId="3" fillId="0" borderId="1" xfId="0" applyFont="1" applyBorder="1" applyAlignment="1">
      <alignment horizontal="center" vertical="center"/>
    </xf>
    <xf numFmtId="179" fontId="10" fillId="9" borderId="1" xfId="0" applyNumberFormat="1" applyFont="1" applyFill="1" applyBorder="1" applyAlignment="1" applyProtection="1">
      <alignment horizontal="center" vertical="center" shrinkToFit="1"/>
      <protection hidden="1"/>
    </xf>
    <xf numFmtId="0" fontId="3" fillId="0" borderId="1" xfId="0" applyFont="1" applyBorder="1"/>
    <xf numFmtId="0" fontId="3" fillId="0" borderId="0" xfId="0" applyFont="1" applyAlignment="1">
      <alignment vertical="center"/>
    </xf>
    <xf numFmtId="177" fontId="10" fillId="0" borderId="1" xfId="0" applyNumberFormat="1" applyFont="1" applyFill="1" applyBorder="1" applyAlignment="1">
      <alignment horizontal="center" vertical="center" shrinkToFit="1"/>
    </xf>
    <xf numFmtId="0" fontId="3" fillId="0" borderId="8" xfId="0" applyFont="1" applyFill="1" applyBorder="1" applyAlignment="1">
      <alignment horizontal="center" vertical="center"/>
    </xf>
    <xf numFmtId="180" fontId="10" fillId="10" borderId="1" xfId="0" applyNumberFormat="1" applyFont="1" applyFill="1" applyBorder="1" applyAlignment="1" applyProtection="1">
      <alignment horizontal="center" vertical="center" shrinkToFit="1"/>
      <protection locked="0"/>
    </xf>
    <xf numFmtId="0" fontId="3" fillId="0" borderId="1" xfId="0" applyFont="1" applyFill="1" applyBorder="1"/>
    <xf numFmtId="177" fontId="10" fillId="10" borderId="1" xfId="0" applyNumberFormat="1" applyFont="1" applyFill="1" applyBorder="1" applyAlignment="1" applyProtection="1">
      <alignment horizontal="center" vertical="center" shrinkToFit="1"/>
      <protection locked="0"/>
    </xf>
    <xf numFmtId="181" fontId="3" fillId="0" borderId="0" xfId="0" applyNumberFormat="1" applyFont="1"/>
    <xf numFmtId="180" fontId="3" fillId="0" borderId="0" xfId="0" applyNumberFormat="1" applyFont="1"/>
    <xf numFmtId="0" fontId="3" fillId="0" borderId="9" xfId="0" applyFont="1" applyBorder="1" applyAlignment="1">
      <alignment horizontal="center" vertical="center"/>
    </xf>
    <xf numFmtId="180" fontId="10" fillId="0" borderId="1" xfId="0" applyNumberFormat="1" applyFont="1" applyFill="1" applyBorder="1" applyAlignment="1" applyProtection="1">
      <alignment horizontal="center" vertical="center" shrinkToFit="1"/>
      <protection locked="0"/>
    </xf>
    <xf numFmtId="177" fontId="10" fillId="9" borderId="1" xfId="0" applyNumberFormat="1" applyFont="1" applyFill="1" applyBorder="1" applyAlignment="1" applyProtection="1">
      <alignment horizontal="center" vertical="center" shrinkToFit="1"/>
      <protection locked="0"/>
    </xf>
    <xf numFmtId="0" fontId="8" fillId="0" borderId="0" xfId="0" applyFont="1" applyAlignment="1" applyProtection="1">
      <alignment vertical="center"/>
      <protection locked="0"/>
    </xf>
    <xf numFmtId="179" fontId="8" fillId="0" borderId="0" xfId="0" applyNumberFormat="1" applyFont="1" applyAlignment="1" applyProtection="1">
      <alignment vertical="center"/>
      <protection locked="0"/>
    </xf>
    <xf numFmtId="0" fontId="8" fillId="0" borderId="0" xfId="0" applyFont="1" applyAlignment="1">
      <alignment horizontal="center" vertical="center"/>
    </xf>
    <xf numFmtId="0" fontId="8" fillId="0" borderId="0" xfId="0" applyFont="1" applyAlignment="1">
      <alignment horizontal="left" vertical="top"/>
    </xf>
    <xf numFmtId="0" fontId="8" fillId="0" borderId="0" xfId="0" applyFont="1" applyAlignment="1">
      <alignment horizontal="left" vertical="center"/>
    </xf>
    <xf numFmtId="0" fontId="8" fillId="0" borderId="0" xfId="0" applyFont="1"/>
    <xf numFmtId="0" fontId="8" fillId="0" borderId="0" xfId="0" applyFont="1" applyBorder="1" applyAlignment="1">
      <alignment horizontal="center" vertical="center"/>
    </xf>
    <xf numFmtId="0" fontId="9" fillId="7" borderId="0" xfId="0" applyFont="1" applyFill="1" applyAlignment="1">
      <alignment horizontal="center"/>
    </xf>
    <xf numFmtId="0" fontId="8" fillId="5" borderId="0" xfId="0" applyFont="1" applyFill="1" applyAlignment="1">
      <alignment horizontal="centerContinuous"/>
    </xf>
    <xf numFmtId="179" fontId="3" fillId="0" borderId="10" xfId="0" applyNumberFormat="1" applyFont="1" applyBorder="1" applyAlignment="1">
      <alignment horizontal="center" vertical="center"/>
    </xf>
    <xf numFmtId="177" fontId="3" fillId="0" borderId="11" xfId="0" applyNumberFormat="1" applyFont="1" applyBorder="1" applyAlignment="1">
      <alignment horizontal="center" vertical="center" shrinkToFit="1"/>
    </xf>
    <xf numFmtId="182" fontId="11" fillId="11" borderId="0" xfId="0" applyNumberFormat="1" applyFont="1" applyFill="1" applyAlignment="1">
      <alignment horizontal="center" vertical="center"/>
    </xf>
    <xf numFmtId="183" fontId="3" fillId="0" borderId="12" xfId="0" applyNumberFormat="1" applyFont="1" applyBorder="1" applyAlignment="1">
      <alignment horizontal="center" vertical="center"/>
    </xf>
    <xf numFmtId="184" fontId="3" fillId="0" borderId="12" xfId="0" applyNumberFormat="1" applyFont="1" applyBorder="1" applyAlignment="1">
      <alignment horizontal="center" vertical="center"/>
    </xf>
    <xf numFmtId="0" fontId="3" fillId="0" borderId="0" xfId="0" applyFont="1" applyAlignment="1">
      <alignment horizontal="right"/>
    </xf>
    <xf numFmtId="185" fontId="3" fillId="0" borderId="0" xfId="0" applyNumberFormat="1" applyFont="1"/>
    <xf numFmtId="177" fontId="3" fillId="0" borderId="12" xfId="0" applyNumberFormat="1"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center"/>
    </xf>
    <xf numFmtId="186" fontId="3" fillId="0" borderId="0" xfId="0" applyNumberFormat="1" applyFont="1"/>
    <xf numFmtId="177" fontId="3" fillId="0" borderId="0" xfId="0" applyNumberFormat="1" applyFont="1"/>
    <xf numFmtId="183" fontId="3" fillId="0" borderId="0" xfId="0" applyNumberFormat="1" applyFont="1" applyAlignment="1">
      <alignment horizontal="center" vertical="center"/>
    </xf>
    <xf numFmtId="177" fontId="11" fillId="11" borderId="12" xfId="0" applyNumberFormat="1" applyFont="1" applyFill="1" applyBorder="1" applyAlignment="1">
      <alignment horizontal="center" vertical="center"/>
    </xf>
    <xf numFmtId="0" fontId="20" fillId="0" borderId="0" xfId="4"/>
    <xf numFmtId="186" fontId="3" fillId="0" borderId="0" xfId="0" applyNumberFormat="1" applyFont="1" applyFill="1" applyBorder="1"/>
    <xf numFmtId="186" fontId="11" fillId="11" borderId="12" xfId="0" applyNumberFormat="1" applyFont="1" applyFill="1" applyBorder="1"/>
    <xf numFmtId="0" fontId="3" fillId="0" borderId="12" xfId="0" applyFont="1" applyBorder="1" applyAlignment="1">
      <alignment horizontal="center" vertical="center"/>
    </xf>
    <xf numFmtId="0" fontId="3" fillId="11" borderId="0" xfId="0" applyFont="1" applyFill="1"/>
    <xf numFmtId="182" fontId="5" fillId="0" borderId="0" xfId="0" applyNumberFormat="1" applyFont="1" applyFill="1"/>
    <xf numFmtId="177" fontId="5" fillId="0" borderId="12" xfId="0" applyNumberFormat="1" applyFont="1" applyFill="1" applyBorder="1" applyAlignment="1">
      <alignment horizontal="center" vertical="center"/>
    </xf>
    <xf numFmtId="186" fontId="5" fillId="0" borderId="12" xfId="0" applyNumberFormat="1" applyFont="1" applyFill="1" applyBorder="1"/>
    <xf numFmtId="180" fontId="3" fillId="0" borderId="2" xfId="0" applyNumberFormat="1" applyFont="1" applyFill="1" applyBorder="1" applyAlignment="1">
      <alignment horizontal="center" vertical="center"/>
    </xf>
    <xf numFmtId="179" fontId="5" fillId="0" borderId="21" xfId="0" applyNumberFormat="1" applyFont="1" applyFill="1" applyBorder="1"/>
    <xf numFmtId="187" fontId="3" fillId="0" borderId="8" xfId="0" applyNumberFormat="1" applyFont="1" applyFill="1" applyBorder="1" applyAlignment="1">
      <alignment horizontal="center" vertical="center"/>
    </xf>
    <xf numFmtId="0" fontId="3" fillId="0" borderId="1" xfId="0" applyFont="1" applyFill="1" applyBorder="1" applyAlignment="1">
      <alignment horizontal="center" vertical="center"/>
    </xf>
    <xf numFmtId="179" fontId="11" fillId="11" borderId="13" xfId="0" applyNumberFormat="1" applyFont="1" applyFill="1" applyBorder="1" applyAlignment="1">
      <alignment horizontal="center" vertical="center"/>
    </xf>
    <xf numFmtId="179" fontId="11" fillId="11" borderId="14" xfId="0" applyNumberFormat="1" applyFont="1" applyFill="1" applyBorder="1" applyAlignment="1">
      <alignment horizontal="center" vertical="center"/>
    </xf>
    <xf numFmtId="179" fontId="11" fillId="11" borderId="15" xfId="0" applyNumberFormat="1" applyFont="1" applyFill="1" applyBorder="1" applyAlignment="1">
      <alignment horizontal="center" vertical="center"/>
    </xf>
    <xf numFmtId="180" fontId="3" fillId="8" borderId="2" xfId="0" applyNumberFormat="1" applyFont="1" applyFill="1" applyBorder="1" applyAlignment="1">
      <alignment horizontal="center" vertical="center"/>
    </xf>
    <xf numFmtId="179" fontId="11" fillId="11" borderId="16" xfId="0" applyNumberFormat="1" applyFont="1" applyFill="1" applyBorder="1" applyAlignment="1">
      <alignment horizontal="center" vertical="center"/>
    </xf>
    <xf numFmtId="179" fontId="11" fillId="11" borderId="17" xfId="0" applyNumberFormat="1" applyFont="1" applyFill="1" applyBorder="1" applyAlignment="1">
      <alignment horizontal="center" vertical="center"/>
    </xf>
    <xf numFmtId="179" fontId="11" fillId="11" borderId="18" xfId="0" applyNumberFormat="1" applyFont="1" applyFill="1" applyBorder="1" applyAlignment="1">
      <alignment horizontal="center" vertical="center"/>
    </xf>
    <xf numFmtId="179" fontId="11" fillId="11" borderId="19" xfId="0" applyNumberFormat="1" applyFont="1" applyFill="1" applyBorder="1" applyAlignment="1">
      <alignment horizontal="center" vertical="center"/>
    </xf>
    <xf numFmtId="179" fontId="11" fillId="11" borderId="20" xfId="0" applyNumberFormat="1" applyFont="1" applyFill="1" applyBorder="1" applyAlignment="1">
      <alignment horizontal="center" vertical="center"/>
    </xf>
    <xf numFmtId="179" fontId="11" fillId="11" borderId="21" xfId="0" applyNumberFormat="1" applyFont="1" applyFill="1" applyBorder="1" applyAlignment="1">
      <alignment horizontal="center" vertical="center"/>
    </xf>
    <xf numFmtId="187" fontId="3" fillId="8" borderId="8" xfId="0" applyNumberFormat="1" applyFont="1" applyFill="1" applyBorder="1" applyAlignment="1">
      <alignment horizontal="center" vertical="center"/>
    </xf>
    <xf numFmtId="177" fontId="10" fillId="0" borderId="1" xfId="0" applyNumberFormat="1" applyFont="1" applyBorder="1" applyAlignment="1" applyProtection="1">
      <alignment horizontal="center" vertical="center" shrinkToFit="1"/>
      <protection hidden="1"/>
    </xf>
    <xf numFmtId="177" fontId="7" fillId="13" borderId="9" xfId="0" applyNumberFormat="1" applyFont="1" applyFill="1" applyBorder="1" applyAlignment="1" applyProtection="1">
      <alignment vertical="center" shrinkToFit="1"/>
      <protection locked="0"/>
    </xf>
    <xf numFmtId="178" fontId="7" fillId="13" borderId="9" xfId="0" applyNumberFormat="1" applyFont="1" applyFill="1" applyBorder="1" applyAlignment="1" applyProtection="1">
      <alignment horizontal="center" vertical="center" shrinkToFit="1"/>
      <protection locked="0"/>
    </xf>
    <xf numFmtId="178" fontId="7" fillId="13" borderId="6" xfId="0" applyNumberFormat="1" applyFont="1" applyFill="1" applyBorder="1" applyAlignment="1" applyProtection="1">
      <alignment horizontal="center" vertical="center" shrinkToFit="1"/>
      <protection locked="0"/>
    </xf>
    <xf numFmtId="0" fontId="3" fillId="0" borderId="0" xfId="0" applyFont="1" applyBorder="1" applyAlignment="1">
      <alignment horizontal="center"/>
    </xf>
    <xf numFmtId="0" fontId="6" fillId="0" borderId="25"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4" borderId="2" xfId="0" applyFont="1" applyFill="1" applyBorder="1" applyAlignment="1" applyProtection="1">
      <alignment horizontal="center"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4"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0" xfId="0" applyFont="1" applyBorder="1" applyAlignment="1">
      <alignment horizontal="center"/>
    </xf>
    <xf numFmtId="0" fontId="3" fillId="0" borderId="1" xfId="0" applyFont="1" applyBorder="1" applyAlignment="1">
      <alignment horizontal="left" vertical="center" wrapText="1"/>
    </xf>
    <xf numFmtId="0" fontId="8" fillId="5" borderId="7" xfId="0" applyFont="1" applyFill="1" applyBorder="1" applyAlignment="1" applyProtection="1">
      <alignment horizontal="right" vertical="center"/>
      <protection locked="0"/>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5" xfId="0" applyFont="1" applyFill="1" applyBorder="1" applyAlignment="1">
      <alignment horizontal="center" vertical="center"/>
    </xf>
    <xf numFmtId="176" fontId="6" fillId="4" borderId="2" xfId="0" applyNumberFormat="1" applyFont="1" applyFill="1" applyBorder="1" applyAlignment="1" applyProtection="1">
      <alignment horizontal="center" vertical="center"/>
      <protection locked="0"/>
    </xf>
    <xf numFmtId="176" fontId="6" fillId="4" borderId="3" xfId="0" applyNumberFormat="1" applyFont="1" applyFill="1" applyBorder="1" applyAlignment="1" applyProtection="1">
      <alignment horizontal="center" vertical="center"/>
      <protection locked="0"/>
    </xf>
    <xf numFmtId="176" fontId="6" fillId="4" borderId="4" xfId="0" applyNumberFormat="1" applyFont="1" applyFill="1" applyBorder="1" applyAlignment="1" applyProtection="1">
      <alignment horizontal="center" vertical="center"/>
      <protection locked="0"/>
    </xf>
    <xf numFmtId="0" fontId="6" fillId="0" borderId="25"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177" fontId="6" fillId="4" borderId="2" xfId="0" applyNumberFormat="1" applyFont="1" applyFill="1" applyBorder="1" applyAlignment="1" applyProtection="1">
      <alignment horizontal="center" vertical="center"/>
      <protection locked="0"/>
    </xf>
    <xf numFmtId="177" fontId="6" fillId="4" borderId="3" xfId="0" applyNumberFormat="1" applyFont="1" applyFill="1" applyBorder="1" applyAlignment="1" applyProtection="1">
      <alignment horizontal="center" vertical="center"/>
      <protection locked="0"/>
    </xf>
    <xf numFmtId="177" fontId="6" fillId="4" borderId="4" xfId="0" applyNumberFormat="1" applyFont="1" applyFill="1" applyBorder="1" applyAlignment="1" applyProtection="1">
      <alignment horizontal="center" vertical="center"/>
      <protection locked="0"/>
    </xf>
    <xf numFmtId="0" fontId="6" fillId="3" borderId="8" xfId="0" applyFont="1" applyFill="1" applyBorder="1" applyAlignment="1">
      <alignment horizontal="center" vertical="center" wrapText="1"/>
    </xf>
    <xf numFmtId="177" fontId="6" fillId="0" borderId="2" xfId="0" applyNumberFormat="1" applyFont="1" applyBorder="1" applyAlignment="1" applyProtection="1">
      <alignment horizontal="center" vertical="center"/>
      <protection hidden="1"/>
    </xf>
    <xf numFmtId="177" fontId="6" fillId="0" borderId="3" xfId="0" applyNumberFormat="1" applyFont="1" applyBorder="1" applyAlignment="1" applyProtection="1">
      <alignment horizontal="center" vertical="center"/>
      <protection hidden="1"/>
    </xf>
    <xf numFmtId="177" fontId="6" fillId="0" borderId="4" xfId="0" applyNumberFormat="1" applyFont="1" applyBorder="1" applyAlignment="1" applyProtection="1">
      <alignment horizontal="center" vertical="center"/>
      <protection hidden="1"/>
    </xf>
    <xf numFmtId="0" fontId="6" fillId="3" borderId="9" xfId="0" applyFont="1" applyFill="1" applyBorder="1" applyAlignment="1">
      <alignment horizontal="center" vertical="center" wrapText="1"/>
    </xf>
    <xf numFmtId="0" fontId="3" fillId="8" borderId="1" xfId="0" applyFont="1" applyFill="1" applyBorder="1" applyAlignment="1">
      <alignment horizontal="center" vertical="center"/>
    </xf>
    <xf numFmtId="177" fontId="3" fillId="0" borderId="2" xfId="0" applyNumberFormat="1" applyFont="1" applyBorder="1" applyAlignment="1" applyProtection="1">
      <alignment horizontal="center" vertical="center"/>
      <protection hidden="1"/>
    </xf>
    <xf numFmtId="177" fontId="3" fillId="0" borderId="3" xfId="0" applyNumberFormat="1" applyFont="1" applyBorder="1" applyAlignment="1" applyProtection="1">
      <alignment horizontal="center" vertical="center"/>
      <protection hidden="1"/>
    </xf>
    <xf numFmtId="177" fontId="3" fillId="0" borderId="4" xfId="0" applyNumberFormat="1" applyFont="1" applyBorder="1" applyAlignment="1" applyProtection="1">
      <alignment horizontal="center" vertical="center"/>
      <protection hidden="1"/>
    </xf>
    <xf numFmtId="0" fontId="3" fillId="8" borderId="1" xfId="0" applyFont="1" applyFill="1" applyBorder="1" applyAlignment="1">
      <alignment horizontal="center" vertical="center" wrapText="1"/>
    </xf>
    <xf numFmtId="0" fontId="3" fillId="9" borderId="2" xfId="0" applyFont="1" applyFill="1" applyBorder="1" applyAlignment="1" applyProtection="1">
      <alignment horizontal="center" vertical="center"/>
      <protection locked="0"/>
    </xf>
    <xf numFmtId="0" fontId="3" fillId="9" borderId="3" xfId="0" applyFont="1" applyFill="1" applyBorder="1" applyAlignment="1" applyProtection="1">
      <alignment horizontal="center" vertical="center"/>
      <protection locked="0"/>
    </xf>
    <xf numFmtId="0" fontId="3" fillId="9" borderId="4" xfId="0" applyFont="1" applyFill="1" applyBorder="1" applyAlignment="1" applyProtection="1">
      <alignment horizontal="center" vertical="center"/>
      <protection locked="0"/>
    </xf>
    <xf numFmtId="177" fontId="3" fillId="12" borderId="22" xfId="0" applyNumberFormat="1" applyFont="1" applyFill="1" applyBorder="1" applyAlignment="1" applyProtection="1">
      <alignment horizontal="center" vertical="center"/>
      <protection locked="0"/>
    </xf>
    <xf numFmtId="177" fontId="3" fillId="12" borderId="23" xfId="0" applyNumberFormat="1" applyFont="1" applyFill="1" applyBorder="1" applyAlignment="1" applyProtection="1">
      <alignment horizontal="center" vertical="center"/>
      <protection locked="0"/>
    </xf>
    <xf numFmtId="177" fontId="3" fillId="12" borderId="24" xfId="0" applyNumberFormat="1"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3" fillId="8" borderId="2" xfId="0" applyFont="1" applyFill="1" applyBorder="1" applyAlignment="1">
      <alignment horizontal="center" vertical="center"/>
    </xf>
    <xf numFmtId="0" fontId="3" fillId="8" borderId="3" xfId="0" applyFont="1" applyFill="1" applyBorder="1" applyAlignment="1">
      <alignment horizontal="center" vertical="center"/>
    </xf>
    <xf numFmtId="0" fontId="3" fillId="8" borderId="4" xfId="0" applyFont="1" applyFill="1" applyBorder="1" applyAlignment="1">
      <alignment horizontal="center" vertical="center"/>
    </xf>
    <xf numFmtId="0" fontId="8" fillId="8" borderId="7" xfId="0" applyFont="1" applyFill="1" applyBorder="1" applyAlignment="1" applyProtection="1">
      <alignment horizontal="right" vertical="center"/>
      <protection locked="0"/>
    </xf>
    <xf numFmtId="176" fontId="3" fillId="10" borderId="2" xfId="0" quotePrefix="1" applyNumberFormat="1" applyFont="1" applyFill="1" applyBorder="1" applyAlignment="1" applyProtection="1">
      <alignment horizontal="center" vertical="center"/>
      <protection locked="0"/>
    </xf>
    <xf numFmtId="176" fontId="3" fillId="10" borderId="3" xfId="0" applyNumberFormat="1" applyFont="1" applyFill="1" applyBorder="1" applyAlignment="1" applyProtection="1">
      <alignment horizontal="center" vertical="center"/>
      <protection locked="0"/>
    </xf>
    <xf numFmtId="176" fontId="3" fillId="10" borderId="4" xfId="0" applyNumberFormat="1" applyFont="1" applyFill="1" applyBorder="1" applyAlignment="1" applyProtection="1">
      <alignment horizontal="center" vertical="center"/>
      <protection locked="0"/>
    </xf>
    <xf numFmtId="0" fontId="3" fillId="12" borderId="22" xfId="0" applyFont="1" applyFill="1" applyBorder="1" applyAlignment="1">
      <alignment horizontal="center" vertical="center"/>
    </xf>
    <xf numFmtId="0" fontId="3" fillId="12" borderId="23" xfId="0" applyFont="1" applyFill="1" applyBorder="1" applyAlignment="1">
      <alignment horizontal="center" vertical="center"/>
    </xf>
    <xf numFmtId="0" fontId="3" fillId="12" borderId="24" xfId="0" applyFont="1" applyFill="1" applyBorder="1" applyAlignment="1">
      <alignment horizontal="center" vertical="center"/>
    </xf>
    <xf numFmtId="0" fontId="3" fillId="12" borderId="22" xfId="0" applyFont="1" applyFill="1" applyBorder="1" applyAlignment="1" applyProtection="1">
      <alignment horizontal="center" vertical="center"/>
    </xf>
    <xf numFmtId="0" fontId="3" fillId="12" borderId="23" xfId="0" applyFont="1" applyFill="1" applyBorder="1" applyAlignment="1" applyProtection="1">
      <alignment horizontal="center" vertical="center"/>
    </xf>
    <xf numFmtId="0" fontId="3" fillId="12" borderId="24" xfId="0" applyFont="1" applyFill="1" applyBorder="1" applyAlignment="1" applyProtection="1">
      <alignment horizontal="center" vertical="center"/>
    </xf>
  </cellXfs>
  <cellStyles count="5">
    <cellStyle name="パーセント" xfId="3" builtinId="5"/>
    <cellStyle name="ハイパーリンク" xfId="4" builtinId="8"/>
    <cellStyle name="ハイパーリンク 2" xfId="2" xr:uid="{59557373-815A-46FC-B3B4-3A54BA0386D8}"/>
    <cellStyle name="標準" xfId="0" builtinId="0"/>
    <cellStyle name="標準 2" xfId="1" xr:uid="{F5C5E535-7586-431B-8667-0D15675B1696}"/>
  </cellStyles>
  <dxfs count="22">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66"/>
      <color rgb="FF4472C4"/>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12</xdr:col>
      <xdr:colOff>435429</xdr:colOff>
      <xdr:row>0</xdr:row>
      <xdr:rowOff>81642</xdr:rowOff>
    </xdr:from>
    <xdr:ext cx="2191562"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03179" y="81642"/>
          <a:ext cx="2191562"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2023</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288003</xdr:colOff>
      <xdr:row>9</xdr:row>
      <xdr:rowOff>136072</xdr:rowOff>
    </xdr:from>
    <xdr:to>
      <xdr:col>14</xdr:col>
      <xdr:colOff>305970</xdr:colOff>
      <xdr:row>10</xdr:row>
      <xdr:rowOff>161856</xdr:rowOff>
    </xdr:to>
    <xdr:sp macro="" textlink="">
      <xdr:nvSpPr>
        <xdr:cNvPr id="3" name="角丸四角形吹き出し 9">
          <a:extLst>
            <a:ext uri="{FF2B5EF4-FFF2-40B4-BE49-F238E27FC236}">
              <a16:creationId xmlns:a16="http://schemas.microsoft.com/office/drawing/2014/main" id="{00000000-0008-0000-0000-000003000000}"/>
            </a:ext>
          </a:extLst>
        </xdr:cNvPr>
        <xdr:cNvSpPr/>
      </xdr:nvSpPr>
      <xdr:spPr>
        <a:xfrm>
          <a:off x="7649467" y="1986643"/>
          <a:ext cx="2630539" cy="393177"/>
        </a:xfrm>
        <a:prstGeom prst="wedgeRoundRectCallout">
          <a:avLst>
            <a:gd name="adj1" fmla="val -66402"/>
            <a:gd name="adj2" fmla="val 5248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5</xdr:col>
      <xdr:colOff>625929</xdr:colOff>
      <xdr:row>13</xdr:row>
      <xdr:rowOff>16062</xdr:rowOff>
    </xdr:from>
    <xdr:to>
      <xdr:col>7</xdr:col>
      <xdr:colOff>464196</xdr:colOff>
      <xdr:row>13</xdr:row>
      <xdr:rowOff>356778</xdr:rowOff>
    </xdr:to>
    <xdr:sp macro="" textlink="">
      <xdr:nvSpPr>
        <xdr:cNvPr id="4" name="角丸四角形吹き出し 11">
          <a:extLst>
            <a:ext uri="{FF2B5EF4-FFF2-40B4-BE49-F238E27FC236}">
              <a16:creationId xmlns:a16="http://schemas.microsoft.com/office/drawing/2014/main" id="{00000000-0008-0000-0000-000004000000}"/>
            </a:ext>
          </a:extLst>
        </xdr:cNvPr>
        <xdr:cNvSpPr/>
      </xdr:nvSpPr>
      <xdr:spPr>
        <a:xfrm>
          <a:off x="4721679" y="3377026"/>
          <a:ext cx="1144553"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625929</xdr:colOff>
      <xdr:row>11</xdr:row>
      <xdr:rowOff>342633</xdr:rowOff>
    </xdr:from>
    <xdr:to>
      <xdr:col>7</xdr:col>
      <xdr:colOff>464196</xdr:colOff>
      <xdr:row>12</xdr:row>
      <xdr:rowOff>302349</xdr:rowOff>
    </xdr:to>
    <xdr:sp macro="" textlink="">
      <xdr:nvSpPr>
        <xdr:cNvPr id="5" name="角丸四角形吹き出し 11">
          <a:extLst>
            <a:ext uri="{FF2B5EF4-FFF2-40B4-BE49-F238E27FC236}">
              <a16:creationId xmlns:a16="http://schemas.microsoft.com/office/drawing/2014/main" id="{00000000-0008-0000-0000-000005000000}"/>
            </a:ext>
          </a:extLst>
        </xdr:cNvPr>
        <xdr:cNvSpPr/>
      </xdr:nvSpPr>
      <xdr:spPr>
        <a:xfrm>
          <a:off x="4721679" y="2941597"/>
          <a:ext cx="1144553"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612322</xdr:colOff>
      <xdr:row>15</xdr:row>
      <xdr:rowOff>29670</xdr:rowOff>
    </xdr:from>
    <xdr:to>
      <xdr:col>7</xdr:col>
      <xdr:colOff>450589</xdr:colOff>
      <xdr:row>15</xdr:row>
      <xdr:rowOff>370386</xdr:rowOff>
    </xdr:to>
    <xdr:sp macro="" textlink="">
      <xdr:nvSpPr>
        <xdr:cNvPr id="6" name="角丸四角形吹き出し 11">
          <a:extLst>
            <a:ext uri="{FF2B5EF4-FFF2-40B4-BE49-F238E27FC236}">
              <a16:creationId xmlns:a16="http://schemas.microsoft.com/office/drawing/2014/main" id="{00000000-0008-0000-0000-000006000000}"/>
            </a:ext>
          </a:extLst>
        </xdr:cNvPr>
        <xdr:cNvSpPr/>
      </xdr:nvSpPr>
      <xdr:spPr>
        <a:xfrm>
          <a:off x="4708072" y="4152634"/>
          <a:ext cx="1144553"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131990</xdr:colOff>
      <xdr:row>15</xdr:row>
      <xdr:rowOff>271779</xdr:rowOff>
    </xdr:from>
    <xdr:to>
      <xdr:col>14</xdr:col>
      <xdr:colOff>436246</xdr:colOff>
      <xdr:row>17</xdr:row>
      <xdr:rowOff>260257</xdr:rowOff>
    </xdr:to>
    <xdr:sp macro="" textlink="">
      <xdr:nvSpPr>
        <xdr:cNvPr id="8" name="角丸四角形吹き出し 10">
          <a:extLst>
            <a:ext uri="{FF2B5EF4-FFF2-40B4-BE49-F238E27FC236}">
              <a16:creationId xmlns:a16="http://schemas.microsoft.com/office/drawing/2014/main" id="{00000000-0008-0000-0000-000008000000}"/>
            </a:ext>
          </a:extLst>
        </xdr:cNvPr>
        <xdr:cNvSpPr/>
      </xdr:nvSpPr>
      <xdr:spPr>
        <a:xfrm>
          <a:off x="7466240" y="3923029"/>
          <a:ext cx="2907756" cy="369478"/>
        </a:xfrm>
        <a:prstGeom prst="wedgeRoundRectCallout">
          <a:avLst>
            <a:gd name="adj1" fmla="val -65386"/>
            <a:gd name="adj2" fmla="val 2825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203291</xdr:colOff>
      <xdr:row>15</xdr:row>
      <xdr:rowOff>214630</xdr:rowOff>
    </xdr:from>
    <xdr:to>
      <xdr:col>21</xdr:col>
      <xdr:colOff>295256</xdr:colOff>
      <xdr:row>19</xdr:row>
      <xdr:rowOff>244472</xdr:rowOff>
    </xdr:to>
    <xdr:sp macro="" textlink="">
      <xdr:nvSpPr>
        <xdr:cNvPr id="9" name="角丸四角形吹き出し 10">
          <a:extLst>
            <a:ext uri="{FF2B5EF4-FFF2-40B4-BE49-F238E27FC236}">
              <a16:creationId xmlns:a16="http://schemas.microsoft.com/office/drawing/2014/main" id="{00000000-0008-0000-0000-000009000000}"/>
            </a:ext>
          </a:extLst>
        </xdr:cNvPr>
        <xdr:cNvSpPr/>
      </xdr:nvSpPr>
      <xdr:spPr>
        <a:xfrm>
          <a:off x="11442791" y="3865880"/>
          <a:ext cx="3520965" cy="1156967"/>
        </a:xfrm>
        <a:prstGeom prst="wedgeRoundRectCallout">
          <a:avLst>
            <a:gd name="adj1" fmla="val -76721"/>
            <a:gd name="adj2" fmla="val 4908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以下の整数値で入力してください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231322</xdr:colOff>
      <xdr:row>20</xdr:row>
      <xdr:rowOff>297452</xdr:rowOff>
    </xdr:from>
    <xdr:to>
      <xdr:col>20</xdr:col>
      <xdr:colOff>149678</xdr:colOff>
      <xdr:row>21</xdr:row>
      <xdr:rowOff>313234</xdr:rowOff>
    </xdr:to>
    <xdr:sp macro="" textlink="">
      <xdr:nvSpPr>
        <xdr:cNvPr id="10" name="角丸四角形吹き出し 10">
          <a:extLst>
            <a:ext uri="{FF2B5EF4-FFF2-40B4-BE49-F238E27FC236}">
              <a16:creationId xmlns:a16="http://schemas.microsoft.com/office/drawing/2014/main" id="{00000000-0008-0000-0000-00000A000000}"/>
            </a:ext>
          </a:extLst>
        </xdr:cNvPr>
        <xdr:cNvSpPr/>
      </xdr:nvSpPr>
      <xdr:spPr>
        <a:xfrm>
          <a:off x="11470822" y="5472702"/>
          <a:ext cx="2696481" cy="380907"/>
        </a:xfrm>
        <a:prstGeom prst="wedgeRoundRectCallout">
          <a:avLst>
            <a:gd name="adj1" fmla="val -84166"/>
            <a:gd name="adj2" fmla="val 32004"/>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24h</a:t>
          </a:r>
          <a:r>
            <a:rPr kumimoji="1" lang="ja-JP" altLang="en-US" sz="1100" b="0">
              <a:solidFill>
                <a:sysClr val="windowText" lastClr="000000"/>
              </a:solidFill>
              <a:latin typeface="Meiryo UI" panose="020B0604030504040204" pitchFamily="50" charset="-128"/>
              <a:ea typeface="Meiryo UI" panose="020B0604030504040204" pitchFamily="50" charset="-128"/>
            </a:rPr>
            <a:t>の間の整数値を入力してください。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244929</xdr:colOff>
      <xdr:row>26</xdr:row>
      <xdr:rowOff>68036</xdr:rowOff>
    </xdr:from>
    <xdr:to>
      <xdr:col>21</xdr:col>
      <xdr:colOff>469015</xdr:colOff>
      <xdr:row>31</xdr:row>
      <xdr:rowOff>145698</xdr:rowOff>
    </xdr:to>
    <xdr:sp macro="" textlink="">
      <xdr:nvSpPr>
        <xdr:cNvPr id="12" name="角丸四角形吹き出し 6">
          <a:extLst>
            <a:ext uri="{FF2B5EF4-FFF2-40B4-BE49-F238E27FC236}">
              <a16:creationId xmlns:a16="http://schemas.microsoft.com/office/drawing/2014/main" id="{00000000-0008-0000-0000-00000C000000}"/>
            </a:ext>
          </a:extLst>
        </xdr:cNvPr>
        <xdr:cNvSpPr/>
      </xdr:nvSpPr>
      <xdr:spPr>
        <a:xfrm>
          <a:off x="11525250" y="8354786"/>
          <a:ext cx="3666694" cy="1969055"/>
        </a:xfrm>
        <a:prstGeom prst="wedgeRoundRectCallout">
          <a:avLst>
            <a:gd name="adj1" fmla="val -76346"/>
            <a:gd name="adj2" fmla="val -825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各月の発電可能電力以下の整数値を入力してください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16</xdr:col>
      <xdr:colOff>258536</xdr:colOff>
      <xdr:row>31</xdr:row>
      <xdr:rowOff>285750</xdr:rowOff>
    </xdr:from>
    <xdr:to>
      <xdr:col>22</xdr:col>
      <xdr:colOff>360784</xdr:colOff>
      <xdr:row>35</xdr:row>
      <xdr:rowOff>196423</xdr:rowOff>
    </xdr:to>
    <xdr:sp macro="" textlink="">
      <xdr:nvSpPr>
        <xdr:cNvPr id="13" name="角丸四角形吹き出し 6">
          <a:extLst>
            <a:ext uri="{FF2B5EF4-FFF2-40B4-BE49-F238E27FC236}">
              <a16:creationId xmlns:a16="http://schemas.microsoft.com/office/drawing/2014/main" id="{00000000-0008-0000-0000-00000D000000}"/>
            </a:ext>
          </a:extLst>
        </xdr:cNvPr>
        <xdr:cNvSpPr/>
      </xdr:nvSpPr>
      <xdr:spPr>
        <a:xfrm>
          <a:off x="11538857" y="10463893"/>
          <a:ext cx="4197998" cy="1407459"/>
        </a:xfrm>
        <a:prstGeom prst="wedgeRoundRectCallout">
          <a:avLst>
            <a:gd name="adj1" fmla="val -75449"/>
            <a:gd name="adj2" fmla="val -7458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b="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3h</a:t>
          </a:r>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en-US" altLang="ja-JP" sz="1100" b="0">
              <a:solidFill>
                <a:sysClr val="windowText" lastClr="000000"/>
              </a:solidFill>
              <a:latin typeface="Meiryo UI" panose="020B0604030504040204" pitchFamily="50" charset="-128"/>
              <a:ea typeface="Meiryo UI" panose="020B0604030504040204" pitchFamily="50" charset="-128"/>
            </a:rPr>
            <a:t>24h</a:t>
          </a:r>
          <a:r>
            <a:rPr kumimoji="1" lang="ja-JP" altLang="en-US" sz="1100" b="0">
              <a:solidFill>
                <a:sysClr val="windowText" lastClr="000000"/>
              </a:solidFill>
              <a:latin typeface="Meiryo UI" panose="020B0604030504040204" pitchFamily="50" charset="-128"/>
              <a:ea typeface="Meiryo UI" panose="020B0604030504040204" pitchFamily="50" charset="-128"/>
            </a:rPr>
            <a:t>の間の整数値を入力してください</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p>
      </xdr:txBody>
    </xdr:sp>
    <xdr:clientData/>
  </xdr:twoCellAnchor>
  <xdr:twoCellAnchor>
    <xdr:from>
      <xdr:col>14</xdr:col>
      <xdr:colOff>0</xdr:colOff>
      <xdr:row>36</xdr:row>
      <xdr:rowOff>1905</xdr:rowOff>
    </xdr:from>
    <xdr:to>
      <xdr:col>20</xdr:col>
      <xdr:colOff>342900</xdr:colOff>
      <xdr:row>43</xdr:row>
      <xdr:rowOff>57785</xdr:rowOff>
    </xdr:to>
    <xdr:sp macro="" textlink="">
      <xdr:nvSpPr>
        <xdr:cNvPr id="14" name="角丸四角形吹き出し 6">
          <a:extLst>
            <a:ext uri="{FF2B5EF4-FFF2-40B4-BE49-F238E27FC236}">
              <a16:creationId xmlns:a16="http://schemas.microsoft.com/office/drawing/2014/main" id="{00000000-0008-0000-0000-00000E000000}"/>
            </a:ext>
          </a:extLst>
        </xdr:cNvPr>
        <xdr:cNvSpPr/>
      </xdr:nvSpPr>
      <xdr:spPr>
        <a:xfrm>
          <a:off x="9937750" y="11193780"/>
          <a:ext cx="4422775" cy="1389380"/>
        </a:xfrm>
        <a:prstGeom prst="wedgeRoundRectCallout">
          <a:avLst>
            <a:gd name="adj1" fmla="val -51686"/>
            <a:gd name="adj2" fmla="val -13962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「各月の上池容量または蓄電池容量</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応札容量算出用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(33</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が、「各月の上池容量または蓄電池容量</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期待容量算出用</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a:t>
          </a:r>
          <a:r>
            <a:rPr kumimoji="1" lang="en-US" altLang="ja-JP" sz="1100">
              <a:solidFill>
                <a:sysClr val="windowText" lastClr="000000"/>
              </a:solidFill>
              <a:latin typeface="Meiryo UI" panose="020B0604030504040204" pitchFamily="50" charset="-128"/>
              <a:ea typeface="Meiryo UI" panose="020B0604030504040204" pitchFamily="50" charset="-128"/>
            </a:rPr>
            <a:t>(24</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以下の数値となるよう、各月の管理容量</a:t>
          </a:r>
          <a:r>
            <a:rPr kumimoji="1" lang="en-US" altLang="ja-JP" sz="1100">
              <a:solidFill>
                <a:sysClr val="windowText" lastClr="000000"/>
              </a:solidFill>
              <a:latin typeface="Meiryo UI" panose="020B0604030504040204" pitchFamily="50" charset="-128"/>
              <a:ea typeface="Meiryo UI" panose="020B0604030504040204" pitchFamily="50" charset="-128"/>
            </a:rPr>
            <a:t>(29</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および各月の発電可能時間</a:t>
          </a:r>
          <a:r>
            <a:rPr kumimoji="1" lang="en-US" altLang="ja-JP" sz="1100">
              <a:solidFill>
                <a:sysClr val="windowText" lastClr="000000"/>
              </a:solidFill>
              <a:latin typeface="Meiryo UI" panose="020B0604030504040204" pitchFamily="50" charset="-128"/>
              <a:ea typeface="Meiryo UI" panose="020B0604030504040204" pitchFamily="50" charset="-128"/>
            </a:rPr>
            <a:t>(31</a:t>
          </a:r>
          <a:r>
            <a:rPr kumimoji="1" lang="ja-JP" altLang="en-US" sz="1100">
              <a:solidFill>
                <a:sysClr val="windowText" lastClr="000000"/>
              </a:solidFill>
              <a:latin typeface="Meiryo UI" panose="020B0604030504040204" pitchFamily="50" charset="-128"/>
              <a:ea typeface="Meiryo UI" panose="020B0604030504040204" pitchFamily="50" charset="-128"/>
            </a:rPr>
            <a:t>行目</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435428</xdr:colOff>
      <xdr:row>0</xdr:row>
      <xdr:rowOff>54429</xdr:rowOff>
    </xdr:from>
    <xdr:ext cx="2191562" cy="473463"/>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103178" y="54429"/>
          <a:ext cx="2191562"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2023</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106680</xdr:colOff>
          <xdr:row>8</xdr:row>
          <xdr:rowOff>198120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206374</xdr:colOff>
      <xdr:row>11</xdr:row>
      <xdr:rowOff>81644</xdr:rowOff>
    </xdr:from>
    <xdr:to>
      <xdr:col>23</xdr:col>
      <xdr:colOff>555624</xdr:colOff>
      <xdr:row>13</xdr:row>
      <xdr:rowOff>272144</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13236574" y="1967594"/>
          <a:ext cx="3092450" cy="428625"/>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28</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30</a:t>
          </a:r>
          <a:r>
            <a:rPr kumimoji="1" lang="ja-JP" altLang="en-US"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15</xdr:col>
      <xdr:colOff>571500</xdr:colOff>
      <xdr:row>12</xdr:row>
      <xdr:rowOff>145144</xdr:rowOff>
    </xdr:from>
    <xdr:to>
      <xdr:col>19</xdr:col>
      <xdr:colOff>206374</xdr:colOff>
      <xdr:row>12</xdr:row>
      <xdr:rowOff>176894</xdr:rowOff>
    </xdr:to>
    <xdr:cxnSp macro="">
      <xdr:nvCxnSpPr>
        <xdr:cNvPr id="5" name="直線矢印コネクタ 4">
          <a:extLst>
            <a:ext uri="{FF2B5EF4-FFF2-40B4-BE49-F238E27FC236}">
              <a16:creationId xmlns:a16="http://schemas.microsoft.com/office/drawing/2014/main" id="{00000000-0008-0000-0300-000005000000}"/>
            </a:ext>
          </a:extLst>
        </xdr:cNvPr>
        <xdr:cNvCxnSpPr>
          <a:stCxn id="4" idx="1"/>
        </xdr:cNvCxnSpPr>
      </xdr:nvCxnSpPr>
      <xdr:spPr>
        <a:xfrm flipH="1" flipV="1">
          <a:off x="10858500" y="2202544"/>
          <a:ext cx="2378074" cy="2222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707572</xdr:colOff>
      <xdr:row>12</xdr:row>
      <xdr:rowOff>176894</xdr:rowOff>
    </xdr:from>
    <xdr:to>
      <xdr:col>19</xdr:col>
      <xdr:colOff>206374</xdr:colOff>
      <xdr:row>27</xdr:row>
      <xdr:rowOff>149678</xdr:rowOff>
    </xdr:to>
    <xdr:cxnSp macro="">
      <xdr:nvCxnSpPr>
        <xdr:cNvPr id="6" name="直線矢印コネクタ 5">
          <a:extLst>
            <a:ext uri="{FF2B5EF4-FFF2-40B4-BE49-F238E27FC236}">
              <a16:creationId xmlns:a16="http://schemas.microsoft.com/office/drawing/2014/main" id="{00000000-0008-0000-0300-000006000000}"/>
            </a:ext>
          </a:extLst>
        </xdr:cNvPr>
        <xdr:cNvCxnSpPr>
          <a:stCxn id="4" idx="1"/>
        </xdr:cNvCxnSpPr>
      </xdr:nvCxnSpPr>
      <xdr:spPr>
        <a:xfrm flipH="1">
          <a:off x="10975522" y="2224769"/>
          <a:ext cx="2261052" cy="2554059"/>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693965</xdr:colOff>
      <xdr:row>12</xdr:row>
      <xdr:rowOff>176894</xdr:rowOff>
    </xdr:from>
    <xdr:to>
      <xdr:col>19</xdr:col>
      <xdr:colOff>206374</xdr:colOff>
      <xdr:row>29</xdr:row>
      <xdr:rowOff>244928</xdr:rowOff>
    </xdr:to>
    <xdr:cxnSp macro="">
      <xdr:nvCxnSpPr>
        <xdr:cNvPr id="7" name="直線矢印コネクタ 6">
          <a:extLst>
            <a:ext uri="{FF2B5EF4-FFF2-40B4-BE49-F238E27FC236}">
              <a16:creationId xmlns:a16="http://schemas.microsoft.com/office/drawing/2014/main" id="{00000000-0008-0000-0300-000007000000}"/>
            </a:ext>
          </a:extLst>
        </xdr:cNvPr>
        <xdr:cNvCxnSpPr>
          <a:stCxn id="4" idx="1"/>
        </xdr:cNvCxnSpPr>
      </xdr:nvCxnSpPr>
      <xdr:spPr>
        <a:xfrm flipH="1">
          <a:off x="10971440" y="2224769"/>
          <a:ext cx="2265134" cy="2916009"/>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142875</xdr:colOff>
      <xdr:row>24</xdr:row>
      <xdr:rowOff>265339</xdr:rowOff>
    </xdr:from>
    <xdr:to>
      <xdr:col>23</xdr:col>
      <xdr:colOff>492125</xdr:colOff>
      <xdr:row>28</xdr:row>
      <xdr:rowOff>81643</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3173075" y="4284889"/>
          <a:ext cx="3092450" cy="597354"/>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16</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19</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28</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34</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24</xdr:row>
      <xdr:rowOff>149679</xdr:rowOff>
    </xdr:from>
    <xdr:to>
      <xdr:col>19</xdr:col>
      <xdr:colOff>142875</xdr:colOff>
      <xdr:row>26</xdr:row>
      <xdr:rowOff>173491</xdr:rowOff>
    </xdr:to>
    <xdr:cxnSp macro="">
      <xdr:nvCxnSpPr>
        <xdr:cNvPr id="9" name="直線矢印コネクタ 8">
          <a:extLst>
            <a:ext uri="{FF2B5EF4-FFF2-40B4-BE49-F238E27FC236}">
              <a16:creationId xmlns:a16="http://schemas.microsoft.com/office/drawing/2014/main" id="{00000000-0008-0000-0300-000009000000}"/>
            </a:ext>
          </a:extLst>
        </xdr:cNvPr>
        <xdr:cNvCxnSpPr>
          <a:stCxn id="8" idx="1"/>
        </xdr:cNvCxnSpPr>
      </xdr:nvCxnSpPr>
      <xdr:spPr>
        <a:xfrm flipH="1" flipV="1">
          <a:off x="10899321" y="4264479"/>
          <a:ext cx="2273754" cy="36671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625928</xdr:colOff>
      <xdr:row>18</xdr:row>
      <xdr:rowOff>95250</xdr:rowOff>
    </xdr:from>
    <xdr:to>
      <xdr:col>19</xdr:col>
      <xdr:colOff>142875</xdr:colOff>
      <xdr:row>26</xdr:row>
      <xdr:rowOff>173491</xdr:rowOff>
    </xdr:to>
    <xdr:cxnSp macro="">
      <xdr:nvCxnSpPr>
        <xdr:cNvPr id="10" name="直線矢印コネクタ 9">
          <a:extLst>
            <a:ext uri="{FF2B5EF4-FFF2-40B4-BE49-F238E27FC236}">
              <a16:creationId xmlns:a16="http://schemas.microsoft.com/office/drawing/2014/main" id="{00000000-0008-0000-0300-00000A000000}"/>
            </a:ext>
          </a:extLst>
        </xdr:cNvPr>
        <xdr:cNvCxnSpPr>
          <a:stCxn id="8" idx="1"/>
        </xdr:cNvCxnSpPr>
      </xdr:nvCxnSpPr>
      <xdr:spPr>
        <a:xfrm flipH="1" flipV="1">
          <a:off x="10912928" y="3181350"/>
          <a:ext cx="2260147" cy="144984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517071</xdr:colOff>
      <xdr:row>15</xdr:row>
      <xdr:rowOff>122464</xdr:rowOff>
    </xdr:from>
    <xdr:to>
      <xdr:col>19</xdr:col>
      <xdr:colOff>142875</xdr:colOff>
      <xdr:row>26</xdr:row>
      <xdr:rowOff>173491</xdr:rowOff>
    </xdr:to>
    <xdr:cxnSp macro="">
      <xdr:nvCxnSpPr>
        <xdr:cNvPr id="11" name="直線矢印コネクタ 10">
          <a:extLst>
            <a:ext uri="{FF2B5EF4-FFF2-40B4-BE49-F238E27FC236}">
              <a16:creationId xmlns:a16="http://schemas.microsoft.com/office/drawing/2014/main" id="{00000000-0008-0000-0300-00000B000000}"/>
            </a:ext>
          </a:extLst>
        </xdr:cNvPr>
        <xdr:cNvCxnSpPr>
          <a:stCxn id="8" idx="1"/>
        </xdr:cNvCxnSpPr>
      </xdr:nvCxnSpPr>
      <xdr:spPr>
        <a:xfrm flipH="1" flipV="1">
          <a:off x="10804071" y="2694214"/>
          <a:ext cx="2369004" cy="193697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693964</xdr:colOff>
      <xdr:row>26</xdr:row>
      <xdr:rowOff>173491</xdr:rowOff>
    </xdr:from>
    <xdr:to>
      <xdr:col>19</xdr:col>
      <xdr:colOff>142875</xdr:colOff>
      <xdr:row>27</xdr:row>
      <xdr:rowOff>204108</xdr:rowOff>
    </xdr:to>
    <xdr:cxnSp macro="">
      <xdr:nvCxnSpPr>
        <xdr:cNvPr id="12" name="直線矢印コネクタ 11">
          <a:extLst>
            <a:ext uri="{FF2B5EF4-FFF2-40B4-BE49-F238E27FC236}">
              <a16:creationId xmlns:a16="http://schemas.microsoft.com/office/drawing/2014/main" id="{00000000-0008-0000-0300-00000C000000}"/>
            </a:ext>
          </a:extLst>
        </xdr:cNvPr>
        <xdr:cNvCxnSpPr>
          <a:stCxn id="8" idx="1"/>
        </xdr:cNvCxnSpPr>
      </xdr:nvCxnSpPr>
      <xdr:spPr>
        <a:xfrm flipH="1">
          <a:off x="10971439" y="4631191"/>
          <a:ext cx="2201636" cy="17349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653143</xdr:colOff>
      <xdr:row>26</xdr:row>
      <xdr:rowOff>173491</xdr:rowOff>
    </xdr:from>
    <xdr:to>
      <xdr:col>19</xdr:col>
      <xdr:colOff>142875</xdr:colOff>
      <xdr:row>33</xdr:row>
      <xdr:rowOff>122465</xdr:rowOff>
    </xdr:to>
    <xdr:cxnSp macro="">
      <xdr:nvCxnSpPr>
        <xdr:cNvPr id="13" name="直線矢印コネクタ 12">
          <a:extLst>
            <a:ext uri="{FF2B5EF4-FFF2-40B4-BE49-F238E27FC236}">
              <a16:creationId xmlns:a16="http://schemas.microsoft.com/office/drawing/2014/main" id="{00000000-0008-0000-0300-00000D000000}"/>
            </a:ext>
          </a:extLst>
        </xdr:cNvPr>
        <xdr:cNvCxnSpPr>
          <a:stCxn id="8" idx="1"/>
        </xdr:cNvCxnSpPr>
      </xdr:nvCxnSpPr>
      <xdr:spPr>
        <a:xfrm flipH="1">
          <a:off x="10940143" y="4631191"/>
          <a:ext cx="2232932" cy="1149124"/>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176894</xdr:colOff>
      <xdr:row>16</xdr:row>
      <xdr:rowOff>285750</xdr:rowOff>
    </xdr:from>
    <xdr:to>
      <xdr:col>25</xdr:col>
      <xdr:colOff>621502</xdr:colOff>
      <xdr:row>18</xdr:row>
      <xdr:rowOff>145143</xdr:rowOff>
    </xdr:to>
    <xdr:sp macro="" textlink="">
      <xdr:nvSpPr>
        <xdr:cNvPr id="14" name="角丸四角形吹き出し 12">
          <a:extLst>
            <a:ext uri="{FF2B5EF4-FFF2-40B4-BE49-F238E27FC236}">
              <a16:creationId xmlns:a16="http://schemas.microsoft.com/office/drawing/2014/main" id="{00000000-0008-0000-0300-00000E000000}"/>
            </a:ext>
          </a:extLst>
        </xdr:cNvPr>
        <xdr:cNvSpPr/>
      </xdr:nvSpPr>
      <xdr:spPr>
        <a:xfrm>
          <a:off x="13207094" y="2914650"/>
          <a:ext cx="4559408" cy="316593"/>
        </a:xfrm>
        <a:prstGeom prst="wedgeRoundRectCallout">
          <a:avLst>
            <a:gd name="adj1" fmla="val -89375"/>
            <a:gd name="adj2" fmla="val 44268"/>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190500</xdr:colOff>
      <xdr:row>16</xdr:row>
      <xdr:rowOff>285750</xdr:rowOff>
    </xdr:from>
    <xdr:to>
      <xdr:col>25</xdr:col>
      <xdr:colOff>635108</xdr:colOff>
      <xdr:row>18</xdr:row>
      <xdr:rowOff>145143</xdr:rowOff>
    </xdr:to>
    <xdr:sp macro="" textlink="">
      <xdr:nvSpPr>
        <xdr:cNvPr id="15" name="角丸四角形吹き出し 12">
          <a:extLst>
            <a:ext uri="{FF2B5EF4-FFF2-40B4-BE49-F238E27FC236}">
              <a16:creationId xmlns:a16="http://schemas.microsoft.com/office/drawing/2014/main" id="{00000000-0008-0000-0300-00000F000000}"/>
            </a:ext>
          </a:extLst>
        </xdr:cNvPr>
        <xdr:cNvSpPr/>
      </xdr:nvSpPr>
      <xdr:spPr>
        <a:xfrm>
          <a:off x="13220700" y="2914650"/>
          <a:ext cx="4559408" cy="316593"/>
        </a:xfrm>
        <a:prstGeom prst="wedgeRoundRectCallout">
          <a:avLst>
            <a:gd name="adj1" fmla="val -95731"/>
            <a:gd name="adj2" fmla="val 183872"/>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27214</xdr:colOff>
      <xdr:row>28</xdr:row>
      <xdr:rowOff>258535</xdr:rowOff>
    </xdr:from>
    <xdr:to>
      <xdr:col>25</xdr:col>
      <xdr:colOff>471822</xdr:colOff>
      <xdr:row>30</xdr:row>
      <xdr:rowOff>117928</xdr:rowOff>
    </xdr:to>
    <xdr:sp macro="" textlink="">
      <xdr:nvSpPr>
        <xdr:cNvPr id="16" name="角丸四角形吹き出し 12">
          <a:extLst>
            <a:ext uri="{FF2B5EF4-FFF2-40B4-BE49-F238E27FC236}">
              <a16:creationId xmlns:a16="http://schemas.microsoft.com/office/drawing/2014/main" id="{00000000-0008-0000-0300-000010000000}"/>
            </a:ext>
          </a:extLst>
        </xdr:cNvPr>
        <xdr:cNvSpPr/>
      </xdr:nvSpPr>
      <xdr:spPr>
        <a:xfrm>
          <a:off x="13057414" y="4973410"/>
          <a:ext cx="4559408" cy="288018"/>
        </a:xfrm>
        <a:prstGeom prst="wedgeRoundRectCallout">
          <a:avLst>
            <a:gd name="adj1" fmla="val -88422"/>
            <a:gd name="adj2" fmla="val -130980"/>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27214</xdr:colOff>
      <xdr:row>28</xdr:row>
      <xdr:rowOff>258535</xdr:rowOff>
    </xdr:from>
    <xdr:to>
      <xdr:col>25</xdr:col>
      <xdr:colOff>471822</xdr:colOff>
      <xdr:row>30</xdr:row>
      <xdr:rowOff>117928</xdr:rowOff>
    </xdr:to>
    <xdr:sp macro="" textlink="">
      <xdr:nvSpPr>
        <xdr:cNvPr id="17" name="角丸四角形吹き出し 12">
          <a:extLst>
            <a:ext uri="{FF2B5EF4-FFF2-40B4-BE49-F238E27FC236}">
              <a16:creationId xmlns:a16="http://schemas.microsoft.com/office/drawing/2014/main" id="{00000000-0008-0000-0300-000011000000}"/>
            </a:ext>
          </a:extLst>
        </xdr:cNvPr>
        <xdr:cNvSpPr/>
      </xdr:nvSpPr>
      <xdr:spPr>
        <a:xfrm>
          <a:off x="13057414" y="4973410"/>
          <a:ext cx="4559408" cy="288018"/>
        </a:xfrm>
        <a:prstGeom prst="wedgeRoundRectCallout">
          <a:avLst>
            <a:gd name="adj1" fmla="val -86833"/>
            <a:gd name="adj2" fmla="val -3257"/>
            <a:gd name="adj3" fmla="val 16667"/>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latin typeface="Meiryo UI" panose="020B0604030504040204" pitchFamily="50" charset="-128"/>
              <a:ea typeface="Meiryo UI" panose="020B0604030504040204" pitchFamily="50" charset="-128"/>
            </a:rPr>
            <a:t>ROUND</a:t>
          </a:r>
          <a:r>
            <a:rPr kumimoji="1" lang="ja-JP" altLang="en-US" sz="1100">
              <a:solidFill>
                <a:srgbClr val="FF0000"/>
              </a:solidFill>
              <a:latin typeface="Meiryo UI" panose="020B0604030504040204" pitchFamily="50" charset="-128"/>
              <a:ea typeface="Meiryo UI" panose="020B0604030504040204" pitchFamily="50" charset="-128"/>
            </a:rPr>
            <a:t>関数で容量提供事業者の</a:t>
          </a:r>
          <a:r>
            <a:rPr kumimoji="1" lang="ja-JP" altLang="ja-JP" sz="1100">
              <a:solidFill>
                <a:srgbClr val="FF0000"/>
              </a:solidFill>
              <a:effectLst/>
              <a:latin typeface="Meiryo UI" panose="020B0604030504040204" pitchFamily="50" charset="-128"/>
              <a:ea typeface="Meiryo UI" panose="020B0604030504040204" pitchFamily="50" charset="-128"/>
              <a:cs typeface="+mn-cs"/>
            </a:rPr>
            <a:t>入力値を四捨五入する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15</xdr:col>
      <xdr:colOff>527958</xdr:colOff>
      <xdr:row>12</xdr:row>
      <xdr:rowOff>242208</xdr:rowOff>
    </xdr:from>
    <xdr:to>
      <xdr:col>19</xdr:col>
      <xdr:colOff>142875</xdr:colOff>
      <xdr:row>26</xdr:row>
      <xdr:rowOff>173491</xdr:rowOff>
    </xdr:to>
    <xdr:cxnSp macro="">
      <xdr:nvCxnSpPr>
        <xdr:cNvPr id="18" name="直線矢印コネクタ 17">
          <a:extLst>
            <a:ext uri="{FF2B5EF4-FFF2-40B4-BE49-F238E27FC236}">
              <a16:creationId xmlns:a16="http://schemas.microsoft.com/office/drawing/2014/main" id="{00000000-0008-0000-0300-000012000000}"/>
            </a:ext>
          </a:extLst>
        </xdr:cNvPr>
        <xdr:cNvCxnSpPr>
          <a:stCxn id="8" idx="1"/>
        </xdr:cNvCxnSpPr>
      </xdr:nvCxnSpPr>
      <xdr:spPr>
        <a:xfrm flipH="1" flipV="1">
          <a:off x="10814958" y="2232933"/>
          <a:ext cx="2358117" cy="2398258"/>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108857</xdr:colOff>
      <xdr:row>6</xdr:row>
      <xdr:rowOff>108857</xdr:rowOff>
    </xdr:from>
    <xdr:ext cx="2925536" cy="1108509"/>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966857" y="1137557"/>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68036</xdr:colOff>
      <xdr:row>23</xdr:row>
      <xdr:rowOff>54429</xdr:rowOff>
    </xdr:from>
    <xdr:ext cx="2925536" cy="1108509"/>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6926036" y="3997779"/>
          <a:ext cx="292553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95250</xdr:colOff>
      <xdr:row>19</xdr:row>
      <xdr:rowOff>81643</xdr:rowOff>
    </xdr:from>
    <xdr:ext cx="2646922" cy="600421"/>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9048750" y="3823607"/>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2032</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108857</xdr:colOff>
      <xdr:row>15</xdr:row>
      <xdr:rowOff>108858</xdr:rowOff>
    </xdr:from>
    <xdr:ext cx="2646922" cy="600421"/>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2803071" y="3007179"/>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2032</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111579</xdr:colOff>
      <xdr:row>2</xdr:row>
      <xdr:rowOff>206828</xdr:rowOff>
    </xdr:from>
    <xdr:ext cx="2646922" cy="600421"/>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9065079" y="587828"/>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2032</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13</xdr:col>
      <xdr:colOff>89647</xdr:colOff>
      <xdr:row>2</xdr:row>
      <xdr:rowOff>33618</xdr:rowOff>
    </xdr:from>
    <xdr:ext cx="2646922" cy="600421"/>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9315290" y="482654"/>
          <a:ext cx="2646922" cy="600421"/>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2023</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2032</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hyperlink" Target="&#35519;&#25972;&#20418;&#25968;&#65288;&#20379;&#32102;&#20449;&#38972;&#24230;&#35413;&#20385;T&#8658;&#65289;" TargetMode="External"/><Relationship Id="rId7" Type="http://schemas.openxmlformats.org/officeDocument/2006/relationships/comments" Target="../comments1.xml"/><Relationship Id="rId2" Type="http://schemas.openxmlformats.org/officeDocument/2006/relationships/hyperlink" Target="&#35519;&#25972;&#20418;&#25968;&#65288;&#20379;&#32102;&#20449;&#38972;&#24230;&#35413;&#20385;T&#8658;&#65289;" TargetMode="External"/><Relationship Id="rId1" Type="http://schemas.openxmlformats.org/officeDocument/2006/relationships/hyperlink" Target="&#35519;&#25972;&#20418;&#25968;&#65288;&#20379;&#32102;&#20449;&#38972;&#24230;&#35413;&#20385;T&#8658;&#65289;" TargetMode="External"/><Relationship Id="rId6" Type="http://schemas.openxmlformats.org/officeDocument/2006/relationships/vmlDrawing" Target="../drawings/vmlDrawing2.vml"/><Relationship Id="rId5" Type="http://schemas.openxmlformats.org/officeDocument/2006/relationships/drawing" Target="../drawings/drawing4.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hyperlink" Target="&#35519;&#25972;&#20418;&#25968;&#65288;&#20379;&#32102;&#20449;&#38972;&#24230;&#35413;&#20385;T&#8658;&#65289;" TargetMode="Externa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3F4C4-BFB3-4C3B-A3C6-4A2DC8F19CAF}">
  <sheetPr>
    <tabColor theme="0" tint="-0.499984740745262"/>
  </sheetPr>
  <dimension ref="B1:Q57"/>
  <sheetViews>
    <sheetView showGridLines="0" zoomScale="60" zoomScaleNormal="60" zoomScaleSheetLayoutView="100" workbookViewId="0"/>
  </sheetViews>
  <sheetFormatPr defaultColWidth="8.59765625" defaultRowHeight="15" x14ac:dyDescent="0.3"/>
  <cols>
    <col min="1" max="1" width="1.8984375" style="29" customWidth="1"/>
    <col min="2" max="2" width="3.59765625" style="29" customWidth="1"/>
    <col min="3" max="3" width="31.09765625" style="29" customWidth="1"/>
    <col min="4" max="16" width="8.59765625" style="29"/>
    <col min="17" max="17" width="10.8984375" style="29" customWidth="1"/>
    <col min="18" max="16384" width="8.59765625" style="29"/>
  </cols>
  <sheetData>
    <row r="1" spans="2:17" ht="16.2" x14ac:dyDescent="0.3">
      <c r="C1" s="34" t="s">
        <v>33</v>
      </c>
      <c r="D1" s="12" t="s">
        <v>34</v>
      </c>
      <c r="E1" s="11"/>
      <c r="F1" s="11"/>
      <c r="G1" s="13" t="s">
        <v>35</v>
      </c>
    </row>
    <row r="2" spans="2:17" x14ac:dyDescent="0.3">
      <c r="C2" s="102"/>
    </row>
    <row r="4" spans="2:17" ht="16.2" x14ac:dyDescent="0.3">
      <c r="C4" s="117" t="s">
        <v>144</v>
      </c>
      <c r="D4" s="117"/>
      <c r="E4" s="117"/>
      <c r="F4" s="117"/>
      <c r="G4" s="117"/>
      <c r="H4" s="117"/>
      <c r="I4" s="117"/>
      <c r="J4" s="117"/>
      <c r="K4" s="117"/>
      <c r="L4" s="117"/>
      <c r="M4" s="117"/>
      <c r="N4" s="117"/>
      <c r="O4" s="117"/>
      <c r="P4" s="117"/>
    </row>
    <row r="5" spans="2:17" x14ac:dyDescent="0.3">
      <c r="C5" s="30" t="s">
        <v>145</v>
      </c>
    </row>
    <row r="7" spans="2:17" x14ac:dyDescent="0.3">
      <c r="C7" s="19" t="s">
        <v>44</v>
      </c>
      <c r="D7" s="118" t="s">
        <v>74</v>
      </c>
      <c r="E7" s="118"/>
      <c r="F7" s="118"/>
      <c r="G7" s="118"/>
      <c r="H7" s="118"/>
      <c r="I7" s="118"/>
      <c r="J7" s="118"/>
      <c r="K7" s="118"/>
      <c r="L7" s="118"/>
      <c r="M7" s="118"/>
      <c r="N7" s="118"/>
      <c r="O7" s="118"/>
      <c r="P7" s="118"/>
      <c r="Q7" s="21"/>
    </row>
    <row r="9" spans="2:17" ht="16.2" x14ac:dyDescent="0.3">
      <c r="L9" s="119" t="s">
        <v>36</v>
      </c>
      <c r="M9" s="119"/>
      <c r="N9" s="119"/>
      <c r="O9" s="119"/>
      <c r="P9" s="119"/>
    </row>
    <row r="10" spans="2:17" ht="28.5" customHeight="1" x14ac:dyDescent="0.3">
      <c r="B10" s="103"/>
      <c r="C10" s="36" t="s">
        <v>12</v>
      </c>
      <c r="D10" s="120" t="s">
        <v>13</v>
      </c>
      <c r="E10" s="121"/>
      <c r="F10" s="121"/>
      <c r="G10" s="121"/>
      <c r="H10" s="121"/>
      <c r="I10" s="121"/>
      <c r="J10" s="121"/>
      <c r="K10" s="121"/>
      <c r="L10" s="121"/>
      <c r="M10" s="121"/>
      <c r="N10" s="121"/>
      <c r="O10" s="122"/>
      <c r="P10" s="6" t="s">
        <v>14</v>
      </c>
    </row>
    <row r="11" spans="2:17" ht="30" customHeight="1" x14ac:dyDescent="0.3">
      <c r="B11" s="103"/>
      <c r="C11" s="36" t="s">
        <v>15</v>
      </c>
      <c r="D11" s="123">
        <v>0</v>
      </c>
      <c r="E11" s="124"/>
      <c r="F11" s="124"/>
      <c r="G11" s="124"/>
      <c r="H11" s="124"/>
      <c r="I11" s="124"/>
      <c r="J11" s="124"/>
      <c r="K11" s="124"/>
      <c r="L11" s="124"/>
      <c r="M11" s="124"/>
      <c r="N11" s="124"/>
      <c r="O11" s="125"/>
      <c r="P11" s="7"/>
    </row>
    <row r="12" spans="2:17" ht="30" customHeight="1" x14ac:dyDescent="0.3">
      <c r="B12" s="104"/>
      <c r="C12" s="8" t="s">
        <v>16</v>
      </c>
      <c r="D12" s="105" t="s">
        <v>37</v>
      </c>
      <c r="E12" s="106"/>
      <c r="F12" s="106"/>
      <c r="G12" s="106"/>
      <c r="H12" s="106"/>
      <c r="I12" s="106"/>
      <c r="J12" s="106"/>
      <c r="K12" s="106"/>
      <c r="L12" s="106"/>
      <c r="M12" s="106"/>
      <c r="N12" s="106"/>
      <c r="O12" s="107"/>
      <c r="P12" s="7"/>
    </row>
    <row r="13" spans="2:17" ht="30" customHeight="1" x14ac:dyDescent="0.3">
      <c r="B13" s="103"/>
      <c r="C13" s="31" t="s">
        <v>55</v>
      </c>
      <c r="D13" s="108" t="s">
        <v>38</v>
      </c>
      <c r="E13" s="109"/>
      <c r="F13" s="109"/>
      <c r="G13" s="109"/>
      <c r="H13" s="109"/>
      <c r="I13" s="109"/>
      <c r="J13" s="109"/>
      <c r="K13" s="109"/>
      <c r="L13" s="109"/>
      <c r="M13" s="109"/>
      <c r="N13" s="109"/>
      <c r="O13" s="110"/>
      <c r="P13" s="7"/>
    </row>
    <row r="14" spans="2:17" ht="30" customHeight="1" x14ac:dyDescent="0.3">
      <c r="B14" s="104"/>
      <c r="C14" s="32" t="s">
        <v>39</v>
      </c>
      <c r="D14" s="111" t="s">
        <v>53</v>
      </c>
      <c r="E14" s="112"/>
      <c r="F14" s="112"/>
      <c r="G14" s="112"/>
      <c r="H14" s="112"/>
      <c r="I14" s="112"/>
      <c r="J14" s="112"/>
      <c r="K14" s="112"/>
      <c r="L14" s="112"/>
      <c r="M14" s="112"/>
      <c r="N14" s="112"/>
      <c r="O14" s="113"/>
      <c r="P14" s="7"/>
    </row>
    <row r="15" spans="2:17" ht="30" hidden="1" customHeight="1" x14ac:dyDescent="0.3">
      <c r="B15" s="104"/>
      <c r="C15" s="33" t="s">
        <v>75</v>
      </c>
      <c r="D15" s="114"/>
      <c r="E15" s="115"/>
      <c r="F15" s="115"/>
      <c r="G15" s="115"/>
      <c r="H15" s="115"/>
      <c r="I15" s="115"/>
      <c r="J15" s="115"/>
      <c r="K15" s="115"/>
      <c r="L15" s="115"/>
      <c r="M15" s="115"/>
      <c r="N15" s="115"/>
      <c r="O15" s="116"/>
      <c r="P15" s="7"/>
    </row>
    <row r="16" spans="2:17" ht="30" customHeight="1" x14ac:dyDescent="0.3">
      <c r="B16" s="104"/>
      <c r="C16" s="33" t="s">
        <v>17</v>
      </c>
      <c r="D16" s="108" t="s">
        <v>3</v>
      </c>
      <c r="E16" s="109"/>
      <c r="F16" s="109"/>
      <c r="G16" s="109"/>
      <c r="H16" s="109"/>
      <c r="I16" s="109"/>
      <c r="J16" s="109"/>
      <c r="K16" s="109"/>
      <c r="L16" s="109"/>
      <c r="M16" s="109"/>
      <c r="N16" s="109"/>
      <c r="O16" s="110"/>
      <c r="P16" s="7"/>
    </row>
    <row r="17" spans="2:16" ht="30" hidden="1" customHeight="1" x14ac:dyDescent="0.3">
      <c r="B17" s="103"/>
      <c r="C17" s="33" t="s">
        <v>58</v>
      </c>
      <c r="D17" s="129">
        <v>50000</v>
      </c>
      <c r="E17" s="130"/>
      <c r="F17" s="130"/>
      <c r="G17" s="130"/>
      <c r="H17" s="130"/>
      <c r="I17" s="130"/>
      <c r="J17" s="130"/>
      <c r="K17" s="130"/>
      <c r="L17" s="130"/>
      <c r="M17" s="130"/>
      <c r="N17" s="130"/>
      <c r="O17" s="131"/>
      <c r="P17" s="9" t="s">
        <v>18</v>
      </c>
    </row>
    <row r="18" spans="2:16" ht="30" customHeight="1" x14ac:dyDescent="0.3">
      <c r="B18" s="104"/>
      <c r="C18" s="20" t="s">
        <v>77</v>
      </c>
      <c r="D18" s="129">
        <v>50000</v>
      </c>
      <c r="E18" s="130"/>
      <c r="F18" s="130"/>
      <c r="G18" s="130"/>
      <c r="H18" s="130"/>
      <c r="I18" s="130"/>
      <c r="J18" s="130"/>
      <c r="K18" s="130"/>
      <c r="L18" s="130"/>
      <c r="M18" s="130"/>
      <c r="N18" s="130"/>
      <c r="O18" s="131"/>
      <c r="P18" s="9" t="s">
        <v>18</v>
      </c>
    </row>
    <row r="19" spans="2:16" ht="28.5" customHeight="1" x14ac:dyDescent="0.3">
      <c r="B19" s="126"/>
      <c r="C19" s="132" t="s">
        <v>59</v>
      </c>
      <c r="D19" s="35" t="s">
        <v>19</v>
      </c>
      <c r="E19" s="10" t="s">
        <v>20</v>
      </c>
      <c r="F19" s="10" t="s">
        <v>21</v>
      </c>
      <c r="G19" s="10" t="s">
        <v>22</v>
      </c>
      <c r="H19" s="10" t="s">
        <v>23</v>
      </c>
      <c r="I19" s="10" t="s">
        <v>24</v>
      </c>
      <c r="J19" s="10" t="s">
        <v>25</v>
      </c>
      <c r="K19" s="10" t="s">
        <v>26</v>
      </c>
      <c r="L19" s="10" t="s">
        <v>27</v>
      </c>
      <c r="M19" s="10" t="s">
        <v>28</v>
      </c>
      <c r="N19" s="10" t="s">
        <v>29</v>
      </c>
      <c r="O19" s="10" t="s">
        <v>30</v>
      </c>
      <c r="P19" s="7"/>
    </row>
    <row r="20" spans="2:16" ht="30.75" customHeight="1" x14ac:dyDescent="0.3">
      <c r="B20" s="126"/>
      <c r="C20" s="128"/>
      <c r="D20" s="23">
        <v>50000</v>
      </c>
      <c r="E20" s="23">
        <v>50000</v>
      </c>
      <c r="F20" s="23">
        <v>50000</v>
      </c>
      <c r="G20" s="23">
        <v>50000</v>
      </c>
      <c r="H20" s="23">
        <v>50000</v>
      </c>
      <c r="I20" s="23">
        <v>50000</v>
      </c>
      <c r="J20" s="23">
        <v>50000</v>
      </c>
      <c r="K20" s="23">
        <v>50000</v>
      </c>
      <c r="L20" s="23">
        <v>50000</v>
      </c>
      <c r="M20" s="23">
        <v>50000</v>
      </c>
      <c r="N20" s="23">
        <v>50000</v>
      </c>
      <c r="O20" s="23">
        <v>50000</v>
      </c>
      <c r="P20" s="9" t="s">
        <v>18</v>
      </c>
    </row>
    <row r="21" spans="2:16" ht="28.5" customHeight="1" x14ac:dyDescent="0.3">
      <c r="B21" s="126"/>
      <c r="C21" s="132" t="s">
        <v>60</v>
      </c>
      <c r="D21" s="35" t="s">
        <v>19</v>
      </c>
      <c r="E21" s="10" t="s">
        <v>20</v>
      </c>
      <c r="F21" s="10" t="s">
        <v>21</v>
      </c>
      <c r="G21" s="10" t="s">
        <v>22</v>
      </c>
      <c r="H21" s="10" t="s">
        <v>23</v>
      </c>
      <c r="I21" s="10" t="s">
        <v>24</v>
      </c>
      <c r="J21" s="10" t="s">
        <v>25</v>
      </c>
      <c r="K21" s="10" t="s">
        <v>26</v>
      </c>
      <c r="L21" s="10" t="s">
        <v>27</v>
      </c>
      <c r="M21" s="10" t="s">
        <v>28</v>
      </c>
      <c r="N21" s="10" t="s">
        <v>29</v>
      </c>
      <c r="O21" s="10" t="s">
        <v>30</v>
      </c>
      <c r="P21" s="7"/>
    </row>
    <row r="22" spans="2:16" ht="30.75" customHeight="1" x14ac:dyDescent="0.3">
      <c r="B22" s="126"/>
      <c r="C22" s="128"/>
      <c r="D22" s="25">
        <v>10</v>
      </c>
      <c r="E22" s="26">
        <v>10</v>
      </c>
      <c r="F22" s="26">
        <v>10</v>
      </c>
      <c r="G22" s="26">
        <v>10</v>
      </c>
      <c r="H22" s="26">
        <v>10</v>
      </c>
      <c r="I22" s="26">
        <v>10</v>
      </c>
      <c r="J22" s="26">
        <v>10</v>
      </c>
      <c r="K22" s="26">
        <v>10</v>
      </c>
      <c r="L22" s="26">
        <v>10</v>
      </c>
      <c r="M22" s="26">
        <v>10</v>
      </c>
      <c r="N22" s="26">
        <v>10</v>
      </c>
      <c r="O22" s="26">
        <v>3</v>
      </c>
      <c r="P22" s="9" t="s">
        <v>46</v>
      </c>
    </row>
    <row r="23" spans="2:16" ht="28.5" customHeight="1" x14ac:dyDescent="0.3">
      <c r="B23" s="126"/>
      <c r="C23" s="132" t="s">
        <v>61</v>
      </c>
      <c r="D23" s="24" t="s">
        <v>45</v>
      </c>
      <c r="E23" s="24" t="s">
        <v>20</v>
      </c>
      <c r="F23" s="24" t="s">
        <v>21</v>
      </c>
      <c r="G23" s="24" t="s">
        <v>22</v>
      </c>
      <c r="H23" s="24" t="s">
        <v>23</v>
      </c>
      <c r="I23" s="24" t="s">
        <v>24</v>
      </c>
      <c r="J23" s="24" t="s">
        <v>25</v>
      </c>
      <c r="K23" s="24" t="s">
        <v>26</v>
      </c>
      <c r="L23" s="24" t="s">
        <v>27</v>
      </c>
      <c r="M23" s="24" t="s">
        <v>28</v>
      </c>
      <c r="N23" s="24" t="s">
        <v>29</v>
      </c>
      <c r="O23" s="24" t="s">
        <v>30</v>
      </c>
      <c r="P23" s="7"/>
    </row>
    <row r="24" spans="2:16" ht="30" customHeight="1" x14ac:dyDescent="0.3">
      <c r="B24" s="126"/>
      <c r="C24" s="128"/>
      <c r="D24" s="98">
        <v>300000</v>
      </c>
      <c r="E24" s="98">
        <v>300000</v>
      </c>
      <c r="F24" s="98">
        <v>300000</v>
      </c>
      <c r="G24" s="98">
        <v>300000</v>
      </c>
      <c r="H24" s="98">
        <v>300000</v>
      </c>
      <c r="I24" s="98">
        <v>300000</v>
      </c>
      <c r="J24" s="98">
        <v>300000</v>
      </c>
      <c r="K24" s="98">
        <v>300000</v>
      </c>
      <c r="L24" s="98">
        <v>300000</v>
      </c>
      <c r="M24" s="98">
        <v>300000</v>
      </c>
      <c r="N24" s="98">
        <v>300000</v>
      </c>
      <c r="O24" s="98">
        <v>90000</v>
      </c>
      <c r="P24" s="9" t="s">
        <v>47</v>
      </c>
    </row>
    <row r="25" spans="2:16" ht="28.5" customHeight="1" x14ac:dyDescent="0.3">
      <c r="B25" s="126"/>
      <c r="C25" s="132" t="s">
        <v>48</v>
      </c>
      <c r="D25" s="24" t="s">
        <v>45</v>
      </c>
      <c r="E25" s="24" t="s">
        <v>20</v>
      </c>
      <c r="F25" s="24" t="s">
        <v>21</v>
      </c>
      <c r="G25" s="24" t="s">
        <v>22</v>
      </c>
      <c r="H25" s="24" t="s">
        <v>23</v>
      </c>
      <c r="I25" s="24" t="s">
        <v>24</v>
      </c>
      <c r="J25" s="24" t="s">
        <v>25</v>
      </c>
      <c r="K25" s="24" t="s">
        <v>26</v>
      </c>
      <c r="L25" s="24" t="s">
        <v>27</v>
      </c>
      <c r="M25" s="24" t="s">
        <v>28</v>
      </c>
      <c r="N25" s="24" t="s">
        <v>29</v>
      </c>
      <c r="O25" s="24" t="s">
        <v>30</v>
      </c>
      <c r="P25" s="7"/>
    </row>
    <row r="26" spans="2:16" ht="30" customHeight="1" x14ac:dyDescent="0.3">
      <c r="B26" s="126"/>
      <c r="C26" s="128"/>
      <c r="D26" s="27">
        <v>0.98188588884430017</v>
      </c>
      <c r="E26" s="27">
        <v>0.97045019355110496</v>
      </c>
      <c r="F26" s="27">
        <v>1</v>
      </c>
      <c r="G26" s="27">
        <v>1</v>
      </c>
      <c r="H26" s="27">
        <v>1</v>
      </c>
      <c r="I26" s="27">
        <v>1</v>
      </c>
      <c r="J26" s="27">
        <v>0.99960970366576007</v>
      </c>
      <c r="K26" s="27">
        <v>0.94368718326267009</v>
      </c>
      <c r="L26" s="27">
        <v>1</v>
      </c>
      <c r="M26" s="27">
        <v>0.99902999022727657</v>
      </c>
      <c r="N26" s="27">
        <v>1</v>
      </c>
      <c r="O26" s="27">
        <v>0.7178256472982526</v>
      </c>
      <c r="P26" s="9" t="s">
        <v>49</v>
      </c>
    </row>
    <row r="27" spans="2:16" ht="30" customHeight="1" x14ac:dyDescent="0.3">
      <c r="B27" s="103"/>
      <c r="C27" s="36" t="s">
        <v>31</v>
      </c>
      <c r="D27" s="133">
        <v>29031</v>
      </c>
      <c r="E27" s="134"/>
      <c r="F27" s="134"/>
      <c r="G27" s="134"/>
      <c r="H27" s="134"/>
      <c r="I27" s="134"/>
      <c r="J27" s="134"/>
      <c r="K27" s="134"/>
      <c r="L27" s="134"/>
      <c r="M27" s="134"/>
      <c r="N27" s="134"/>
      <c r="O27" s="135"/>
      <c r="P27" s="9" t="s">
        <v>18</v>
      </c>
    </row>
    <row r="28" spans="2:16" ht="28.5" customHeight="1" x14ac:dyDescent="0.3">
      <c r="B28" s="126"/>
      <c r="C28" s="127" t="s">
        <v>62</v>
      </c>
      <c r="D28" s="35" t="s">
        <v>19</v>
      </c>
      <c r="E28" s="10" t="s">
        <v>20</v>
      </c>
      <c r="F28" s="10" t="s">
        <v>21</v>
      </c>
      <c r="G28" s="10" t="s">
        <v>22</v>
      </c>
      <c r="H28" s="10" t="s">
        <v>23</v>
      </c>
      <c r="I28" s="10" t="s">
        <v>24</v>
      </c>
      <c r="J28" s="10" t="s">
        <v>25</v>
      </c>
      <c r="K28" s="10" t="s">
        <v>26</v>
      </c>
      <c r="L28" s="10" t="s">
        <v>27</v>
      </c>
      <c r="M28" s="10" t="s">
        <v>28</v>
      </c>
      <c r="N28" s="10" t="s">
        <v>29</v>
      </c>
      <c r="O28" s="10" t="s">
        <v>30</v>
      </c>
      <c r="P28" s="7"/>
    </row>
    <row r="29" spans="2:16" ht="30" customHeight="1" x14ac:dyDescent="0.3">
      <c r="B29" s="126"/>
      <c r="C29" s="128"/>
      <c r="D29" s="99">
        <v>10000</v>
      </c>
      <c r="E29" s="99">
        <v>10000</v>
      </c>
      <c r="F29" s="99">
        <v>10000</v>
      </c>
      <c r="G29" s="99">
        <v>10000</v>
      </c>
      <c r="H29" s="99">
        <v>10000</v>
      </c>
      <c r="I29" s="99">
        <v>10000</v>
      </c>
      <c r="J29" s="99">
        <v>10000</v>
      </c>
      <c r="K29" s="99">
        <v>10000</v>
      </c>
      <c r="L29" s="99">
        <v>10000</v>
      </c>
      <c r="M29" s="99">
        <v>10000</v>
      </c>
      <c r="N29" s="99">
        <v>10000</v>
      </c>
      <c r="O29" s="99">
        <v>10000</v>
      </c>
      <c r="P29" s="9" t="s">
        <v>18</v>
      </c>
    </row>
    <row r="30" spans="2:16" ht="28.5" customHeight="1" x14ac:dyDescent="0.3">
      <c r="B30" s="126"/>
      <c r="C30" s="132" t="s">
        <v>63</v>
      </c>
      <c r="D30" s="35" t="s">
        <v>19</v>
      </c>
      <c r="E30" s="10" t="s">
        <v>20</v>
      </c>
      <c r="F30" s="10" t="s">
        <v>21</v>
      </c>
      <c r="G30" s="10" t="s">
        <v>22</v>
      </c>
      <c r="H30" s="10" t="s">
        <v>23</v>
      </c>
      <c r="I30" s="10" t="s">
        <v>24</v>
      </c>
      <c r="J30" s="10" t="s">
        <v>25</v>
      </c>
      <c r="K30" s="10" t="s">
        <v>26</v>
      </c>
      <c r="L30" s="10" t="s">
        <v>27</v>
      </c>
      <c r="M30" s="10" t="s">
        <v>28</v>
      </c>
      <c r="N30" s="10" t="s">
        <v>29</v>
      </c>
      <c r="O30" s="10" t="s">
        <v>30</v>
      </c>
      <c r="P30" s="7"/>
    </row>
    <row r="31" spans="2:16" ht="30.75" customHeight="1" x14ac:dyDescent="0.3">
      <c r="B31" s="126"/>
      <c r="C31" s="128"/>
      <c r="D31" s="100">
        <v>8</v>
      </c>
      <c r="E31" s="101">
        <v>8</v>
      </c>
      <c r="F31" s="101">
        <v>8</v>
      </c>
      <c r="G31" s="101">
        <v>8</v>
      </c>
      <c r="H31" s="101">
        <v>8</v>
      </c>
      <c r="I31" s="101">
        <v>8</v>
      </c>
      <c r="J31" s="101">
        <v>8</v>
      </c>
      <c r="K31" s="101">
        <v>8</v>
      </c>
      <c r="L31" s="101">
        <v>8</v>
      </c>
      <c r="M31" s="101">
        <v>8</v>
      </c>
      <c r="N31" s="101">
        <v>8</v>
      </c>
      <c r="O31" s="101">
        <v>8</v>
      </c>
      <c r="P31" s="9" t="s">
        <v>46</v>
      </c>
    </row>
    <row r="32" spans="2:16" ht="28.5" customHeight="1" x14ac:dyDescent="0.3">
      <c r="B32" s="126"/>
      <c r="C32" s="132" t="s">
        <v>64</v>
      </c>
      <c r="D32" s="24" t="s">
        <v>45</v>
      </c>
      <c r="E32" s="24" t="s">
        <v>20</v>
      </c>
      <c r="F32" s="24" t="s">
        <v>21</v>
      </c>
      <c r="G32" s="24" t="s">
        <v>22</v>
      </c>
      <c r="H32" s="24" t="s">
        <v>23</v>
      </c>
      <c r="I32" s="24" t="s">
        <v>24</v>
      </c>
      <c r="J32" s="24" t="s">
        <v>25</v>
      </c>
      <c r="K32" s="24" t="s">
        <v>26</v>
      </c>
      <c r="L32" s="24" t="s">
        <v>27</v>
      </c>
      <c r="M32" s="24" t="s">
        <v>28</v>
      </c>
      <c r="N32" s="24" t="s">
        <v>29</v>
      </c>
      <c r="O32" s="24" t="s">
        <v>30</v>
      </c>
      <c r="P32" s="7"/>
    </row>
    <row r="33" spans="2:16" ht="30" customHeight="1" x14ac:dyDescent="0.3">
      <c r="B33" s="126"/>
      <c r="C33" s="128"/>
      <c r="D33" s="98">
        <v>80000</v>
      </c>
      <c r="E33" s="98">
        <v>80000</v>
      </c>
      <c r="F33" s="98">
        <v>80000</v>
      </c>
      <c r="G33" s="98">
        <v>80000</v>
      </c>
      <c r="H33" s="98">
        <v>80000</v>
      </c>
      <c r="I33" s="98">
        <v>80000</v>
      </c>
      <c r="J33" s="98">
        <v>80000</v>
      </c>
      <c r="K33" s="98">
        <v>80000</v>
      </c>
      <c r="L33" s="98">
        <v>80000</v>
      </c>
      <c r="M33" s="98">
        <v>80000</v>
      </c>
      <c r="N33" s="98">
        <v>80000</v>
      </c>
      <c r="O33" s="98">
        <v>80000</v>
      </c>
      <c r="P33" s="9" t="s">
        <v>47</v>
      </c>
    </row>
    <row r="34" spans="2:16" ht="28.5" customHeight="1" x14ac:dyDescent="0.3">
      <c r="B34" s="126"/>
      <c r="C34" s="132" t="s">
        <v>54</v>
      </c>
      <c r="D34" s="24" t="s">
        <v>45</v>
      </c>
      <c r="E34" s="24" t="s">
        <v>20</v>
      </c>
      <c r="F34" s="24" t="s">
        <v>21</v>
      </c>
      <c r="G34" s="24" t="s">
        <v>22</v>
      </c>
      <c r="H34" s="24" t="s">
        <v>23</v>
      </c>
      <c r="I34" s="24" t="s">
        <v>24</v>
      </c>
      <c r="J34" s="24" t="s">
        <v>25</v>
      </c>
      <c r="K34" s="24" t="s">
        <v>26</v>
      </c>
      <c r="L34" s="24" t="s">
        <v>27</v>
      </c>
      <c r="M34" s="24" t="s">
        <v>28</v>
      </c>
      <c r="N34" s="24" t="s">
        <v>29</v>
      </c>
      <c r="O34" s="24" t="s">
        <v>30</v>
      </c>
      <c r="P34" s="7"/>
    </row>
    <row r="35" spans="2:16" ht="30" customHeight="1" x14ac:dyDescent="0.3">
      <c r="B35" s="126"/>
      <c r="C35" s="128"/>
      <c r="D35" s="27">
        <v>0.94989085252947247</v>
      </c>
      <c r="E35" s="27">
        <v>0.9388999094061905</v>
      </c>
      <c r="F35" s="27">
        <v>0.97646305150108748</v>
      </c>
      <c r="G35" s="27">
        <v>1</v>
      </c>
      <c r="H35" s="27">
        <v>1</v>
      </c>
      <c r="I35" s="27">
        <v>1</v>
      </c>
      <c r="J35" s="27">
        <v>0.97676596142955208</v>
      </c>
      <c r="K35" s="27">
        <v>0.91272671819141882</v>
      </c>
      <c r="L35" s="27">
        <v>0.97802170945717348</v>
      </c>
      <c r="M35" s="27">
        <v>0.9833112929011194</v>
      </c>
      <c r="N35" s="27">
        <v>0.9750172042441172</v>
      </c>
      <c r="O35" s="27">
        <v>0.94493960289046885</v>
      </c>
      <c r="P35" s="9" t="s">
        <v>49</v>
      </c>
    </row>
    <row r="36" spans="2:16" ht="30" customHeight="1" x14ac:dyDescent="0.3">
      <c r="B36" s="104"/>
      <c r="C36" s="36" t="s">
        <v>32</v>
      </c>
      <c r="D36" s="133">
        <v>9697</v>
      </c>
      <c r="E36" s="134"/>
      <c r="F36" s="134"/>
      <c r="G36" s="134"/>
      <c r="H36" s="134"/>
      <c r="I36" s="134"/>
      <c r="J36" s="134"/>
      <c r="K36" s="134"/>
      <c r="L36" s="134"/>
      <c r="M36" s="134"/>
      <c r="N36" s="134"/>
      <c r="O36" s="135"/>
      <c r="P36" s="9" t="s">
        <v>18</v>
      </c>
    </row>
    <row r="37" spans="2:16" x14ac:dyDescent="0.3">
      <c r="B37" s="29" t="s">
        <v>40</v>
      </c>
    </row>
    <row r="38" spans="2:16" x14ac:dyDescent="0.3">
      <c r="B38" s="29" t="s">
        <v>56</v>
      </c>
    </row>
    <row r="39" spans="2:16" x14ac:dyDescent="0.3">
      <c r="C39" s="29" t="s">
        <v>41</v>
      </c>
    </row>
    <row r="40" spans="2:16" x14ac:dyDescent="0.3">
      <c r="C40" s="16" t="s">
        <v>42</v>
      </c>
    </row>
    <row r="41" spans="2:16" x14ac:dyDescent="0.3">
      <c r="C41" s="16" t="s">
        <v>70</v>
      </c>
    </row>
    <row r="42" spans="2:16" x14ac:dyDescent="0.3">
      <c r="C42" s="29" t="s">
        <v>71</v>
      </c>
    </row>
    <row r="43" spans="2:16" x14ac:dyDescent="0.3">
      <c r="C43" s="16" t="s">
        <v>146</v>
      </c>
    </row>
    <row r="44" spans="2:16" x14ac:dyDescent="0.3">
      <c r="C44" s="16" t="s">
        <v>72</v>
      </c>
    </row>
    <row r="45" spans="2:16" x14ac:dyDescent="0.3">
      <c r="C45" s="16" t="s">
        <v>76</v>
      </c>
    </row>
    <row r="46" spans="2:16" x14ac:dyDescent="0.3">
      <c r="C46" s="16" t="s">
        <v>65</v>
      </c>
    </row>
    <row r="47" spans="2:16" x14ac:dyDescent="0.3">
      <c r="C47" s="16" t="s">
        <v>50</v>
      </c>
    </row>
    <row r="48" spans="2:16" x14ac:dyDescent="0.3">
      <c r="C48" s="29" t="s">
        <v>51</v>
      </c>
    </row>
    <row r="50" spans="2:3" x14ac:dyDescent="0.3">
      <c r="B50" s="29" t="s">
        <v>57</v>
      </c>
    </row>
    <row r="51" spans="2:3" x14ac:dyDescent="0.3">
      <c r="C51" s="29" t="s">
        <v>66</v>
      </c>
    </row>
    <row r="52" spans="2:3" x14ac:dyDescent="0.3">
      <c r="C52" s="29" t="s">
        <v>67</v>
      </c>
    </row>
    <row r="53" spans="2:3" x14ac:dyDescent="0.3">
      <c r="C53" s="29" t="s">
        <v>68</v>
      </c>
    </row>
    <row r="54" spans="2:3" x14ac:dyDescent="0.3">
      <c r="C54" s="29" t="s">
        <v>69</v>
      </c>
    </row>
    <row r="55" spans="2:3" x14ac:dyDescent="0.3">
      <c r="C55" s="29" t="s">
        <v>52</v>
      </c>
    </row>
    <row r="56" spans="2:3" x14ac:dyDescent="0.3">
      <c r="C56" s="29" t="s">
        <v>43</v>
      </c>
    </row>
    <row r="57" spans="2:3" x14ac:dyDescent="0.3">
      <c r="C57" s="28" t="s">
        <v>147</v>
      </c>
    </row>
  </sheetData>
  <sheetProtection algorithmName="SHA-512" hashValue="87YesgK3zfGwxqEBaxIF3fTQrO5hGTVaxC997twDGqh5Y2DaZpnqeJyc1gaQpHmPGQiV8mX9uGV4l/N2vDuFqA==" saltValue="kxvkzLtJRET3DQIw7JaSEw==" spinCount="100000" sheet="1" objects="1" scenarios="1"/>
  <mergeCells count="30">
    <mergeCell ref="D36:O36"/>
    <mergeCell ref="B30:B31"/>
    <mergeCell ref="C30:C31"/>
    <mergeCell ref="B32:B33"/>
    <mergeCell ref="C32:C33"/>
    <mergeCell ref="B34:B35"/>
    <mergeCell ref="C34:C35"/>
    <mergeCell ref="B28:B29"/>
    <mergeCell ref="C28:C29"/>
    <mergeCell ref="D16:O16"/>
    <mergeCell ref="D17:O17"/>
    <mergeCell ref="D18:O18"/>
    <mergeCell ref="B19:B20"/>
    <mergeCell ref="C19:C20"/>
    <mergeCell ref="B21:B22"/>
    <mergeCell ref="C21:C22"/>
    <mergeCell ref="B23:B24"/>
    <mergeCell ref="C23:C24"/>
    <mergeCell ref="B25:B26"/>
    <mergeCell ref="C25:C26"/>
    <mergeCell ref="D27:O27"/>
    <mergeCell ref="D12:O12"/>
    <mergeCell ref="D13:O13"/>
    <mergeCell ref="D14:O14"/>
    <mergeCell ref="D15:O15"/>
    <mergeCell ref="C4:P4"/>
    <mergeCell ref="D7:P7"/>
    <mergeCell ref="L9:P9"/>
    <mergeCell ref="D10:O10"/>
    <mergeCell ref="D11:O11"/>
  </mergeCells>
  <phoneticPr fontId="1"/>
  <conditionalFormatting sqref="D20:O20">
    <cfRule type="expression" dxfId="21" priority="8">
      <formula>D20&gt;$D$18</formula>
    </cfRule>
  </conditionalFormatting>
  <conditionalFormatting sqref="D18:O18">
    <cfRule type="expression" dxfId="20" priority="10">
      <formula>$D$18&lt;10000</formula>
    </cfRule>
  </conditionalFormatting>
  <conditionalFormatting sqref="D20:O20">
    <cfRule type="expression" dxfId="19" priority="9">
      <formula>D20&lt;10000</formula>
    </cfRule>
  </conditionalFormatting>
  <conditionalFormatting sqref="D22:O22">
    <cfRule type="expression" dxfId="18" priority="6">
      <formula>NOT(ISNUMBER(D22))</formula>
    </cfRule>
    <cfRule type="expression" dxfId="17" priority="7">
      <formula>OR(D22&lt;3,D22&gt;24)</formula>
    </cfRule>
  </conditionalFormatting>
  <conditionalFormatting sqref="D29:O29">
    <cfRule type="expression" dxfId="16" priority="4">
      <formula>D29&gt;$D$18</formula>
    </cfRule>
  </conditionalFormatting>
  <conditionalFormatting sqref="D29:O29">
    <cfRule type="expression" dxfId="15" priority="5">
      <formula>D29&lt;10000</formula>
    </cfRule>
  </conditionalFormatting>
  <conditionalFormatting sqref="D31:O31">
    <cfRule type="expression" dxfId="14" priority="2">
      <formula>NOT(ISNUMBER(D31))</formula>
    </cfRule>
    <cfRule type="expression" dxfId="13" priority="3">
      <formula>OR(D31&lt;3,D31&gt;24)</formula>
    </cfRule>
  </conditionalFormatting>
  <conditionalFormatting sqref="D17:O17">
    <cfRule type="expression" dxfId="12" priority="1">
      <formula>$D$17&lt;10000</formula>
    </cfRule>
  </conditionalFormatting>
  <dataValidations count="9">
    <dataValidation type="whole" allowBlank="1" showInputMessage="1" showErrorMessage="1" error="3h～24hの間の整数値で入力してください" sqref="D31:O31" xr:uid="{4C5F375C-C320-48BD-8B87-E766C6A8E5B1}">
      <formula1>3</formula1>
      <formula2>24</formula2>
    </dataValidation>
    <dataValidation type="whole" allowBlank="1" showInputMessage="1" showErrorMessage="1" error="各月の発電可能電力以下の整数値を入力してください。" sqref="D29:O29" xr:uid="{82118979-EBCC-454D-B418-D84088D4333B}">
      <formula1>0</formula1>
      <formula2>D$20</formula2>
    </dataValidation>
    <dataValidation type="whole" allowBlank="1" showInputMessage="1" showErrorMessage="1" error="3h～24hの間の整数値で入力してください。" sqref="D22:O22" xr:uid="{03782E7E-8CD1-4F33-9E75-7C88759C71E7}">
      <formula1>3</formula1>
      <formula2>24</formula2>
    </dataValidation>
    <dataValidation type="whole" allowBlank="1" showInputMessage="1" showErrorMessage="1" error="本オークションに参加可能な設備容量(送電端)以下の整数値を入力してください。" sqref="D20:O20" xr:uid="{A7EDF3F1-F64E-4C64-BCAB-7A826C0955E3}">
      <formula1>0</formula1>
      <formula2>$D$18</formula2>
    </dataValidation>
    <dataValidation type="whole" allowBlank="1" showInputMessage="1" showErrorMessage="1" error="設備容量（送電端）以下の整数値を入力してください。" sqref="D18:O18" xr:uid="{69D25147-576C-405D-88DD-1E783C39B104}">
      <formula1>1</formula1>
      <formula2>D17</formula2>
    </dataValidation>
    <dataValidation type="whole" operator="greaterThanOrEqual" allowBlank="1" showInputMessage="1" showErrorMessage="1" error="整数値で入力してください。" sqref="D17:O17" xr:uid="{BED11014-F93E-494C-8733-321179C05C6A}">
      <formula1>1</formula1>
    </dataValidation>
    <dataValidation type="list" allowBlank="1" showInputMessage="1" showErrorMessage="1" sqref="D14:D15 E14:O14" xr:uid="{827A3BFB-FC94-48BF-9DAA-43D0FAA0D007}">
      <formula1>INDIRECT(D13)</formula1>
    </dataValidation>
    <dataValidation type="list" allowBlank="1" showInputMessage="1" showErrorMessage="1" sqref="D16:O16" xr:uid="{FDC1BBD9-96DF-4612-AF5E-D8CD40F15FF6}">
      <formula1>エリア</formula1>
    </dataValidation>
    <dataValidation type="list" allowBlank="1" showInputMessage="1" showErrorMessage="1" sqref="D13:O13" xr:uid="{7270EA6B-E496-4F18-A784-520AD4C5F652}">
      <formula1>"新設,リプレース"</formula1>
    </dataValidation>
  </dataValidations>
  <pageMargins left="0.70866141732283472" right="0.70866141732283472" top="0.74803149606299213" bottom="0.74803149606299213" header="0.31496062992125984" footer="0.31496062992125984"/>
  <pageSetup paperSize="9" scale="46" orientation="landscape" horizontalDpi="90" verticalDpi="90" r:id="rId1"/>
  <headerFooter>
    <oddHeader>&amp;C&amp;F&amp;R&amp;D</oddHead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DF38-7779-4E71-9ED9-CE98ADC71158}">
  <dimension ref="B1:R57"/>
  <sheetViews>
    <sheetView showGridLines="0" tabSelected="1" zoomScale="60" zoomScaleNormal="60" zoomScaleSheetLayoutView="100" workbookViewId="0"/>
  </sheetViews>
  <sheetFormatPr defaultColWidth="8.59765625" defaultRowHeight="15" x14ac:dyDescent="0.3"/>
  <cols>
    <col min="1" max="1" width="1.8984375" style="1" customWidth="1"/>
    <col min="2" max="2" width="3.59765625" style="15" customWidth="1"/>
    <col min="3" max="3" width="31.09765625" style="1" customWidth="1"/>
    <col min="4" max="16" width="8.59765625" style="1"/>
    <col min="17" max="17" width="10.8984375" style="1" customWidth="1"/>
    <col min="18" max="16384" width="8.59765625" style="1"/>
  </cols>
  <sheetData>
    <row r="1" spans="2:18" ht="16.2" x14ac:dyDescent="0.3">
      <c r="C1" s="34" t="s">
        <v>33</v>
      </c>
      <c r="D1" s="12" t="s">
        <v>34</v>
      </c>
      <c r="E1" s="11"/>
      <c r="F1" s="11"/>
      <c r="G1" s="13" t="s">
        <v>35</v>
      </c>
    </row>
    <row r="2" spans="2:18" x14ac:dyDescent="0.3">
      <c r="C2" s="102"/>
    </row>
    <row r="4" spans="2:18" ht="16.2" x14ac:dyDescent="0.3">
      <c r="C4" s="117" t="s">
        <v>144</v>
      </c>
      <c r="D4" s="117"/>
      <c r="E4" s="117"/>
      <c r="F4" s="117"/>
      <c r="G4" s="117"/>
      <c r="H4" s="117"/>
      <c r="I4" s="117"/>
      <c r="J4" s="117"/>
      <c r="K4" s="117"/>
      <c r="L4" s="117"/>
      <c r="M4" s="117"/>
      <c r="N4" s="117"/>
      <c r="O4" s="117"/>
      <c r="P4" s="117"/>
    </row>
    <row r="5" spans="2:18" x14ac:dyDescent="0.3">
      <c r="C5" s="30" t="s">
        <v>145</v>
      </c>
    </row>
    <row r="6" spans="2:18" s="15" customFormat="1" x14ac:dyDescent="0.3"/>
    <row r="7" spans="2:18" x14ac:dyDescent="0.3">
      <c r="C7" s="19" t="s">
        <v>44</v>
      </c>
      <c r="D7" s="118" t="s">
        <v>74</v>
      </c>
      <c r="E7" s="118"/>
      <c r="F7" s="118"/>
      <c r="G7" s="118"/>
      <c r="H7" s="118"/>
      <c r="I7" s="118"/>
      <c r="J7" s="118"/>
      <c r="K7" s="118"/>
      <c r="L7" s="118"/>
      <c r="M7" s="118"/>
      <c r="N7" s="118"/>
      <c r="O7" s="118"/>
      <c r="P7" s="118"/>
      <c r="Q7" s="21"/>
      <c r="R7" s="14"/>
    </row>
    <row r="9" spans="2:18" ht="16.2" x14ac:dyDescent="0.3">
      <c r="L9" s="119" t="s">
        <v>36</v>
      </c>
      <c r="M9" s="119"/>
      <c r="N9" s="119"/>
      <c r="O9" s="119"/>
      <c r="P9" s="119"/>
    </row>
    <row r="10" spans="2:18" ht="28.2" customHeight="1" x14ac:dyDescent="0.3">
      <c r="B10" s="103"/>
      <c r="C10" s="5" t="s">
        <v>12</v>
      </c>
      <c r="D10" s="120" t="s">
        <v>13</v>
      </c>
      <c r="E10" s="121"/>
      <c r="F10" s="121"/>
      <c r="G10" s="121"/>
      <c r="H10" s="121"/>
      <c r="I10" s="121"/>
      <c r="J10" s="121"/>
      <c r="K10" s="121"/>
      <c r="L10" s="121"/>
      <c r="M10" s="121"/>
      <c r="N10" s="121"/>
      <c r="O10" s="122"/>
      <c r="P10" s="6" t="s">
        <v>14</v>
      </c>
    </row>
    <row r="11" spans="2:18" ht="30" customHeight="1" x14ac:dyDescent="0.3">
      <c r="B11" s="103"/>
      <c r="C11" s="5" t="s">
        <v>15</v>
      </c>
      <c r="D11" s="123"/>
      <c r="E11" s="124"/>
      <c r="F11" s="124"/>
      <c r="G11" s="124"/>
      <c r="H11" s="124"/>
      <c r="I11" s="124"/>
      <c r="J11" s="124"/>
      <c r="K11" s="124"/>
      <c r="L11" s="124"/>
      <c r="M11" s="124"/>
      <c r="N11" s="124"/>
      <c r="O11" s="125"/>
      <c r="P11" s="7"/>
    </row>
    <row r="12" spans="2:18" ht="30" customHeight="1" x14ac:dyDescent="0.3">
      <c r="B12" s="104"/>
      <c r="C12" s="8" t="s">
        <v>16</v>
      </c>
      <c r="D12" s="105" t="s">
        <v>37</v>
      </c>
      <c r="E12" s="106"/>
      <c r="F12" s="106"/>
      <c r="G12" s="106"/>
      <c r="H12" s="106"/>
      <c r="I12" s="106"/>
      <c r="J12" s="106"/>
      <c r="K12" s="106"/>
      <c r="L12" s="106"/>
      <c r="M12" s="106"/>
      <c r="N12" s="106"/>
      <c r="O12" s="107"/>
      <c r="P12" s="7"/>
    </row>
    <row r="13" spans="2:18" ht="30" customHeight="1" x14ac:dyDescent="0.3">
      <c r="B13" s="103"/>
      <c r="C13" s="31" t="s">
        <v>55</v>
      </c>
      <c r="D13" s="108"/>
      <c r="E13" s="109"/>
      <c r="F13" s="109"/>
      <c r="G13" s="109"/>
      <c r="H13" s="109"/>
      <c r="I13" s="109"/>
      <c r="J13" s="109"/>
      <c r="K13" s="109"/>
      <c r="L13" s="109"/>
      <c r="M13" s="109"/>
      <c r="N13" s="109"/>
      <c r="O13" s="110"/>
      <c r="P13" s="7"/>
    </row>
    <row r="14" spans="2:18" s="15" customFormat="1" ht="30" customHeight="1" x14ac:dyDescent="0.3">
      <c r="B14" s="104"/>
      <c r="C14" s="32" t="s">
        <v>39</v>
      </c>
      <c r="D14" s="111"/>
      <c r="E14" s="112"/>
      <c r="F14" s="112"/>
      <c r="G14" s="112"/>
      <c r="H14" s="112"/>
      <c r="I14" s="112"/>
      <c r="J14" s="112"/>
      <c r="K14" s="112"/>
      <c r="L14" s="112"/>
      <c r="M14" s="112"/>
      <c r="N14" s="112"/>
      <c r="O14" s="113"/>
      <c r="P14" s="7"/>
    </row>
    <row r="15" spans="2:18" s="29" customFormat="1" ht="30" hidden="1" customHeight="1" x14ac:dyDescent="0.3">
      <c r="B15" s="104"/>
      <c r="C15" s="33" t="s">
        <v>75</v>
      </c>
      <c r="D15" s="114"/>
      <c r="E15" s="115"/>
      <c r="F15" s="115"/>
      <c r="G15" s="115"/>
      <c r="H15" s="115"/>
      <c r="I15" s="115"/>
      <c r="J15" s="115"/>
      <c r="K15" s="115"/>
      <c r="L15" s="115"/>
      <c r="M15" s="115"/>
      <c r="N15" s="115"/>
      <c r="O15" s="116"/>
      <c r="P15" s="7"/>
    </row>
    <row r="16" spans="2:18" ht="30" customHeight="1" x14ac:dyDescent="0.3">
      <c r="B16" s="104"/>
      <c r="C16" s="33" t="s">
        <v>17</v>
      </c>
      <c r="D16" s="108"/>
      <c r="E16" s="109"/>
      <c r="F16" s="109"/>
      <c r="G16" s="109"/>
      <c r="H16" s="109"/>
      <c r="I16" s="109"/>
      <c r="J16" s="109"/>
      <c r="K16" s="109"/>
      <c r="L16" s="109"/>
      <c r="M16" s="109"/>
      <c r="N16" s="109"/>
      <c r="O16" s="110"/>
      <c r="P16" s="7"/>
    </row>
    <row r="17" spans="2:16" ht="30" hidden="1" customHeight="1" x14ac:dyDescent="0.3">
      <c r="B17" s="103"/>
      <c r="C17" s="33" t="s">
        <v>58</v>
      </c>
      <c r="D17" s="129"/>
      <c r="E17" s="130"/>
      <c r="F17" s="130"/>
      <c r="G17" s="130"/>
      <c r="H17" s="130"/>
      <c r="I17" s="130"/>
      <c r="J17" s="130"/>
      <c r="K17" s="130"/>
      <c r="L17" s="130"/>
      <c r="M17" s="130"/>
      <c r="N17" s="130"/>
      <c r="O17" s="131"/>
      <c r="P17" s="9" t="s">
        <v>18</v>
      </c>
    </row>
    <row r="18" spans="2:16" s="15" customFormat="1" ht="30" customHeight="1" x14ac:dyDescent="0.3">
      <c r="B18" s="104"/>
      <c r="C18" s="20" t="s">
        <v>77</v>
      </c>
      <c r="D18" s="129"/>
      <c r="E18" s="130"/>
      <c r="F18" s="130"/>
      <c r="G18" s="130"/>
      <c r="H18" s="130"/>
      <c r="I18" s="130"/>
      <c r="J18" s="130"/>
      <c r="K18" s="130"/>
      <c r="L18" s="130"/>
      <c r="M18" s="130"/>
      <c r="N18" s="130"/>
      <c r="O18" s="131"/>
      <c r="P18" s="9" t="s">
        <v>18</v>
      </c>
    </row>
    <row r="19" spans="2:16" ht="28.2" customHeight="1" x14ac:dyDescent="0.3">
      <c r="B19" s="126"/>
      <c r="C19" s="132" t="s">
        <v>59</v>
      </c>
      <c r="D19" s="17" t="s">
        <v>19</v>
      </c>
      <c r="E19" s="10" t="s">
        <v>20</v>
      </c>
      <c r="F19" s="10" t="s">
        <v>21</v>
      </c>
      <c r="G19" s="10" t="s">
        <v>22</v>
      </c>
      <c r="H19" s="10" t="s">
        <v>23</v>
      </c>
      <c r="I19" s="10" t="s">
        <v>24</v>
      </c>
      <c r="J19" s="10" t="s">
        <v>25</v>
      </c>
      <c r="K19" s="10" t="s">
        <v>26</v>
      </c>
      <c r="L19" s="10" t="s">
        <v>27</v>
      </c>
      <c r="M19" s="10" t="s">
        <v>28</v>
      </c>
      <c r="N19" s="10" t="s">
        <v>29</v>
      </c>
      <c r="O19" s="10" t="s">
        <v>30</v>
      </c>
      <c r="P19" s="7"/>
    </row>
    <row r="20" spans="2:16" ht="30.75" customHeight="1" x14ac:dyDescent="0.3">
      <c r="B20" s="126"/>
      <c r="C20" s="136"/>
      <c r="D20" s="23"/>
      <c r="E20" s="23"/>
      <c r="F20" s="23"/>
      <c r="G20" s="23"/>
      <c r="H20" s="23"/>
      <c r="I20" s="23"/>
      <c r="J20" s="23"/>
      <c r="K20" s="23"/>
      <c r="L20" s="23"/>
      <c r="M20" s="23"/>
      <c r="N20" s="23"/>
      <c r="O20" s="23"/>
      <c r="P20" s="9" t="s">
        <v>18</v>
      </c>
    </row>
    <row r="21" spans="2:16" s="15" customFormat="1" ht="28.5" customHeight="1" x14ac:dyDescent="0.3">
      <c r="B21" s="126"/>
      <c r="C21" s="132" t="s">
        <v>60</v>
      </c>
      <c r="D21" s="18" t="s">
        <v>19</v>
      </c>
      <c r="E21" s="10" t="s">
        <v>20</v>
      </c>
      <c r="F21" s="10" t="s">
        <v>21</v>
      </c>
      <c r="G21" s="10" t="s">
        <v>22</v>
      </c>
      <c r="H21" s="10" t="s">
        <v>23</v>
      </c>
      <c r="I21" s="10" t="s">
        <v>24</v>
      </c>
      <c r="J21" s="10" t="s">
        <v>25</v>
      </c>
      <c r="K21" s="10" t="s">
        <v>26</v>
      </c>
      <c r="L21" s="10" t="s">
        <v>27</v>
      </c>
      <c r="M21" s="10" t="s">
        <v>28</v>
      </c>
      <c r="N21" s="10" t="s">
        <v>29</v>
      </c>
      <c r="O21" s="10" t="s">
        <v>30</v>
      </c>
      <c r="P21" s="7"/>
    </row>
    <row r="22" spans="2:16" s="15" customFormat="1" ht="30.75" customHeight="1" x14ac:dyDescent="0.3">
      <c r="B22" s="126"/>
      <c r="C22" s="136"/>
      <c r="D22" s="25"/>
      <c r="E22" s="26"/>
      <c r="F22" s="26"/>
      <c r="G22" s="26"/>
      <c r="H22" s="26"/>
      <c r="I22" s="26"/>
      <c r="J22" s="26"/>
      <c r="K22" s="26"/>
      <c r="L22" s="26"/>
      <c r="M22" s="26"/>
      <c r="N22" s="26"/>
      <c r="O22" s="26"/>
      <c r="P22" s="9" t="s">
        <v>46</v>
      </c>
    </row>
    <row r="23" spans="2:16" s="15" customFormat="1" ht="28.5" customHeight="1" x14ac:dyDescent="0.3">
      <c r="B23" s="126"/>
      <c r="C23" s="132" t="s">
        <v>61</v>
      </c>
      <c r="D23" s="24" t="s">
        <v>45</v>
      </c>
      <c r="E23" s="24" t="s">
        <v>20</v>
      </c>
      <c r="F23" s="24" t="s">
        <v>21</v>
      </c>
      <c r="G23" s="24" t="s">
        <v>22</v>
      </c>
      <c r="H23" s="24" t="s">
        <v>23</v>
      </c>
      <c r="I23" s="24" t="s">
        <v>24</v>
      </c>
      <c r="J23" s="24" t="s">
        <v>25</v>
      </c>
      <c r="K23" s="24" t="s">
        <v>26</v>
      </c>
      <c r="L23" s="24" t="s">
        <v>27</v>
      </c>
      <c r="M23" s="24" t="s">
        <v>28</v>
      </c>
      <c r="N23" s="24" t="s">
        <v>29</v>
      </c>
      <c r="O23" s="24" t="s">
        <v>30</v>
      </c>
      <c r="P23" s="7"/>
    </row>
    <row r="24" spans="2:16" s="15" customFormat="1" ht="30" customHeight="1" x14ac:dyDescent="0.3">
      <c r="B24" s="126"/>
      <c r="C24" s="136"/>
      <c r="D24" s="98">
        <f>入力!E23</f>
        <v>0</v>
      </c>
      <c r="E24" s="98">
        <f>入力!F23</f>
        <v>0</v>
      </c>
      <c r="F24" s="98">
        <f>入力!G23</f>
        <v>0</v>
      </c>
      <c r="G24" s="98">
        <f>入力!H23</f>
        <v>0</v>
      </c>
      <c r="H24" s="98">
        <f>入力!I23</f>
        <v>0</v>
      </c>
      <c r="I24" s="98">
        <f>入力!J23</f>
        <v>0</v>
      </c>
      <c r="J24" s="98">
        <f>入力!K23</f>
        <v>0</v>
      </c>
      <c r="K24" s="98">
        <f>入力!L23</f>
        <v>0</v>
      </c>
      <c r="L24" s="98">
        <f>入力!M23</f>
        <v>0</v>
      </c>
      <c r="M24" s="98">
        <f>入力!N23</f>
        <v>0</v>
      </c>
      <c r="N24" s="98">
        <f>入力!O23</f>
        <v>0</v>
      </c>
      <c r="O24" s="98">
        <f>入力!P23</f>
        <v>0</v>
      </c>
      <c r="P24" s="9" t="s">
        <v>47</v>
      </c>
    </row>
    <row r="25" spans="2:16" s="15" customFormat="1" ht="28.5" customHeight="1" x14ac:dyDescent="0.3">
      <c r="B25" s="126"/>
      <c r="C25" s="132" t="s">
        <v>48</v>
      </c>
      <c r="D25" s="24" t="s">
        <v>45</v>
      </c>
      <c r="E25" s="24" t="s">
        <v>20</v>
      </c>
      <c r="F25" s="24" t="s">
        <v>21</v>
      </c>
      <c r="G25" s="24" t="s">
        <v>22</v>
      </c>
      <c r="H25" s="24" t="s">
        <v>23</v>
      </c>
      <c r="I25" s="24" t="s">
        <v>24</v>
      </c>
      <c r="J25" s="24" t="s">
        <v>25</v>
      </c>
      <c r="K25" s="24" t="s">
        <v>26</v>
      </c>
      <c r="L25" s="24" t="s">
        <v>27</v>
      </c>
      <c r="M25" s="24" t="s">
        <v>28</v>
      </c>
      <c r="N25" s="24" t="s">
        <v>29</v>
      </c>
      <c r="O25" s="24" t="s">
        <v>30</v>
      </c>
      <c r="P25" s="7"/>
    </row>
    <row r="26" spans="2:16" s="15" customFormat="1" ht="30" customHeight="1" x14ac:dyDescent="0.3">
      <c r="B26" s="126"/>
      <c r="C26" s="136"/>
      <c r="D26" s="27" t="e">
        <f>入力!E25</f>
        <v>#N/A</v>
      </c>
      <c r="E26" s="27" t="e">
        <f>入力!F25</f>
        <v>#N/A</v>
      </c>
      <c r="F26" s="27" t="e">
        <f>入力!G25</f>
        <v>#N/A</v>
      </c>
      <c r="G26" s="27" t="e">
        <f>入力!H25</f>
        <v>#N/A</v>
      </c>
      <c r="H26" s="27" t="e">
        <f>入力!I25</f>
        <v>#N/A</v>
      </c>
      <c r="I26" s="27" t="e">
        <f>入力!J25</f>
        <v>#N/A</v>
      </c>
      <c r="J26" s="27" t="e">
        <f>入力!K25</f>
        <v>#N/A</v>
      </c>
      <c r="K26" s="27" t="e">
        <f>入力!L25</f>
        <v>#N/A</v>
      </c>
      <c r="L26" s="27" t="e">
        <f>入力!M25</f>
        <v>#N/A</v>
      </c>
      <c r="M26" s="27" t="e">
        <f>入力!N25</f>
        <v>#N/A</v>
      </c>
      <c r="N26" s="27" t="e">
        <f>入力!O25</f>
        <v>#N/A</v>
      </c>
      <c r="O26" s="27" t="e">
        <f>入力!P25</f>
        <v>#N/A</v>
      </c>
      <c r="P26" s="9" t="s">
        <v>49</v>
      </c>
    </row>
    <row r="27" spans="2:16" ht="30" customHeight="1" x14ac:dyDescent="0.3">
      <c r="B27" s="103"/>
      <c r="C27" s="5" t="s">
        <v>31</v>
      </c>
      <c r="D27" s="133">
        <f>入力!E26</f>
        <v>0</v>
      </c>
      <c r="E27" s="134"/>
      <c r="F27" s="134"/>
      <c r="G27" s="134"/>
      <c r="H27" s="134"/>
      <c r="I27" s="134"/>
      <c r="J27" s="134"/>
      <c r="K27" s="134"/>
      <c r="L27" s="134"/>
      <c r="M27" s="134"/>
      <c r="N27" s="134"/>
      <c r="O27" s="135"/>
      <c r="P27" s="9" t="s">
        <v>18</v>
      </c>
    </row>
    <row r="28" spans="2:16" s="15" customFormat="1" ht="28.5" customHeight="1" x14ac:dyDescent="0.3">
      <c r="B28" s="126"/>
      <c r="C28" s="127" t="s">
        <v>62</v>
      </c>
      <c r="D28" s="18" t="s">
        <v>19</v>
      </c>
      <c r="E28" s="10" t="s">
        <v>20</v>
      </c>
      <c r="F28" s="10" t="s">
        <v>21</v>
      </c>
      <c r="G28" s="10" t="s">
        <v>22</v>
      </c>
      <c r="H28" s="10" t="s">
        <v>23</v>
      </c>
      <c r="I28" s="10" t="s">
        <v>24</v>
      </c>
      <c r="J28" s="10" t="s">
        <v>25</v>
      </c>
      <c r="K28" s="10" t="s">
        <v>26</v>
      </c>
      <c r="L28" s="10" t="s">
        <v>27</v>
      </c>
      <c r="M28" s="10" t="s">
        <v>28</v>
      </c>
      <c r="N28" s="10" t="s">
        <v>29</v>
      </c>
      <c r="O28" s="10" t="s">
        <v>30</v>
      </c>
      <c r="P28" s="7"/>
    </row>
    <row r="29" spans="2:16" s="15" customFormat="1" ht="30" customHeight="1" x14ac:dyDescent="0.3">
      <c r="B29" s="126"/>
      <c r="C29" s="128"/>
      <c r="D29" s="99"/>
      <c r="E29" s="99"/>
      <c r="F29" s="99"/>
      <c r="G29" s="99"/>
      <c r="H29" s="99"/>
      <c r="I29" s="99"/>
      <c r="J29" s="99"/>
      <c r="K29" s="99"/>
      <c r="L29" s="99"/>
      <c r="M29" s="99"/>
      <c r="N29" s="99"/>
      <c r="O29" s="99"/>
      <c r="P29" s="9" t="s">
        <v>18</v>
      </c>
    </row>
    <row r="30" spans="2:16" s="15" customFormat="1" ht="28.5" customHeight="1" x14ac:dyDescent="0.3">
      <c r="B30" s="126"/>
      <c r="C30" s="132" t="s">
        <v>63</v>
      </c>
      <c r="D30" s="18" t="s">
        <v>19</v>
      </c>
      <c r="E30" s="10" t="s">
        <v>20</v>
      </c>
      <c r="F30" s="10" t="s">
        <v>21</v>
      </c>
      <c r="G30" s="10" t="s">
        <v>22</v>
      </c>
      <c r="H30" s="10" t="s">
        <v>23</v>
      </c>
      <c r="I30" s="10" t="s">
        <v>24</v>
      </c>
      <c r="J30" s="10" t="s">
        <v>25</v>
      </c>
      <c r="K30" s="10" t="s">
        <v>26</v>
      </c>
      <c r="L30" s="10" t="s">
        <v>27</v>
      </c>
      <c r="M30" s="10" t="s">
        <v>28</v>
      </c>
      <c r="N30" s="10" t="s">
        <v>29</v>
      </c>
      <c r="O30" s="10" t="s">
        <v>30</v>
      </c>
      <c r="P30" s="7"/>
    </row>
    <row r="31" spans="2:16" s="15" customFormat="1" ht="30.75" customHeight="1" x14ac:dyDescent="0.3">
      <c r="B31" s="126"/>
      <c r="C31" s="136"/>
      <c r="D31" s="100"/>
      <c r="E31" s="101"/>
      <c r="F31" s="101"/>
      <c r="G31" s="101"/>
      <c r="H31" s="101"/>
      <c r="I31" s="101"/>
      <c r="J31" s="101"/>
      <c r="K31" s="101"/>
      <c r="L31" s="101"/>
      <c r="M31" s="101"/>
      <c r="N31" s="101"/>
      <c r="O31" s="101"/>
      <c r="P31" s="9" t="s">
        <v>46</v>
      </c>
    </row>
    <row r="32" spans="2:16" s="15" customFormat="1" ht="28.5" customHeight="1" x14ac:dyDescent="0.3">
      <c r="B32" s="126"/>
      <c r="C32" s="132" t="s">
        <v>64</v>
      </c>
      <c r="D32" s="24" t="s">
        <v>45</v>
      </c>
      <c r="E32" s="24" t="s">
        <v>20</v>
      </c>
      <c r="F32" s="24" t="s">
        <v>21</v>
      </c>
      <c r="G32" s="24" t="s">
        <v>22</v>
      </c>
      <c r="H32" s="24" t="s">
        <v>23</v>
      </c>
      <c r="I32" s="24" t="s">
        <v>24</v>
      </c>
      <c r="J32" s="24" t="s">
        <v>25</v>
      </c>
      <c r="K32" s="24" t="s">
        <v>26</v>
      </c>
      <c r="L32" s="24" t="s">
        <v>27</v>
      </c>
      <c r="M32" s="24" t="s">
        <v>28</v>
      </c>
      <c r="N32" s="24" t="s">
        <v>29</v>
      </c>
      <c r="O32" s="24" t="s">
        <v>30</v>
      </c>
      <c r="P32" s="7"/>
    </row>
    <row r="33" spans="2:16" s="15" customFormat="1" ht="30" customHeight="1" x14ac:dyDescent="0.3">
      <c r="B33" s="126"/>
      <c r="C33" s="136"/>
      <c r="D33" s="98">
        <f>入力!E32</f>
        <v>0</v>
      </c>
      <c r="E33" s="98">
        <f>入力!F32</f>
        <v>0</v>
      </c>
      <c r="F33" s="98">
        <f>入力!G32</f>
        <v>0</v>
      </c>
      <c r="G33" s="98">
        <f>入力!H32</f>
        <v>0</v>
      </c>
      <c r="H33" s="98">
        <f>入力!I32</f>
        <v>0</v>
      </c>
      <c r="I33" s="98">
        <f>入力!J32</f>
        <v>0</v>
      </c>
      <c r="J33" s="98">
        <f>入力!K32</f>
        <v>0</v>
      </c>
      <c r="K33" s="98">
        <f>入力!L32</f>
        <v>0</v>
      </c>
      <c r="L33" s="98">
        <f>入力!M32</f>
        <v>0</v>
      </c>
      <c r="M33" s="98">
        <f>入力!N32</f>
        <v>0</v>
      </c>
      <c r="N33" s="98">
        <f>入力!O32</f>
        <v>0</v>
      </c>
      <c r="O33" s="98">
        <f>入力!P32</f>
        <v>0</v>
      </c>
      <c r="P33" s="9" t="s">
        <v>47</v>
      </c>
    </row>
    <row r="34" spans="2:16" s="15" customFormat="1" ht="28.5" customHeight="1" x14ac:dyDescent="0.3">
      <c r="B34" s="126"/>
      <c r="C34" s="132" t="s">
        <v>54</v>
      </c>
      <c r="D34" s="24" t="s">
        <v>45</v>
      </c>
      <c r="E34" s="24" t="s">
        <v>20</v>
      </c>
      <c r="F34" s="24" t="s">
        <v>21</v>
      </c>
      <c r="G34" s="24" t="s">
        <v>22</v>
      </c>
      <c r="H34" s="24" t="s">
        <v>23</v>
      </c>
      <c r="I34" s="24" t="s">
        <v>24</v>
      </c>
      <c r="J34" s="24" t="s">
        <v>25</v>
      </c>
      <c r="K34" s="24" t="s">
        <v>26</v>
      </c>
      <c r="L34" s="24" t="s">
        <v>27</v>
      </c>
      <c r="M34" s="24" t="s">
        <v>28</v>
      </c>
      <c r="N34" s="24" t="s">
        <v>29</v>
      </c>
      <c r="O34" s="24" t="s">
        <v>30</v>
      </c>
      <c r="P34" s="7"/>
    </row>
    <row r="35" spans="2:16" s="15" customFormat="1" ht="30" customHeight="1" x14ac:dyDescent="0.3">
      <c r="B35" s="126"/>
      <c r="C35" s="136"/>
      <c r="D35" s="27" t="e">
        <f>入力!E34</f>
        <v>#N/A</v>
      </c>
      <c r="E35" s="27" t="e">
        <f>入力!F34</f>
        <v>#N/A</v>
      </c>
      <c r="F35" s="27" t="e">
        <f>入力!G34</f>
        <v>#N/A</v>
      </c>
      <c r="G35" s="27" t="e">
        <f>入力!H34</f>
        <v>#N/A</v>
      </c>
      <c r="H35" s="27" t="e">
        <f>入力!I34</f>
        <v>#N/A</v>
      </c>
      <c r="I35" s="27" t="e">
        <f>入力!J34</f>
        <v>#N/A</v>
      </c>
      <c r="J35" s="27" t="e">
        <f>入力!K34</f>
        <v>#N/A</v>
      </c>
      <c r="K35" s="27" t="e">
        <f>入力!L34</f>
        <v>#N/A</v>
      </c>
      <c r="L35" s="27" t="e">
        <f>入力!M34</f>
        <v>#N/A</v>
      </c>
      <c r="M35" s="27" t="e">
        <f>入力!N34</f>
        <v>#N/A</v>
      </c>
      <c r="N35" s="27" t="e">
        <f>入力!O34</f>
        <v>#N/A</v>
      </c>
      <c r="O35" s="27" t="e">
        <f>入力!P34</f>
        <v>#N/A</v>
      </c>
      <c r="P35" s="9" t="s">
        <v>49</v>
      </c>
    </row>
    <row r="36" spans="2:16" ht="30" customHeight="1" x14ac:dyDescent="0.3">
      <c r="B36" s="104"/>
      <c r="C36" s="5" t="s">
        <v>32</v>
      </c>
      <c r="D36" s="133">
        <f>入力!E35</f>
        <v>0</v>
      </c>
      <c r="E36" s="134"/>
      <c r="F36" s="134"/>
      <c r="G36" s="134"/>
      <c r="H36" s="134"/>
      <c r="I36" s="134"/>
      <c r="J36" s="134"/>
      <c r="K36" s="134"/>
      <c r="L36" s="134"/>
      <c r="M36" s="134"/>
      <c r="N36" s="134"/>
      <c r="O36" s="135"/>
      <c r="P36" s="9" t="s">
        <v>18</v>
      </c>
    </row>
    <row r="37" spans="2:16" x14ac:dyDescent="0.3">
      <c r="B37" s="15" t="s">
        <v>40</v>
      </c>
      <c r="C37" s="15"/>
      <c r="D37" s="15"/>
      <c r="E37" s="15"/>
      <c r="F37" s="15"/>
      <c r="G37" s="15"/>
      <c r="H37" s="15"/>
      <c r="I37" s="15"/>
      <c r="J37" s="15"/>
      <c r="K37" s="15"/>
      <c r="L37" s="15"/>
      <c r="M37" s="15"/>
      <c r="N37" s="15"/>
      <c r="O37" s="15"/>
    </row>
    <row r="38" spans="2:16" x14ac:dyDescent="0.3">
      <c r="B38" s="29" t="s">
        <v>56</v>
      </c>
      <c r="C38" s="15"/>
      <c r="D38" s="15"/>
      <c r="E38" s="15"/>
      <c r="F38" s="15"/>
      <c r="G38" s="15"/>
      <c r="H38" s="15"/>
      <c r="I38" s="15"/>
      <c r="J38" s="15"/>
      <c r="K38" s="15"/>
      <c r="L38" s="15"/>
      <c r="M38" s="15"/>
      <c r="N38" s="15"/>
      <c r="O38" s="15"/>
    </row>
    <row r="39" spans="2:16" x14ac:dyDescent="0.3">
      <c r="C39" s="15" t="s">
        <v>41</v>
      </c>
      <c r="D39" s="15"/>
      <c r="E39" s="15"/>
      <c r="F39" s="15"/>
      <c r="G39" s="15"/>
      <c r="H39" s="15"/>
      <c r="I39" s="15"/>
      <c r="J39" s="15"/>
      <c r="K39" s="15"/>
      <c r="L39" s="15"/>
      <c r="M39" s="15"/>
      <c r="N39" s="15"/>
      <c r="O39" s="15"/>
    </row>
    <row r="40" spans="2:16" x14ac:dyDescent="0.3">
      <c r="C40" s="16" t="s">
        <v>42</v>
      </c>
      <c r="D40" s="15"/>
      <c r="E40" s="15"/>
      <c r="F40" s="15"/>
      <c r="G40" s="15"/>
      <c r="H40" s="15"/>
      <c r="I40" s="15"/>
      <c r="J40" s="15"/>
      <c r="K40" s="15"/>
      <c r="L40" s="15"/>
      <c r="M40" s="15"/>
      <c r="N40" s="15"/>
      <c r="O40" s="15"/>
    </row>
    <row r="41" spans="2:16" x14ac:dyDescent="0.3">
      <c r="C41" s="16" t="s">
        <v>70</v>
      </c>
      <c r="D41" s="15"/>
      <c r="E41" s="15"/>
      <c r="F41" s="15"/>
      <c r="G41" s="15"/>
      <c r="H41" s="15"/>
      <c r="I41" s="15"/>
      <c r="J41" s="15"/>
      <c r="K41" s="15"/>
      <c r="L41" s="15"/>
      <c r="M41" s="15"/>
      <c r="N41" s="15"/>
      <c r="O41" s="15"/>
    </row>
    <row r="42" spans="2:16" x14ac:dyDescent="0.3">
      <c r="C42" s="15" t="s">
        <v>71</v>
      </c>
      <c r="D42" s="15"/>
      <c r="E42" s="15"/>
      <c r="F42" s="15"/>
      <c r="G42" s="15"/>
      <c r="H42" s="15"/>
      <c r="I42" s="15"/>
      <c r="J42" s="15"/>
      <c r="K42" s="15"/>
      <c r="L42" s="15"/>
      <c r="M42" s="15"/>
      <c r="N42" s="15"/>
      <c r="O42" s="15"/>
    </row>
    <row r="43" spans="2:16" s="29" customFormat="1" x14ac:dyDescent="0.3">
      <c r="C43" s="16" t="s">
        <v>146</v>
      </c>
    </row>
    <row r="44" spans="2:16" s="29" customFormat="1" x14ac:dyDescent="0.3">
      <c r="C44" s="16" t="s">
        <v>72</v>
      </c>
    </row>
    <row r="45" spans="2:16" s="15" customFormat="1" x14ac:dyDescent="0.3">
      <c r="C45" s="16" t="s">
        <v>76</v>
      </c>
    </row>
    <row r="46" spans="2:16" s="15" customFormat="1" x14ac:dyDescent="0.3">
      <c r="C46" s="16" t="s">
        <v>65</v>
      </c>
    </row>
    <row r="47" spans="2:16" s="15" customFormat="1" x14ac:dyDescent="0.3">
      <c r="C47" s="16" t="s">
        <v>50</v>
      </c>
    </row>
    <row r="48" spans="2:16" x14ac:dyDescent="0.3">
      <c r="C48" s="15" t="s">
        <v>51</v>
      </c>
      <c r="D48" s="15"/>
      <c r="E48" s="15"/>
      <c r="F48" s="15"/>
      <c r="G48" s="15"/>
      <c r="H48" s="15"/>
      <c r="I48" s="15"/>
      <c r="J48" s="15"/>
      <c r="K48" s="15"/>
      <c r="L48" s="15"/>
      <c r="M48" s="15"/>
      <c r="N48" s="15"/>
      <c r="O48" s="15"/>
    </row>
    <row r="49" spans="2:15" x14ac:dyDescent="0.3">
      <c r="C49" s="15"/>
      <c r="D49" s="15"/>
      <c r="E49" s="15"/>
      <c r="F49" s="15"/>
      <c r="G49" s="15"/>
      <c r="H49" s="15"/>
      <c r="I49" s="15"/>
      <c r="J49" s="15"/>
      <c r="K49" s="15"/>
      <c r="L49" s="15"/>
      <c r="M49" s="15"/>
      <c r="N49" s="15"/>
      <c r="O49" s="15"/>
    </row>
    <row r="50" spans="2:15" x14ac:dyDescent="0.3">
      <c r="B50" s="29" t="s">
        <v>57</v>
      </c>
      <c r="C50" s="15"/>
      <c r="D50" s="15"/>
      <c r="E50" s="15"/>
      <c r="F50" s="15"/>
      <c r="G50" s="15"/>
      <c r="H50" s="15"/>
      <c r="I50" s="15"/>
      <c r="J50" s="15"/>
      <c r="K50" s="15"/>
      <c r="L50" s="15"/>
      <c r="M50" s="15"/>
      <c r="N50" s="15"/>
      <c r="O50" s="15"/>
    </row>
    <row r="51" spans="2:15" x14ac:dyDescent="0.3">
      <c r="C51" s="15" t="s">
        <v>66</v>
      </c>
      <c r="D51" s="15"/>
      <c r="E51" s="15"/>
      <c r="F51" s="15"/>
      <c r="G51" s="15"/>
      <c r="H51" s="15"/>
      <c r="I51" s="15"/>
      <c r="J51" s="15"/>
      <c r="K51" s="15"/>
      <c r="L51" s="15"/>
      <c r="M51" s="15"/>
      <c r="N51" s="15"/>
      <c r="O51" s="15"/>
    </row>
    <row r="52" spans="2:15" x14ac:dyDescent="0.3">
      <c r="C52" s="15" t="s">
        <v>67</v>
      </c>
      <c r="D52" s="15"/>
      <c r="E52" s="15"/>
      <c r="F52" s="15"/>
      <c r="G52" s="15"/>
      <c r="H52" s="15"/>
      <c r="I52" s="15"/>
      <c r="J52" s="15"/>
      <c r="K52" s="15"/>
      <c r="L52" s="15"/>
      <c r="M52" s="15"/>
      <c r="N52" s="15"/>
      <c r="O52" s="15"/>
    </row>
    <row r="53" spans="2:15" x14ac:dyDescent="0.3">
      <c r="C53" s="15" t="s">
        <v>68</v>
      </c>
    </row>
    <row r="54" spans="2:15" x14ac:dyDescent="0.3">
      <c r="C54" s="15" t="s">
        <v>69</v>
      </c>
    </row>
    <row r="55" spans="2:15" x14ac:dyDescent="0.3">
      <c r="C55" s="15" t="s">
        <v>52</v>
      </c>
    </row>
    <row r="56" spans="2:15" x14ac:dyDescent="0.3">
      <c r="C56" s="15" t="s">
        <v>43</v>
      </c>
    </row>
    <row r="57" spans="2:15" x14ac:dyDescent="0.3">
      <c r="C57" s="28" t="s">
        <v>147</v>
      </c>
    </row>
  </sheetData>
  <sheetProtection algorithmName="SHA-512" hashValue="k6eINKq/DtSJhCafSmaLC0q3SUC01pqUINAU/TqZ0OSuoa18ceaQF2CrqeOl0PKmypr+FIdTq0Nh5cW8tz9IXQ==" saltValue="v1Fk1jeWsUogxNvewTGUAQ==" spinCount="100000" sheet="1" objects="1" scenarios="1"/>
  <mergeCells count="30">
    <mergeCell ref="C4:P4"/>
    <mergeCell ref="D7:P7"/>
    <mergeCell ref="D27:O27"/>
    <mergeCell ref="L9:P9"/>
    <mergeCell ref="D10:O10"/>
    <mergeCell ref="D11:O11"/>
    <mergeCell ref="D12:O12"/>
    <mergeCell ref="C21:C22"/>
    <mergeCell ref="C23:C24"/>
    <mergeCell ref="C25:C26"/>
    <mergeCell ref="D36:O36"/>
    <mergeCell ref="D13:O13"/>
    <mergeCell ref="D14:O14"/>
    <mergeCell ref="D16:O16"/>
    <mergeCell ref="D17:O17"/>
    <mergeCell ref="D15:O15"/>
    <mergeCell ref="C34:C35"/>
    <mergeCell ref="B34:B35"/>
    <mergeCell ref="C19:C20"/>
    <mergeCell ref="D18:O18"/>
    <mergeCell ref="C30:C31"/>
    <mergeCell ref="B21:B22"/>
    <mergeCell ref="B23:B24"/>
    <mergeCell ref="B25:B26"/>
    <mergeCell ref="B28:B29"/>
    <mergeCell ref="B30:B31"/>
    <mergeCell ref="B32:B33"/>
    <mergeCell ref="C32:C33"/>
    <mergeCell ref="C28:C29"/>
    <mergeCell ref="B19:B20"/>
  </mergeCells>
  <phoneticPr fontId="1"/>
  <conditionalFormatting sqref="D20:O20">
    <cfRule type="expression" dxfId="11" priority="16">
      <formula>D20&gt;$D$18</formula>
    </cfRule>
  </conditionalFormatting>
  <conditionalFormatting sqref="D18:O18">
    <cfRule type="expression" dxfId="10" priority="32">
      <formula>$D$18&lt;10000</formula>
    </cfRule>
  </conditionalFormatting>
  <conditionalFormatting sqref="D22:O22">
    <cfRule type="expression" dxfId="9" priority="11">
      <formula>OR(D22&lt;3,D22&gt;24)</formula>
    </cfRule>
  </conditionalFormatting>
  <conditionalFormatting sqref="D29:O29">
    <cfRule type="expression" dxfId="8" priority="6">
      <formula>D29&gt;$D$18</formula>
    </cfRule>
  </conditionalFormatting>
  <conditionalFormatting sqref="D31:O31">
    <cfRule type="expression" dxfId="7" priority="5">
      <formula>OR(D31&lt;3,D31&gt;24)</formula>
    </cfRule>
  </conditionalFormatting>
  <conditionalFormatting sqref="D17:O17">
    <cfRule type="expression" dxfId="6" priority="3">
      <formula>$D$17&lt;10000</formula>
    </cfRule>
  </conditionalFormatting>
  <conditionalFormatting sqref="D33:O33">
    <cfRule type="expression" dxfId="5" priority="2">
      <formula>D33&gt;D24</formula>
    </cfRule>
  </conditionalFormatting>
  <conditionalFormatting sqref="D36:O36">
    <cfRule type="expression" dxfId="4" priority="1">
      <formula>$D$36&gt;$D$27</formula>
    </cfRule>
  </conditionalFormatting>
  <dataValidations count="10">
    <dataValidation type="list" allowBlank="1" showInputMessage="1" showErrorMessage="1" sqref="D13:O13" xr:uid="{2E2229BE-34FD-46C8-89D3-4412BBBBA790}">
      <formula1>"新設,リプレース"</formula1>
    </dataValidation>
    <dataValidation type="list" allowBlank="1" showInputMessage="1" showErrorMessage="1" sqref="D16:O16" xr:uid="{469AB1F6-2056-49DA-A4EB-7AAB7F0BD69A}">
      <formula1>エリア</formula1>
    </dataValidation>
    <dataValidation type="list" allowBlank="1" showInputMessage="1" showErrorMessage="1" sqref="D14:D15 E14:O14" xr:uid="{FBC82907-EBEC-4E4A-AF26-BF09A9028160}">
      <formula1>INDIRECT(D13)</formula1>
    </dataValidation>
    <dataValidation type="whole" operator="greaterThanOrEqual" allowBlank="1" showInputMessage="1" showErrorMessage="1" error="1万kW以上の整数値で入力してください。" sqref="D17:O17" xr:uid="{F2CB1937-3C78-4D80-B7BD-654F136E88B3}">
      <formula1>10000</formula1>
    </dataValidation>
    <dataValidation type="whole" operator="greaterThanOrEqual" allowBlank="1" showInputMessage="1" showErrorMessage="1" error="1万kW以上の整数値を入力してください。" sqref="D18:O18" xr:uid="{FBA1D263-280E-472F-9AAC-ABF9FB6C6464}">
      <formula1>10000</formula1>
    </dataValidation>
    <dataValidation type="whole" allowBlank="1" showInputMessage="1" showErrorMessage="1" error="本オークションに参加可能な設備容量(送電端)以下の整数値を入力してください。" sqref="D20:O20" xr:uid="{7C52372A-4895-4707-B50C-EF70C87528E7}">
      <formula1>0</formula1>
      <formula2>$D$18</formula2>
    </dataValidation>
    <dataValidation type="whole" allowBlank="1" showInputMessage="1" showErrorMessage="1" error="3h～24hの間の整数値で入力してください。" sqref="D22:O22" xr:uid="{27650456-0D51-4DB6-B919-AF6E515989A0}">
      <formula1>3</formula1>
      <formula2>24</formula2>
    </dataValidation>
    <dataValidation type="whole" allowBlank="1" showInputMessage="1" showErrorMessage="1" error="各月の発電可能電力以下の整数値を入力してください。" sqref="D29:O29" xr:uid="{D54E820D-570D-4E1D-B7FA-9337CB6188F3}">
      <formula1>0</formula1>
      <formula2>D$20</formula2>
    </dataValidation>
    <dataValidation type="whole" allowBlank="1" showInputMessage="1" showErrorMessage="1" error="3h～24hの間の整数値で入力してください" sqref="D31:O31" xr:uid="{5AAA740A-3380-483E-9C2D-499DC6E5D569}">
      <formula1>3</formula1>
      <formula2>24</formula2>
    </dataValidation>
    <dataValidation operator="lessThanOrEqual" allowBlank="1" showInputMessage="1" showErrorMessage="1" error="「各月の上池容量または蓄電池容量(応札容量算出用)」が、「各月の上池容量または蓄電池容量(期待容量算出用)」以下となるよう「各月の管理容量」および「各月の発電継続時間(応札容量算出用)」を設定してください。" sqref="D33" xr:uid="{795EC9D9-42A9-4AF0-B862-54343C5523EC}"/>
  </dataValidations>
  <pageMargins left="0.70866141732283472" right="0.70866141732283472" top="0.74803149606299213" bottom="0.74803149606299213" header="0.31496062992125984" footer="0.31496062992125984"/>
  <pageSetup paperSize="9" scale="46" orientation="landscape" horizontalDpi="90" verticalDpi="90" r:id="rId1"/>
  <headerFooter>
    <oddHeader>&amp;C&amp;F&amp;R&amp;D</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E7971-3A2A-4230-84AF-721F9E3C9E5E}">
  <sheetPr>
    <tabColor theme="8" tint="0.59999389629810485"/>
  </sheetPr>
  <dimension ref="B2:C8"/>
  <sheetViews>
    <sheetView workbookViewId="0">
      <selection activeCell="I29" sqref="I29"/>
    </sheetView>
  </sheetViews>
  <sheetFormatPr defaultColWidth="8.8984375" defaultRowHeight="15" x14ac:dyDescent="0.3"/>
  <cols>
    <col min="1" max="1" width="2.69921875" style="29" customWidth="1"/>
    <col min="2" max="2" width="3.69921875" style="29" customWidth="1"/>
    <col min="3" max="16384" width="8.8984375" style="29"/>
  </cols>
  <sheetData>
    <row r="2" spans="2:3" x14ac:dyDescent="0.3">
      <c r="B2" s="29" t="s">
        <v>84</v>
      </c>
    </row>
    <row r="3" spans="2:3" x14ac:dyDescent="0.3">
      <c r="B3" s="29" t="s">
        <v>82</v>
      </c>
      <c r="C3" s="37" t="s">
        <v>83</v>
      </c>
    </row>
    <row r="4" spans="2:3" x14ac:dyDescent="0.3">
      <c r="B4" s="29" t="s">
        <v>82</v>
      </c>
      <c r="C4" s="37" t="s">
        <v>81</v>
      </c>
    </row>
    <row r="6" spans="2:3" x14ac:dyDescent="0.3">
      <c r="B6" s="29" t="s">
        <v>80</v>
      </c>
    </row>
    <row r="7" spans="2:3" x14ac:dyDescent="0.3">
      <c r="C7" s="37" t="s">
        <v>79</v>
      </c>
    </row>
    <row r="8" spans="2:3" x14ac:dyDescent="0.3">
      <c r="C8" s="37" t="s">
        <v>78</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5EF3B-0E88-413E-9999-E537F39F46BE}">
  <sheetPr>
    <tabColor rgb="FFFFCCFF"/>
    <pageSetUpPr fitToPage="1"/>
  </sheetPr>
  <dimension ref="A1:S44"/>
  <sheetViews>
    <sheetView showGridLines="0" zoomScale="70" zoomScaleNormal="70" workbookViewId="0">
      <selection activeCell="I29" sqref="I29"/>
    </sheetView>
  </sheetViews>
  <sheetFormatPr defaultColWidth="9" defaultRowHeight="15" x14ac:dyDescent="0.3"/>
  <cols>
    <col min="1" max="4" width="5.59765625" style="29" customWidth="1"/>
    <col min="5" max="5" width="10.19921875" style="29" customWidth="1"/>
    <col min="6" max="16" width="10.19921875" style="29" bestFit="1" customWidth="1"/>
    <col min="17" max="18" width="5.59765625" style="29" customWidth="1"/>
    <col min="19" max="19" width="7.8984375" style="29" customWidth="1"/>
    <col min="20" max="20" width="5.59765625" style="29" customWidth="1"/>
    <col min="21" max="16384" width="9" style="29"/>
  </cols>
  <sheetData>
    <row r="1" spans="1:17" ht="16.2" x14ac:dyDescent="0.3">
      <c r="A1" s="60" t="s">
        <v>33</v>
      </c>
      <c r="B1" s="60"/>
      <c r="C1" s="60"/>
      <c r="D1" s="60"/>
      <c r="E1" s="60"/>
      <c r="F1" s="11" t="s">
        <v>34</v>
      </c>
      <c r="G1" s="11"/>
      <c r="H1" s="11"/>
      <c r="I1" s="59" t="s">
        <v>35</v>
      </c>
    </row>
    <row r="2" spans="1:17" ht="16.2" x14ac:dyDescent="0.3">
      <c r="A2" s="148" t="s">
        <v>108</v>
      </c>
      <c r="B2" s="149"/>
      <c r="C2" s="57"/>
      <c r="D2" s="57"/>
      <c r="E2" s="57"/>
      <c r="F2" s="57"/>
      <c r="G2" s="57"/>
      <c r="H2" s="57"/>
      <c r="I2" s="57"/>
      <c r="J2" s="57"/>
      <c r="K2" s="57"/>
      <c r="L2" s="57"/>
      <c r="M2" s="57"/>
      <c r="N2" s="57"/>
      <c r="O2" s="57"/>
      <c r="P2" s="57"/>
      <c r="Q2" s="57"/>
    </row>
    <row r="3" spans="1:17" ht="16.2" x14ac:dyDescent="0.3">
      <c r="A3" s="58"/>
      <c r="B3" s="58"/>
      <c r="C3" s="57"/>
      <c r="D3" s="57"/>
      <c r="E3" s="57"/>
      <c r="F3" s="57"/>
      <c r="G3" s="57"/>
      <c r="H3" s="57"/>
      <c r="I3" s="57"/>
      <c r="J3" s="57"/>
      <c r="K3" s="57"/>
      <c r="L3" s="57"/>
      <c r="M3" s="57"/>
      <c r="N3" s="57"/>
      <c r="O3" s="57"/>
      <c r="P3" s="57"/>
      <c r="Q3" s="57"/>
    </row>
    <row r="4" spans="1:17" ht="16.2" x14ac:dyDescent="0.3">
      <c r="A4" s="150" t="s">
        <v>107</v>
      </c>
      <c r="B4" s="150"/>
      <c r="C4" s="150"/>
      <c r="D4" s="150"/>
      <c r="E4" s="150"/>
      <c r="F4" s="150"/>
      <c r="G4" s="150"/>
      <c r="H4" s="150"/>
      <c r="I4" s="150"/>
      <c r="J4" s="150"/>
      <c r="K4" s="150"/>
      <c r="L4" s="150"/>
      <c r="M4" s="150"/>
      <c r="N4" s="150"/>
      <c r="O4" s="150"/>
      <c r="P4" s="150"/>
      <c r="Q4" s="150"/>
    </row>
    <row r="5" spans="1:17" ht="16.2" x14ac:dyDescent="0.3">
      <c r="A5" s="54"/>
      <c r="B5" s="54"/>
      <c r="C5" s="54"/>
      <c r="D5" s="54"/>
      <c r="E5" s="54"/>
      <c r="F5" s="54"/>
      <c r="G5" s="54"/>
      <c r="H5" s="54"/>
      <c r="I5" s="54"/>
      <c r="J5" s="54"/>
      <c r="K5" s="54"/>
      <c r="L5" s="54"/>
      <c r="M5" s="54"/>
      <c r="N5" s="54"/>
      <c r="O5" s="54"/>
      <c r="P5" s="54"/>
      <c r="Q5" s="54"/>
    </row>
    <row r="6" spans="1:17" ht="16.2" x14ac:dyDescent="0.3">
      <c r="A6" s="150" t="s">
        <v>106</v>
      </c>
      <c r="B6" s="150"/>
      <c r="C6" s="150"/>
      <c r="D6" s="150"/>
      <c r="E6" s="150"/>
      <c r="F6" s="150"/>
      <c r="G6" s="150"/>
      <c r="H6" s="150"/>
      <c r="I6" s="150"/>
      <c r="J6" s="150"/>
      <c r="K6" s="150"/>
      <c r="L6" s="150"/>
      <c r="M6" s="150"/>
      <c r="N6" s="150"/>
      <c r="O6" s="150"/>
      <c r="P6" s="150"/>
      <c r="Q6" s="150"/>
    </row>
    <row r="7" spans="1:17" ht="16.2" x14ac:dyDescent="0.3">
      <c r="A7" s="54"/>
      <c r="B7" s="54"/>
      <c r="C7" s="54"/>
      <c r="D7" s="54"/>
      <c r="E7" s="54"/>
      <c r="F7" s="54"/>
      <c r="G7" s="54"/>
      <c r="H7" s="54"/>
      <c r="I7" s="54"/>
      <c r="J7" s="54"/>
      <c r="K7" s="54"/>
      <c r="L7" s="54"/>
      <c r="M7" s="54"/>
      <c r="N7" s="54"/>
      <c r="O7" s="54"/>
      <c r="P7" s="54"/>
      <c r="Q7" s="54"/>
    </row>
    <row r="8" spans="1:17" ht="16.2" x14ac:dyDescent="0.3">
      <c r="A8" s="56" t="s">
        <v>105</v>
      </c>
      <c r="B8" s="54"/>
      <c r="C8" s="54"/>
      <c r="D8" s="54"/>
      <c r="E8" s="54"/>
      <c r="F8" s="54"/>
      <c r="G8" s="54"/>
      <c r="H8" s="54"/>
      <c r="I8" s="54"/>
      <c r="J8" s="54"/>
      <c r="K8" s="54"/>
      <c r="L8" s="54"/>
      <c r="M8" s="54"/>
      <c r="N8" s="54"/>
      <c r="O8" s="54"/>
      <c r="P8" s="54"/>
      <c r="Q8" s="54"/>
    </row>
    <row r="9" spans="1:17" ht="16.2" x14ac:dyDescent="0.3">
      <c r="A9" s="54"/>
      <c r="B9" s="55" t="s">
        <v>104</v>
      </c>
      <c r="C9" s="54"/>
      <c r="D9" s="54"/>
      <c r="E9" s="54"/>
      <c r="F9" s="54"/>
      <c r="G9" s="54"/>
      <c r="H9" s="54"/>
      <c r="I9" s="54"/>
      <c r="J9" s="54"/>
      <c r="K9" s="54"/>
      <c r="L9" s="54"/>
      <c r="M9" s="54"/>
      <c r="N9" s="54"/>
      <c r="O9" s="54"/>
      <c r="P9" s="54"/>
      <c r="Q9" s="54"/>
    </row>
    <row r="10" spans="1:17" ht="16.2" x14ac:dyDescent="0.3">
      <c r="A10" s="54"/>
      <c r="B10" s="55"/>
      <c r="C10" s="54"/>
      <c r="D10" s="54"/>
      <c r="E10" s="54"/>
      <c r="F10" s="54"/>
      <c r="G10" s="54"/>
      <c r="H10" s="54"/>
      <c r="I10" s="54"/>
      <c r="J10" s="54"/>
      <c r="K10" s="54"/>
      <c r="L10" s="54"/>
      <c r="M10" s="54"/>
      <c r="N10" s="54"/>
      <c r="O10" s="54"/>
      <c r="P10" s="54"/>
      <c r="Q10" s="54"/>
    </row>
    <row r="11" spans="1:17" ht="16.2" x14ac:dyDescent="0.3">
      <c r="A11" s="52"/>
      <c r="B11" s="52"/>
      <c r="C11" s="52"/>
      <c r="D11" s="52"/>
      <c r="E11" s="53"/>
      <c r="F11" s="53"/>
      <c r="G11" s="53"/>
      <c r="H11" s="53"/>
      <c r="I11" s="53"/>
      <c r="J11" s="53"/>
      <c r="K11" s="53"/>
      <c r="L11" s="52"/>
      <c r="M11" s="154" t="s">
        <v>103</v>
      </c>
      <c r="N11" s="154"/>
      <c r="O11" s="154"/>
      <c r="P11" s="154"/>
      <c r="Q11" s="154"/>
    </row>
    <row r="12" spans="1:17" ht="24" customHeight="1" x14ac:dyDescent="0.3">
      <c r="A12" s="137" t="s">
        <v>102</v>
      </c>
      <c r="B12" s="137"/>
      <c r="C12" s="137"/>
      <c r="D12" s="137"/>
      <c r="E12" s="151" t="s">
        <v>101</v>
      </c>
      <c r="F12" s="152"/>
      <c r="G12" s="152"/>
      <c r="H12" s="152"/>
      <c r="I12" s="152"/>
      <c r="J12" s="152"/>
      <c r="K12" s="152"/>
      <c r="L12" s="152"/>
      <c r="M12" s="152"/>
      <c r="N12" s="152"/>
      <c r="O12" s="152"/>
      <c r="P12" s="153"/>
      <c r="Q12" s="24" t="s">
        <v>100</v>
      </c>
    </row>
    <row r="13" spans="1:17" ht="24" customHeight="1" x14ac:dyDescent="0.3">
      <c r="A13" s="137" t="s">
        <v>99</v>
      </c>
      <c r="B13" s="137"/>
      <c r="C13" s="137"/>
      <c r="D13" s="137"/>
      <c r="E13" s="155">
        <f>入力シート!D11</f>
        <v>0</v>
      </c>
      <c r="F13" s="156"/>
      <c r="G13" s="156"/>
      <c r="H13" s="156"/>
      <c r="I13" s="156"/>
      <c r="J13" s="156"/>
      <c r="K13" s="156"/>
      <c r="L13" s="156"/>
      <c r="M13" s="156"/>
      <c r="N13" s="156"/>
      <c r="O13" s="156"/>
      <c r="P13" s="157"/>
      <c r="Q13" s="45"/>
    </row>
    <row r="14" spans="1:17" ht="30" customHeight="1" x14ac:dyDescent="0.3">
      <c r="A14" s="141" t="s">
        <v>98</v>
      </c>
      <c r="B14" s="141"/>
      <c r="C14" s="141"/>
      <c r="D14" s="141"/>
      <c r="E14" s="158"/>
      <c r="F14" s="159"/>
      <c r="G14" s="159"/>
      <c r="H14" s="159"/>
      <c r="I14" s="159"/>
      <c r="J14" s="159"/>
      <c r="K14" s="159"/>
      <c r="L14" s="159"/>
      <c r="M14" s="159"/>
      <c r="N14" s="159"/>
      <c r="O14" s="159"/>
      <c r="P14" s="160"/>
      <c r="Q14" s="40"/>
    </row>
    <row r="15" spans="1:17" ht="24" customHeight="1" x14ac:dyDescent="0.3">
      <c r="A15" s="137" t="s">
        <v>97</v>
      </c>
      <c r="B15" s="137"/>
      <c r="C15" s="137"/>
      <c r="D15" s="137"/>
      <c r="E15" s="161"/>
      <c r="F15" s="162"/>
      <c r="G15" s="162"/>
      <c r="H15" s="162"/>
      <c r="I15" s="162"/>
      <c r="J15" s="162"/>
      <c r="K15" s="162"/>
      <c r="L15" s="162"/>
      <c r="M15" s="162"/>
      <c r="N15" s="162"/>
      <c r="O15" s="162"/>
      <c r="P15" s="163"/>
      <c r="Q15" s="40"/>
    </row>
    <row r="16" spans="1:17" ht="24" customHeight="1" x14ac:dyDescent="0.3">
      <c r="A16" s="137" t="s">
        <v>96</v>
      </c>
      <c r="B16" s="137"/>
      <c r="C16" s="137"/>
      <c r="D16" s="137"/>
      <c r="E16" s="142">
        <f>入力シート!D16</f>
        <v>0</v>
      </c>
      <c r="F16" s="143"/>
      <c r="G16" s="143"/>
      <c r="H16" s="143"/>
      <c r="I16" s="143"/>
      <c r="J16" s="143"/>
      <c r="K16" s="143"/>
      <c r="L16" s="143"/>
      <c r="M16" s="143"/>
      <c r="N16" s="143"/>
      <c r="O16" s="143"/>
      <c r="P16" s="144"/>
      <c r="Q16" s="40"/>
    </row>
    <row r="17" spans="1:19" ht="24" customHeight="1" x14ac:dyDescent="0.3">
      <c r="A17" s="141" t="s">
        <v>143</v>
      </c>
      <c r="B17" s="137"/>
      <c r="C17" s="137"/>
      <c r="D17" s="137"/>
      <c r="E17" s="145">
        <f>入力シート!D18</f>
        <v>0</v>
      </c>
      <c r="F17" s="146"/>
      <c r="G17" s="146"/>
      <c r="H17" s="146"/>
      <c r="I17" s="146"/>
      <c r="J17" s="146"/>
      <c r="K17" s="146"/>
      <c r="L17" s="146"/>
      <c r="M17" s="146"/>
      <c r="N17" s="146"/>
      <c r="O17" s="146"/>
      <c r="P17" s="147"/>
      <c r="Q17" s="38" t="s">
        <v>85</v>
      </c>
    </row>
    <row r="18" spans="1:19" ht="24" customHeight="1" x14ac:dyDescent="0.3">
      <c r="A18" s="141" t="s">
        <v>95</v>
      </c>
      <c r="B18" s="137"/>
      <c r="C18" s="137"/>
      <c r="D18" s="137"/>
      <c r="E18" s="24" t="s">
        <v>45</v>
      </c>
      <c r="F18" s="24" t="s">
        <v>20</v>
      </c>
      <c r="G18" s="24" t="s">
        <v>21</v>
      </c>
      <c r="H18" s="24" t="s">
        <v>22</v>
      </c>
      <c r="I18" s="24" t="s">
        <v>23</v>
      </c>
      <c r="J18" s="24" t="s">
        <v>24</v>
      </c>
      <c r="K18" s="24" t="s">
        <v>25</v>
      </c>
      <c r="L18" s="24" t="s">
        <v>26</v>
      </c>
      <c r="M18" s="24" t="s">
        <v>27</v>
      </c>
      <c r="N18" s="24" t="s">
        <v>28</v>
      </c>
      <c r="O18" s="24" t="s">
        <v>29</v>
      </c>
      <c r="P18" s="24" t="s">
        <v>30</v>
      </c>
      <c r="Q18" s="40"/>
    </row>
    <row r="19" spans="1:19" ht="24" customHeight="1" x14ac:dyDescent="0.3">
      <c r="A19" s="137"/>
      <c r="B19" s="137"/>
      <c r="C19" s="137"/>
      <c r="D19" s="137"/>
      <c r="E19" s="51">
        <f>ROUND(入力シート!D20,0)</f>
        <v>0</v>
      </c>
      <c r="F19" s="51">
        <f>ROUND(入力シート!E20,0)</f>
        <v>0</v>
      </c>
      <c r="G19" s="51">
        <f>ROUND(入力シート!F20,0)</f>
        <v>0</v>
      </c>
      <c r="H19" s="51">
        <f>ROUND(入力シート!G20,0)</f>
        <v>0</v>
      </c>
      <c r="I19" s="51">
        <f>ROUND(入力シート!H20,0)</f>
        <v>0</v>
      </c>
      <c r="J19" s="51">
        <f>ROUND(入力シート!I20,0)</f>
        <v>0</v>
      </c>
      <c r="K19" s="51">
        <f>ROUND(入力シート!J20,0)</f>
        <v>0</v>
      </c>
      <c r="L19" s="51">
        <f>ROUND(入力シート!K20,0)</f>
        <v>0</v>
      </c>
      <c r="M19" s="51">
        <f>ROUND(入力シート!L20,0)</f>
        <v>0</v>
      </c>
      <c r="N19" s="51">
        <f>ROUND(入力シート!M20,0)</f>
        <v>0</v>
      </c>
      <c r="O19" s="51">
        <f>ROUND(入力シート!N20,0)</f>
        <v>0</v>
      </c>
      <c r="P19" s="51">
        <f>ROUND(入力シート!O20,0)</f>
        <v>0</v>
      </c>
      <c r="Q19" s="49" t="s">
        <v>85</v>
      </c>
    </row>
    <row r="20" spans="1:19" ht="24" customHeight="1" x14ac:dyDescent="0.3">
      <c r="A20" s="141" t="s">
        <v>94</v>
      </c>
      <c r="B20" s="137"/>
      <c r="C20" s="137"/>
      <c r="D20" s="137"/>
      <c r="E20" s="24" t="s">
        <v>45</v>
      </c>
      <c r="F20" s="24" t="s">
        <v>20</v>
      </c>
      <c r="G20" s="24" t="s">
        <v>21</v>
      </c>
      <c r="H20" s="24" t="s">
        <v>22</v>
      </c>
      <c r="I20" s="24" t="s">
        <v>23</v>
      </c>
      <c r="J20" s="24" t="s">
        <v>24</v>
      </c>
      <c r="K20" s="24" t="s">
        <v>25</v>
      </c>
      <c r="L20" s="24" t="s">
        <v>26</v>
      </c>
      <c r="M20" s="24" t="s">
        <v>27</v>
      </c>
      <c r="N20" s="24" t="s">
        <v>28</v>
      </c>
      <c r="O20" s="24" t="s">
        <v>29</v>
      </c>
      <c r="P20" s="24" t="s">
        <v>30</v>
      </c>
      <c r="Q20" s="40"/>
    </row>
    <row r="21" spans="1:19" ht="24" customHeight="1" x14ac:dyDescent="0.3">
      <c r="A21" s="137"/>
      <c r="B21" s="137"/>
      <c r="C21" s="137"/>
      <c r="D21" s="137"/>
      <c r="E21" s="50">
        <f>ROUND(入力シート!D22,0)</f>
        <v>0</v>
      </c>
      <c r="F21" s="50">
        <f>ROUND(入力シート!E22,0)</f>
        <v>0</v>
      </c>
      <c r="G21" s="50">
        <f>ROUND(入力シート!F22,0)</f>
        <v>0</v>
      </c>
      <c r="H21" s="50">
        <f>ROUND(入力シート!G22,0)</f>
        <v>0</v>
      </c>
      <c r="I21" s="50">
        <f>ROUND(入力シート!H22,0)</f>
        <v>0</v>
      </c>
      <c r="J21" s="50">
        <f>ROUND(入力シート!I22,0)</f>
        <v>0</v>
      </c>
      <c r="K21" s="50">
        <f>ROUND(入力シート!J22,0)</f>
        <v>0</v>
      </c>
      <c r="L21" s="50">
        <f>ROUND(入力シート!K22,0)</f>
        <v>0</v>
      </c>
      <c r="M21" s="50">
        <f>ROUND(入力シート!L22,0)</f>
        <v>0</v>
      </c>
      <c r="N21" s="50">
        <f>ROUND(入力シート!M22,0)</f>
        <v>0</v>
      </c>
      <c r="O21" s="50">
        <f>ROUND(入力シート!N22,0)</f>
        <v>0</v>
      </c>
      <c r="P21" s="50">
        <f>ROUND(入力シート!O22,0)</f>
        <v>0</v>
      </c>
      <c r="Q21" s="49" t="s">
        <v>46</v>
      </c>
      <c r="R21" s="41"/>
      <c r="S21" s="48"/>
    </row>
    <row r="22" spans="1:19" ht="24" customHeight="1" x14ac:dyDescent="0.3">
      <c r="A22" s="141" t="s">
        <v>93</v>
      </c>
      <c r="B22" s="137"/>
      <c r="C22" s="137"/>
      <c r="D22" s="137"/>
      <c r="E22" s="24" t="s">
        <v>45</v>
      </c>
      <c r="F22" s="24" t="s">
        <v>20</v>
      </c>
      <c r="G22" s="24" t="s">
        <v>21</v>
      </c>
      <c r="H22" s="24" t="s">
        <v>22</v>
      </c>
      <c r="I22" s="24" t="s">
        <v>23</v>
      </c>
      <c r="J22" s="24" t="s">
        <v>24</v>
      </c>
      <c r="K22" s="24" t="s">
        <v>25</v>
      </c>
      <c r="L22" s="24" t="s">
        <v>26</v>
      </c>
      <c r="M22" s="24" t="s">
        <v>27</v>
      </c>
      <c r="N22" s="24" t="s">
        <v>28</v>
      </c>
      <c r="O22" s="24" t="s">
        <v>29</v>
      </c>
      <c r="P22" s="24" t="s">
        <v>30</v>
      </c>
      <c r="Q22" s="40"/>
    </row>
    <row r="23" spans="1:19" ht="24" customHeight="1" x14ac:dyDescent="0.3">
      <c r="A23" s="137"/>
      <c r="B23" s="137"/>
      <c r="C23" s="137"/>
      <c r="D23" s="137"/>
      <c r="E23" s="42">
        <f t="shared" ref="E23:P23" si="0">E21*E19</f>
        <v>0</v>
      </c>
      <c r="F23" s="42">
        <f t="shared" si="0"/>
        <v>0</v>
      </c>
      <c r="G23" s="42">
        <f t="shared" si="0"/>
        <v>0</v>
      </c>
      <c r="H23" s="42">
        <f t="shared" si="0"/>
        <v>0</v>
      </c>
      <c r="I23" s="42">
        <f t="shared" si="0"/>
        <v>0</v>
      </c>
      <c r="J23" s="42">
        <f t="shared" si="0"/>
        <v>0</v>
      </c>
      <c r="K23" s="42">
        <f t="shared" si="0"/>
        <v>0</v>
      </c>
      <c r="L23" s="42">
        <f t="shared" si="0"/>
        <v>0</v>
      </c>
      <c r="M23" s="42">
        <f t="shared" si="0"/>
        <v>0</v>
      </c>
      <c r="N23" s="42">
        <f t="shared" si="0"/>
        <v>0</v>
      </c>
      <c r="O23" s="42">
        <f t="shared" si="0"/>
        <v>0</v>
      </c>
      <c r="P23" s="42">
        <f t="shared" si="0"/>
        <v>0</v>
      </c>
      <c r="Q23" s="38" t="s">
        <v>47</v>
      </c>
      <c r="S23" s="47"/>
    </row>
    <row r="24" spans="1:19" ht="24" customHeight="1" x14ac:dyDescent="0.3">
      <c r="A24" s="141" t="s">
        <v>92</v>
      </c>
      <c r="B24" s="137"/>
      <c r="C24" s="137"/>
      <c r="D24" s="137"/>
      <c r="E24" s="24" t="s">
        <v>45</v>
      </c>
      <c r="F24" s="24" t="s">
        <v>20</v>
      </c>
      <c r="G24" s="24" t="s">
        <v>21</v>
      </c>
      <c r="H24" s="24" t="s">
        <v>22</v>
      </c>
      <c r="I24" s="24" t="s">
        <v>23</v>
      </c>
      <c r="J24" s="24" t="s">
        <v>24</v>
      </c>
      <c r="K24" s="24" t="s">
        <v>25</v>
      </c>
      <c r="L24" s="24" t="s">
        <v>26</v>
      </c>
      <c r="M24" s="24" t="s">
        <v>27</v>
      </c>
      <c r="N24" s="24" t="s">
        <v>28</v>
      </c>
      <c r="O24" s="24" t="s">
        <v>29</v>
      </c>
      <c r="P24" s="24" t="s">
        <v>30</v>
      </c>
      <c r="Q24" s="40"/>
    </row>
    <row r="25" spans="1:19" ht="24" customHeight="1" x14ac:dyDescent="0.3">
      <c r="A25" s="137"/>
      <c r="B25" s="137"/>
      <c r="C25" s="137"/>
      <c r="D25" s="137"/>
      <c r="E25" s="39" t="e">
        <f>IF(E$21&gt;=MAX(調整係数一覧!$A$202:$A$221),VLOOKUP(MAX(調整係数一覧!$A$202:$A$221),調整係数一覧!$A$202:$M$221,COLUMN(E$25)-3,0),VLOOKUP(E$21,調整係数一覧!$A$202:$M$221,COLUMN(E$25)-3,0))</f>
        <v>#N/A</v>
      </c>
      <c r="F25" s="39" t="e">
        <f>IF(F$21&gt;=MAX(調整係数一覧!$A$202:$A$221),VLOOKUP(MAX(調整係数一覧!$A$202:$A$221),調整係数一覧!$A$202:$M$221,COLUMN(F$25)-3,0),VLOOKUP(F$21,調整係数一覧!$A$202:$M$221,COLUMN(F$25)-3,0))</f>
        <v>#N/A</v>
      </c>
      <c r="G25" s="39" t="e">
        <f>IF(G$21&gt;=MAX(調整係数一覧!$A$202:$A$221),VLOOKUP(MAX(調整係数一覧!$A$202:$A$221),調整係数一覧!$A$202:$M$221,COLUMN(G$25)-3,0),VLOOKUP(G$21,調整係数一覧!$A$202:$M$221,COLUMN(G$25)-3,0))</f>
        <v>#N/A</v>
      </c>
      <c r="H25" s="39" t="e">
        <f>IF(H$21&gt;=MAX(調整係数一覧!$A$202:$A$221),VLOOKUP(MAX(調整係数一覧!$A$202:$A$221),調整係数一覧!$A$202:$M$221,COLUMN(H$25)-3,0),VLOOKUP(H$21,調整係数一覧!$A$202:$M$221,COLUMN(H$25)-3,0))</f>
        <v>#N/A</v>
      </c>
      <c r="I25" s="39" t="e">
        <f>IF(I$21&gt;=MAX(調整係数一覧!$A$202:$A$221),VLOOKUP(MAX(調整係数一覧!$A$202:$A$221),調整係数一覧!$A$202:$M$221,COLUMN(I$25)-3,0),VLOOKUP(I$21,調整係数一覧!$A$202:$M$221,COLUMN(I$25)-3,0))</f>
        <v>#N/A</v>
      </c>
      <c r="J25" s="39" t="e">
        <f>IF(J$21&gt;=MAX(調整係数一覧!$A$202:$A$221),VLOOKUP(MAX(調整係数一覧!$A$202:$A$221),調整係数一覧!$A$202:$M$221,COLUMN(J$25)-3,0),VLOOKUP(J$21,調整係数一覧!$A$202:$M$221,COLUMN(J$25)-3,0))</f>
        <v>#N/A</v>
      </c>
      <c r="K25" s="39" t="e">
        <f>IF(K$21&gt;=MAX(調整係数一覧!$A$202:$A$221),VLOOKUP(MAX(調整係数一覧!$A$202:$A$221),調整係数一覧!$A$202:$M$221,COLUMN(K$25)-3,0),VLOOKUP(K$21,調整係数一覧!$A$202:$M$221,COLUMN(K$25)-3,0))</f>
        <v>#N/A</v>
      </c>
      <c r="L25" s="39" t="e">
        <f>IF(L$21&gt;=MAX(調整係数一覧!$A$202:$A$221),VLOOKUP(MAX(調整係数一覧!$A$202:$A$221),調整係数一覧!$A$202:$M$221,COLUMN(L$25)-3,0),VLOOKUP(L$21,調整係数一覧!$A$202:$M$221,COLUMN(L$25)-3,0))</f>
        <v>#N/A</v>
      </c>
      <c r="M25" s="39" t="e">
        <f>IF(M$21&gt;=MAX(調整係数一覧!$A$202:$A$221),VLOOKUP(MAX(調整係数一覧!$A$202:$A$221),調整係数一覧!$A$202:$M$221,COLUMN(M$25)-3,0),VLOOKUP(M$21,調整係数一覧!$A$202:$M$221,COLUMN(M$25)-3,0))</f>
        <v>#N/A</v>
      </c>
      <c r="N25" s="39" t="e">
        <f>IF(N$21&gt;=MAX(調整係数一覧!$A$202:$A$221),VLOOKUP(MAX(調整係数一覧!$A$202:$A$221),調整係数一覧!$A$202:$M$221,COLUMN(N$25)-3,0),VLOOKUP(N$21,調整係数一覧!$A$202:$M$221,COLUMN(N$25)-3,0))</f>
        <v>#N/A</v>
      </c>
      <c r="O25" s="39" t="e">
        <f>IF(O$21&gt;=MAX(調整係数一覧!$A$202:$A$221),VLOOKUP(MAX(調整係数一覧!$A$202:$A$221),調整係数一覧!$A$202:$M$221,COLUMN(O$25)-3,0),VLOOKUP(O$21,調整係数一覧!$A$202:$M$221,COLUMN(O$25)-3,0))</f>
        <v>#N/A</v>
      </c>
      <c r="P25" s="39" t="e">
        <f>IF(P$21&gt;=MAX(調整係数一覧!$A$202:$A$221),VLOOKUP(MAX(調整係数一覧!$A$202:$A$221),調整係数一覧!$A$202:$M$221,COLUMN(P$25)-3,0),VLOOKUP(P$21,調整係数一覧!$A$202:$M$221,COLUMN(P$25)-3,0))</f>
        <v>#N/A</v>
      </c>
      <c r="Q25" s="38" t="s">
        <v>49</v>
      </c>
    </row>
    <row r="26" spans="1:19" ht="24" customHeight="1" x14ac:dyDescent="0.3">
      <c r="A26" s="137" t="s">
        <v>91</v>
      </c>
      <c r="B26" s="137"/>
      <c r="C26" s="137"/>
      <c r="D26" s="137"/>
      <c r="E26" s="138">
        <f>ROUND('計算用(期待容量)'!B93,0)</f>
        <v>0</v>
      </c>
      <c r="F26" s="139"/>
      <c r="G26" s="139"/>
      <c r="H26" s="139"/>
      <c r="I26" s="139"/>
      <c r="J26" s="139"/>
      <c r="K26" s="139"/>
      <c r="L26" s="139"/>
      <c r="M26" s="139"/>
      <c r="N26" s="139"/>
      <c r="O26" s="139"/>
      <c r="P26" s="140"/>
      <c r="Q26" s="38" t="s">
        <v>85</v>
      </c>
    </row>
    <row r="27" spans="1:19" ht="24" customHeight="1" x14ac:dyDescent="0.3">
      <c r="A27" s="137" t="s">
        <v>90</v>
      </c>
      <c r="B27" s="137"/>
      <c r="C27" s="137"/>
      <c r="D27" s="137"/>
      <c r="E27" s="24" t="s">
        <v>45</v>
      </c>
      <c r="F27" s="24" t="s">
        <v>20</v>
      </c>
      <c r="G27" s="24" t="s">
        <v>21</v>
      </c>
      <c r="H27" s="24" t="s">
        <v>22</v>
      </c>
      <c r="I27" s="24" t="s">
        <v>23</v>
      </c>
      <c r="J27" s="24" t="s">
        <v>24</v>
      </c>
      <c r="K27" s="24" t="s">
        <v>25</v>
      </c>
      <c r="L27" s="24" t="s">
        <v>26</v>
      </c>
      <c r="M27" s="24" t="s">
        <v>27</v>
      </c>
      <c r="N27" s="24" t="s">
        <v>28</v>
      </c>
      <c r="O27" s="24" t="s">
        <v>29</v>
      </c>
      <c r="P27" s="24" t="s">
        <v>30</v>
      </c>
      <c r="Q27" s="40"/>
    </row>
    <row r="28" spans="1:19" ht="24" customHeight="1" x14ac:dyDescent="0.3">
      <c r="A28" s="137"/>
      <c r="B28" s="137"/>
      <c r="C28" s="137"/>
      <c r="D28" s="137"/>
      <c r="E28" s="46">
        <f>ROUND(入力シート!D29,0)</f>
        <v>0</v>
      </c>
      <c r="F28" s="46">
        <f>ROUND(入力シート!E29,0)</f>
        <v>0</v>
      </c>
      <c r="G28" s="46">
        <f>ROUND(入力シート!F29,0)</f>
        <v>0</v>
      </c>
      <c r="H28" s="46">
        <f>ROUND(入力シート!G29,0)</f>
        <v>0</v>
      </c>
      <c r="I28" s="46">
        <f>ROUND(入力シート!H29,0)</f>
        <v>0</v>
      </c>
      <c r="J28" s="46">
        <f>ROUND(入力シート!I29,0)</f>
        <v>0</v>
      </c>
      <c r="K28" s="46">
        <f>ROUND(入力シート!J29,0)</f>
        <v>0</v>
      </c>
      <c r="L28" s="46">
        <f>ROUND(入力シート!K29,0)</f>
        <v>0</v>
      </c>
      <c r="M28" s="46">
        <f>ROUND(入力シート!L29,0)</f>
        <v>0</v>
      </c>
      <c r="N28" s="46">
        <f>ROUND(入力シート!M29,0)</f>
        <v>0</v>
      </c>
      <c r="O28" s="46">
        <f>ROUND(入力シート!N29,0)</f>
        <v>0</v>
      </c>
      <c r="P28" s="46">
        <f>ROUND(入力シート!O29,0)</f>
        <v>0</v>
      </c>
      <c r="Q28" s="38" t="s">
        <v>85</v>
      </c>
    </row>
    <row r="29" spans="1:19" ht="24" customHeight="1" x14ac:dyDescent="0.3">
      <c r="A29" s="141" t="s">
        <v>89</v>
      </c>
      <c r="B29" s="137"/>
      <c r="C29" s="137"/>
      <c r="D29" s="137"/>
      <c r="E29" s="24" t="s">
        <v>45</v>
      </c>
      <c r="F29" s="24" t="s">
        <v>20</v>
      </c>
      <c r="G29" s="24" t="s">
        <v>21</v>
      </c>
      <c r="H29" s="24" t="s">
        <v>22</v>
      </c>
      <c r="I29" s="24" t="s">
        <v>23</v>
      </c>
      <c r="J29" s="24" t="s">
        <v>24</v>
      </c>
      <c r="K29" s="24" t="s">
        <v>25</v>
      </c>
      <c r="L29" s="24" t="s">
        <v>26</v>
      </c>
      <c r="M29" s="24" t="s">
        <v>27</v>
      </c>
      <c r="N29" s="24" t="s">
        <v>28</v>
      </c>
      <c r="O29" s="24" t="s">
        <v>29</v>
      </c>
      <c r="P29" s="24" t="s">
        <v>30</v>
      </c>
      <c r="Q29" s="45"/>
    </row>
    <row r="30" spans="1:19" ht="24" customHeight="1" x14ac:dyDescent="0.3">
      <c r="A30" s="141"/>
      <c r="B30" s="137"/>
      <c r="C30" s="137"/>
      <c r="D30" s="137"/>
      <c r="E30" s="44">
        <f>ROUND(入力シート!D31,0)</f>
        <v>0</v>
      </c>
      <c r="F30" s="44">
        <f>ROUND(入力シート!E31,0)</f>
        <v>0</v>
      </c>
      <c r="G30" s="44">
        <f>ROUND(入力シート!F31,0)</f>
        <v>0</v>
      </c>
      <c r="H30" s="44">
        <f>ROUND(入力シート!G31,0)</f>
        <v>0</v>
      </c>
      <c r="I30" s="44">
        <f>ROUND(入力シート!H31,0)</f>
        <v>0</v>
      </c>
      <c r="J30" s="44">
        <f>ROUND(入力シート!I31,0)</f>
        <v>0</v>
      </c>
      <c r="K30" s="44">
        <f>ROUND(入力シート!J31,0)</f>
        <v>0</v>
      </c>
      <c r="L30" s="44">
        <f>ROUND(入力シート!K31,0)</f>
        <v>0</v>
      </c>
      <c r="M30" s="44">
        <f>ROUND(入力シート!L31,0)</f>
        <v>0</v>
      </c>
      <c r="N30" s="44">
        <f>ROUND(入力シート!M31,0)</f>
        <v>0</v>
      </c>
      <c r="O30" s="44">
        <f>ROUND(入力シート!N31,0)</f>
        <v>0</v>
      </c>
      <c r="P30" s="44">
        <f>ROUND(入力シート!O31,0)</f>
        <v>0</v>
      </c>
      <c r="Q30" s="43" t="s">
        <v>46</v>
      </c>
    </row>
    <row r="31" spans="1:19" ht="24" customHeight="1" x14ac:dyDescent="0.3">
      <c r="A31" s="141" t="s">
        <v>88</v>
      </c>
      <c r="B31" s="137"/>
      <c r="C31" s="137"/>
      <c r="D31" s="137"/>
      <c r="E31" s="24" t="s">
        <v>45</v>
      </c>
      <c r="F31" s="24" t="s">
        <v>20</v>
      </c>
      <c r="G31" s="24" t="s">
        <v>21</v>
      </c>
      <c r="H31" s="24" t="s">
        <v>22</v>
      </c>
      <c r="I31" s="24" t="s">
        <v>23</v>
      </c>
      <c r="J31" s="24" t="s">
        <v>24</v>
      </c>
      <c r="K31" s="24" t="s">
        <v>25</v>
      </c>
      <c r="L31" s="24" t="s">
        <v>26</v>
      </c>
      <c r="M31" s="24" t="s">
        <v>27</v>
      </c>
      <c r="N31" s="24" t="s">
        <v>28</v>
      </c>
      <c r="O31" s="24" t="s">
        <v>29</v>
      </c>
      <c r="P31" s="24" t="s">
        <v>30</v>
      </c>
      <c r="Q31" s="40"/>
    </row>
    <row r="32" spans="1:19" ht="24" customHeight="1" x14ac:dyDescent="0.3">
      <c r="A32" s="137"/>
      <c r="B32" s="137"/>
      <c r="C32" s="137"/>
      <c r="D32" s="137"/>
      <c r="E32" s="42">
        <f t="shared" ref="E32:P32" si="1">E30*E28</f>
        <v>0</v>
      </c>
      <c r="F32" s="42">
        <f t="shared" si="1"/>
        <v>0</v>
      </c>
      <c r="G32" s="42">
        <f t="shared" si="1"/>
        <v>0</v>
      </c>
      <c r="H32" s="42">
        <f t="shared" si="1"/>
        <v>0</v>
      </c>
      <c r="I32" s="42">
        <f t="shared" si="1"/>
        <v>0</v>
      </c>
      <c r="J32" s="42">
        <f t="shared" si="1"/>
        <v>0</v>
      </c>
      <c r="K32" s="42">
        <f t="shared" si="1"/>
        <v>0</v>
      </c>
      <c r="L32" s="42">
        <f t="shared" si="1"/>
        <v>0</v>
      </c>
      <c r="M32" s="42">
        <f t="shared" si="1"/>
        <v>0</v>
      </c>
      <c r="N32" s="42">
        <f t="shared" si="1"/>
        <v>0</v>
      </c>
      <c r="O32" s="42">
        <f t="shared" si="1"/>
        <v>0</v>
      </c>
      <c r="P32" s="42">
        <f t="shared" si="1"/>
        <v>0</v>
      </c>
      <c r="Q32" s="38" t="s">
        <v>47</v>
      </c>
      <c r="R32" s="41"/>
    </row>
    <row r="33" spans="1:17" ht="24" customHeight="1" x14ac:dyDescent="0.3">
      <c r="A33" s="141" t="s">
        <v>87</v>
      </c>
      <c r="B33" s="137"/>
      <c r="C33" s="137"/>
      <c r="D33" s="137"/>
      <c r="E33" s="24" t="s">
        <v>45</v>
      </c>
      <c r="F33" s="24" t="s">
        <v>20</v>
      </c>
      <c r="G33" s="24" t="s">
        <v>21</v>
      </c>
      <c r="H33" s="24" t="s">
        <v>22</v>
      </c>
      <c r="I33" s="24" t="s">
        <v>23</v>
      </c>
      <c r="J33" s="24" t="s">
        <v>24</v>
      </c>
      <c r="K33" s="24" t="s">
        <v>25</v>
      </c>
      <c r="L33" s="24" t="s">
        <v>26</v>
      </c>
      <c r="M33" s="24" t="s">
        <v>27</v>
      </c>
      <c r="N33" s="24" t="s">
        <v>28</v>
      </c>
      <c r="O33" s="24" t="s">
        <v>29</v>
      </c>
      <c r="P33" s="24" t="s">
        <v>30</v>
      </c>
      <c r="Q33" s="40"/>
    </row>
    <row r="34" spans="1:17" ht="24" customHeight="1" x14ac:dyDescent="0.3">
      <c r="A34" s="137"/>
      <c r="B34" s="137"/>
      <c r="C34" s="137"/>
      <c r="D34" s="137"/>
      <c r="E34" s="39" t="e">
        <f>IF(E$30&gt;=MAX(調整係数一覧!$A$202:$A$221),VLOOKUP(MAX(調整係数一覧!$A$202:$A$221),調整係数一覧!$A$202:$M$221,COLUMN(E$34)-3,0),VLOOKUP(E$30,調整係数一覧!$A$202:$M$221,COLUMN(E$34)-3,0))</f>
        <v>#N/A</v>
      </c>
      <c r="F34" s="39" t="e">
        <f>IF(F$30&gt;=MAX(調整係数一覧!$A$202:$A$221),VLOOKUP(MAX(調整係数一覧!$A$202:$A$221),調整係数一覧!$A$202:$M$221,COLUMN(F$34)-3,0),VLOOKUP(F$30,調整係数一覧!$A$202:$M$221,COLUMN(F$34)-3,0))</f>
        <v>#N/A</v>
      </c>
      <c r="G34" s="39" t="e">
        <f>IF(G$30&gt;=MAX(調整係数一覧!$A$202:$A$221),VLOOKUP(MAX(調整係数一覧!$A$202:$A$221),調整係数一覧!$A$202:$M$221,COLUMN(G$34)-3,0),VLOOKUP(G$30,調整係数一覧!$A$202:$M$221,COLUMN(G$34)-3,0))</f>
        <v>#N/A</v>
      </c>
      <c r="H34" s="39" t="e">
        <f>IF(H$30&gt;=MAX(調整係数一覧!$A$202:$A$221),VLOOKUP(MAX(調整係数一覧!$A$202:$A$221),調整係数一覧!$A$202:$M$221,COLUMN(H$34)-3,0),VLOOKUP(H$30,調整係数一覧!$A$202:$M$221,COLUMN(H$34)-3,0))</f>
        <v>#N/A</v>
      </c>
      <c r="I34" s="39" t="e">
        <f>IF(I$30&gt;=MAX(調整係数一覧!$A$202:$A$221),VLOOKUP(MAX(調整係数一覧!$A$202:$A$221),調整係数一覧!$A$202:$M$221,COLUMN(I$34)-3,0),VLOOKUP(I$30,調整係数一覧!$A$202:$M$221,COLUMN(I$34)-3,0))</f>
        <v>#N/A</v>
      </c>
      <c r="J34" s="39" t="e">
        <f>IF(J$30&gt;=MAX(調整係数一覧!$A$202:$A$221),VLOOKUP(MAX(調整係数一覧!$A$202:$A$221),調整係数一覧!$A$202:$M$221,COLUMN(J$34)-3,0),VLOOKUP(J$30,調整係数一覧!$A$202:$M$221,COLUMN(J$34)-3,0))</f>
        <v>#N/A</v>
      </c>
      <c r="K34" s="39" t="e">
        <f>IF(K$30&gt;=MAX(調整係数一覧!$A$202:$A$221),VLOOKUP(MAX(調整係数一覧!$A$202:$A$221),調整係数一覧!$A$202:$M$221,COLUMN(K$34)-3,0),VLOOKUP(K$30,調整係数一覧!$A$202:$M$221,COLUMN(K$34)-3,0))</f>
        <v>#N/A</v>
      </c>
      <c r="L34" s="39" t="e">
        <f>IF(L$30&gt;=MAX(調整係数一覧!$A$202:$A$221),VLOOKUP(MAX(調整係数一覧!$A$202:$A$221),調整係数一覧!$A$202:$M$221,COLUMN(L$34)-3,0),VLOOKUP(L$30,調整係数一覧!$A$202:$M$221,COLUMN(L$34)-3,0))</f>
        <v>#N/A</v>
      </c>
      <c r="M34" s="39" t="e">
        <f>IF(M$30&gt;=MAX(調整係数一覧!$A$202:$A$221),VLOOKUP(MAX(調整係数一覧!$A$202:$A$221),調整係数一覧!$A$202:$M$221,COLUMN(M$34)-3,0),VLOOKUP(M$30,調整係数一覧!$A$202:$M$221,COLUMN(M$34)-3,0))</f>
        <v>#N/A</v>
      </c>
      <c r="N34" s="39" t="e">
        <f>IF(N$30&gt;=MAX(調整係数一覧!$A$202:$A$221),VLOOKUP(MAX(調整係数一覧!$A$202:$A$221),調整係数一覧!$A$202:$M$221,COLUMN(N$34)-3,0),VLOOKUP(N$30,調整係数一覧!$A$202:$M$221,COLUMN(N$34)-3,0))</f>
        <v>#N/A</v>
      </c>
      <c r="O34" s="39" t="e">
        <f>IF(O$30&gt;=MAX(調整係数一覧!$A$202:$A$221),VLOOKUP(MAX(調整係数一覧!$A$202:$A$221),調整係数一覧!$A$202:$M$221,COLUMN(O$34)-3,0),VLOOKUP(O$30,調整係数一覧!$A$202:$M$221,COLUMN(O$34)-3,0))</f>
        <v>#N/A</v>
      </c>
      <c r="P34" s="39" t="e">
        <f>IF(P$30&gt;=MAX(調整係数一覧!$A$202:$A$221),VLOOKUP(MAX(調整係数一覧!$A$202:$A$221),調整係数一覧!$A$202:$M$221,COLUMN(P$34)-3,0),VLOOKUP(P$30,調整係数一覧!$A$202:$M$221,COLUMN(P$34)-3,0))</f>
        <v>#N/A</v>
      </c>
      <c r="Q34" s="38" t="s">
        <v>49</v>
      </c>
    </row>
    <row r="35" spans="1:17" ht="24" customHeight="1" x14ac:dyDescent="0.3">
      <c r="A35" s="137" t="s">
        <v>86</v>
      </c>
      <c r="B35" s="137"/>
      <c r="C35" s="137"/>
      <c r="D35" s="137"/>
      <c r="E35" s="138">
        <f>ROUND('計算用(応札容量)'!B93,0)</f>
        <v>0</v>
      </c>
      <c r="F35" s="139"/>
      <c r="G35" s="139"/>
      <c r="H35" s="139"/>
      <c r="I35" s="139"/>
      <c r="J35" s="139"/>
      <c r="K35" s="139"/>
      <c r="L35" s="139"/>
      <c r="M35" s="139"/>
      <c r="N35" s="139"/>
      <c r="O35" s="139"/>
      <c r="P35" s="140"/>
      <c r="Q35" s="38" t="s">
        <v>85</v>
      </c>
    </row>
    <row r="39" spans="1:17" x14ac:dyDescent="0.3">
      <c r="B39" s="16"/>
    </row>
    <row r="40" spans="1:17" x14ac:dyDescent="0.3">
      <c r="B40" s="16"/>
    </row>
    <row r="44" spans="1:17" x14ac:dyDescent="0.3">
      <c r="B44" s="16"/>
    </row>
  </sheetData>
  <mergeCells count="28">
    <mergeCell ref="A13:D13"/>
    <mergeCell ref="E13:P13"/>
    <mergeCell ref="A14:D14"/>
    <mergeCell ref="E14:P14"/>
    <mergeCell ref="A15:D15"/>
    <mergeCell ref="E15:P15"/>
    <mergeCell ref="A2:B2"/>
    <mergeCell ref="A4:Q4"/>
    <mergeCell ref="A6:Q6"/>
    <mergeCell ref="A12:D12"/>
    <mergeCell ref="E12:P12"/>
    <mergeCell ref="M11:Q11"/>
    <mergeCell ref="A16:D16"/>
    <mergeCell ref="E16:P16"/>
    <mergeCell ref="A17:D17"/>
    <mergeCell ref="E17:P17"/>
    <mergeCell ref="A18:D19"/>
    <mergeCell ref="A35:D35"/>
    <mergeCell ref="E35:P35"/>
    <mergeCell ref="A20:D21"/>
    <mergeCell ref="A22:D23"/>
    <mergeCell ref="A24:D25"/>
    <mergeCell ref="A27:D28"/>
    <mergeCell ref="A29:D30"/>
    <mergeCell ref="A31:D32"/>
    <mergeCell ref="A33:D34"/>
    <mergeCell ref="A26:D26"/>
    <mergeCell ref="E26:P26"/>
  </mergeCells>
  <phoneticPr fontId="1"/>
  <conditionalFormatting sqref="E28:P28">
    <cfRule type="cellIs" dxfId="3" priority="3" operator="greaterThan">
      <formula>#REF!</formula>
    </cfRule>
  </conditionalFormatting>
  <conditionalFormatting sqref="E32:P32">
    <cfRule type="cellIs" dxfId="2" priority="2" operator="greaterThan">
      <formula>E23</formula>
    </cfRule>
  </conditionalFormatting>
  <conditionalFormatting sqref="E19:P19">
    <cfRule type="cellIs" dxfId="1" priority="1" operator="greaterThan">
      <formula>$E$17</formula>
    </cfRule>
  </conditionalFormatting>
  <conditionalFormatting sqref="E30:P30">
    <cfRule type="expression" dxfId="0" priority="4">
      <formula>E22&lt;E31</formula>
    </cfRule>
  </conditionalFormatting>
  <dataValidations count="2">
    <dataValidation type="whole" operator="greaterThanOrEqual" allowBlank="1" showInputMessage="1" showErrorMessage="1" error="3以上の整数値で入力してください" sqref="E21:P21" xr:uid="{00000000-0002-0000-0100-000003000000}">
      <formula1>3</formula1>
    </dataValidation>
    <dataValidation type="whole" operator="greaterThanOrEqual" allowBlank="1" showInputMessage="1" showErrorMessage="1" sqref="E30:P30" xr:uid="{00000000-0002-0000-0100-000002000000}">
      <formula1>3</formula1>
    </dataValidation>
  </dataValidations>
  <pageMargins left="0.11811023622047245" right="0.11811023622047245" top="0.35433070866141736" bottom="0.35433070866141736"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106680</xdr:colOff>
                    <xdr:row>8</xdr:row>
                    <xdr:rowOff>198120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B8D30-1890-483D-BF47-0D20F3C2EB79}">
  <sheetPr>
    <tabColor theme="8" tint="0.59999389629810485"/>
  </sheetPr>
  <dimension ref="A1:S95"/>
  <sheetViews>
    <sheetView zoomScale="70" zoomScaleNormal="70" workbookViewId="0">
      <selection activeCell="I29" sqref="I29"/>
    </sheetView>
  </sheetViews>
  <sheetFormatPr defaultColWidth="9" defaultRowHeight="15" x14ac:dyDescent="0.3"/>
  <cols>
    <col min="1" max="1" width="24.09765625" style="29" bestFit="1" customWidth="1"/>
    <col min="2" max="2" width="11.19921875" style="29" customWidth="1"/>
    <col min="3" max="3" width="9.69921875" style="29" customWidth="1"/>
    <col min="4" max="4" width="13.3984375" style="29" bestFit="1" customWidth="1"/>
    <col min="5" max="10" width="9.69921875" style="29" bestFit="1" customWidth="1"/>
    <col min="11" max="11" width="9.8984375" style="29" customWidth="1"/>
    <col min="12" max="12" width="10" style="29" bestFit="1" customWidth="1"/>
    <col min="13" max="13" width="17.8984375" style="29" customWidth="1"/>
    <col min="14" max="14" width="4.3984375" style="29" customWidth="1"/>
    <col min="15" max="15" width="17.8984375" style="29" bestFit="1" customWidth="1"/>
    <col min="16" max="16384" width="9" style="29"/>
  </cols>
  <sheetData>
    <row r="1" spans="1:19" x14ac:dyDescent="0.3">
      <c r="J1" s="69" t="s">
        <v>139</v>
      </c>
      <c r="L1" s="79"/>
      <c r="M1" s="30" t="s">
        <v>138</v>
      </c>
      <c r="S1" s="29" t="s">
        <v>137</v>
      </c>
    </row>
    <row r="2" spans="1:19" x14ac:dyDescent="0.3">
      <c r="B2" s="78" t="s">
        <v>136</v>
      </c>
      <c r="C2" s="78" t="s">
        <v>135</v>
      </c>
      <c r="D2" s="78" t="s">
        <v>134</v>
      </c>
      <c r="E2" s="78" t="s">
        <v>133</v>
      </c>
      <c r="F2" s="78" t="s">
        <v>132</v>
      </c>
      <c r="G2" s="78" t="s">
        <v>131</v>
      </c>
      <c r="H2" s="78" t="s">
        <v>130</v>
      </c>
      <c r="I2" s="78" t="s">
        <v>129</v>
      </c>
      <c r="J2" s="78" t="s">
        <v>128</v>
      </c>
      <c r="S2" s="29" t="s">
        <v>127</v>
      </c>
    </row>
    <row r="3" spans="1:19" ht="18" x14ac:dyDescent="0.45">
      <c r="A3" s="75" t="s">
        <v>126</v>
      </c>
      <c r="S3" s="29" t="s">
        <v>125</v>
      </c>
    </row>
    <row r="4" spans="1:19" x14ac:dyDescent="0.3">
      <c r="A4" s="69" t="s">
        <v>45</v>
      </c>
      <c r="B4" s="74">
        <v>4639.9608550782814</v>
      </c>
      <c r="C4" s="74">
        <v>11378.178402927209</v>
      </c>
      <c r="D4" s="74">
        <v>40649.032162255171</v>
      </c>
      <c r="E4" s="74">
        <v>18069.655392354125</v>
      </c>
      <c r="F4" s="74">
        <v>4749.1326810176124</v>
      </c>
      <c r="G4" s="74">
        <v>17870.472150419861</v>
      </c>
      <c r="H4" s="74">
        <v>7496.1343199050543</v>
      </c>
      <c r="I4" s="74">
        <v>3723.3387449392712</v>
      </c>
      <c r="J4" s="74">
        <v>12222.7062183665</v>
      </c>
    </row>
    <row r="5" spans="1:19" x14ac:dyDescent="0.3">
      <c r="A5" s="69" t="s">
        <v>20</v>
      </c>
      <c r="B5" s="74">
        <v>4216.3280810919305</v>
      </c>
      <c r="C5" s="74">
        <v>10573.997142593298</v>
      </c>
      <c r="D5" s="74">
        <v>38782.635239671879</v>
      </c>
      <c r="E5" s="74">
        <v>18255.239577464792</v>
      </c>
      <c r="F5" s="74">
        <v>4426.4278669275927</v>
      </c>
      <c r="G5" s="74">
        <v>18052.312311062429</v>
      </c>
      <c r="H5" s="74">
        <v>7408.7322643351426</v>
      </c>
      <c r="I5" s="74">
        <v>3712.5136032388664</v>
      </c>
      <c r="J5" s="74">
        <v>12406.438810924788</v>
      </c>
      <c r="S5" s="29" t="s">
        <v>124</v>
      </c>
    </row>
    <row r="6" spans="1:19" x14ac:dyDescent="0.3">
      <c r="A6" s="69" t="s">
        <v>21</v>
      </c>
      <c r="B6" s="74">
        <v>4192.7984825371332</v>
      </c>
      <c r="C6" s="74">
        <v>11446.449712065023</v>
      </c>
      <c r="D6" s="74">
        <v>44295.17134657094</v>
      </c>
      <c r="E6" s="74">
        <v>19974.292555331991</v>
      </c>
      <c r="F6" s="74">
        <v>4889.1704305283765</v>
      </c>
      <c r="G6" s="74">
        <v>20675.943238408181</v>
      </c>
      <c r="H6" s="74">
        <v>8131.3927713746998</v>
      </c>
      <c r="I6" s="74">
        <v>4242.8755465587046</v>
      </c>
      <c r="J6" s="74">
        <v>14114.117644765171</v>
      </c>
      <c r="S6" s="29" t="s">
        <v>123</v>
      </c>
    </row>
    <row r="7" spans="1:19" x14ac:dyDescent="0.3">
      <c r="A7" s="69" t="s">
        <v>22</v>
      </c>
      <c r="B7" s="74">
        <v>4765.1626435952894</v>
      </c>
      <c r="C7" s="74">
        <v>13682.240575341833</v>
      </c>
      <c r="D7" s="74">
        <v>56675.040812503488</v>
      </c>
      <c r="E7" s="74">
        <v>24271.940000000002</v>
      </c>
      <c r="F7" s="74">
        <v>5917.5789999999997</v>
      </c>
      <c r="G7" s="74">
        <v>26635.039999999997</v>
      </c>
      <c r="H7" s="74">
        <v>10341.645999999999</v>
      </c>
      <c r="I7" s="74">
        <v>5346.89</v>
      </c>
      <c r="J7" s="74">
        <v>18071.769900000003</v>
      </c>
    </row>
    <row r="8" spans="1:19" x14ac:dyDescent="0.3">
      <c r="A8" s="69" t="s">
        <v>23</v>
      </c>
      <c r="B8" s="74">
        <v>4894.5600000000004</v>
      </c>
      <c r="C8" s="74">
        <v>14053.263000000001</v>
      </c>
      <c r="D8" s="74">
        <v>56672.829999999994</v>
      </c>
      <c r="E8" s="74">
        <v>24271.940000000002</v>
      </c>
      <c r="F8" s="74">
        <v>5917.5789999999997</v>
      </c>
      <c r="G8" s="74">
        <v>26635.039999999997</v>
      </c>
      <c r="H8" s="74">
        <v>10341.645999999999</v>
      </c>
      <c r="I8" s="74">
        <v>5346.89</v>
      </c>
      <c r="J8" s="74">
        <v>18071.769900000003</v>
      </c>
    </row>
    <row r="9" spans="1:19" x14ac:dyDescent="0.3">
      <c r="A9" s="69" t="s">
        <v>24</v>
      </c>
      <c r="B9" s="74">
        <v>4588.7162484979572</v>
      </c>
      <c r="C9" s="74">
        <v>12644.235524114767</v>
      </c>
      <c r="D9" s="74">
        <v>48137.484915124347</v>
      </c>
      <c r="E9" s="74">
        <v>22875.210080482895</v>
      </c>
      <c r="F9" s="74">
        <v>5272.0180931129926</v>
      </c>
      <c r="G9" s="74">
        <v>22759.882084702447</v>
      </c>
      <c r="H9" s="74">
        <v>9237.6102493467715</v>
      </c>
      <c r="I9" s="74">
        <v>4675.8212145748994</v>
      </c>
      <c r="J9" s="74">
        <v>15583.464370914815</v>
      </c>
    </row>
    <row r="10" spans="1:19" x14ac:dyDescent="0.3">
      <c r="A10" s="69" t="s">
        <v>25</v>
      </c>
      <c r="B10" s="74">
        <v>4615.2512765957445</v>
      </c>
      <c r="C10" s="74">
        <v>11195.532764079036</v>
      </c>
      <c r="D10" s="74">
        <v>40635.747287234241</v>
      </c>
      <c r="E10" s="74">
        <v>19378.481750503019</v>
      </c>
      <c r="F10" s="74">
        <v>4596.9151272015652</v>
      </c>
      <c r="G10" s="74">
        <v>18578.398123402701</v>
      </c>
      <c r="H10" s="74">
        <v>7735.0783993453351</v>
      </c>
      <c r="I10" s="74">
        <v>3918.1612955465584</v>
      </c>
      <c r="J10" s="74">
        <v>13284.648879881275</v>
      </c>
    </row>
    <row r="11" spans="1:19" x14ac:dyDescent="0.3">
      <c r="A11" s="69" t="s">
        <v>26</v>
      </c>
      <c r="B11" s="74">
        <v>5284.8298554797275</v>
      </c>
      <c r="C11" s="74">
        <v>12550.708024273694</v>
      </c>
      <c r="D11" s="74">
        <v>42312.713254161943</v>
      </c>
      <c r="E11" s="74">
        <v>19007.32338028169</v>
      </c>
      <c r="F11" s="74">
        <v>5035.3080821917811</v>
      </c>
      <c r="G11" s="74">
        <v>18879.855502008035</v>
      </c>
      <c r="H11" s="74">
        <v>8454.9612534336393</v>
      </c>
      <c r="I11" s="74">
        <v>4004.7524291497975</v>
      </c>
      <c r="J11" s="74">
        <v>13583.791658250881</v>
      </c>
    </row>
    <row r="12" spans="1:19" x14ac:dyDescent="0.3">
      <c r="A12" s="69" t="s">
        <v>27</v>
      </c>
      <c r="B12" s="74">
        <v>5684.9230309112809</v>
      </c>
      <c r="C12" s="74">
        <v>14058.731959199378</v>
      </c>
      <c r="D12" s="74">
        <v>46734.81771648593</v>
      </c>
      <c r="E12" s="74">
        <v>21556.606659959758</v>
      </c>
      <c r="F12" s="74">
        <v>5759.9874363992167</v>
      </c>
      <c r="G12" s="74">
        <v>23011.743055859803</v>
      </c>
      <c r="H12" s="74">
        <v>10164.761149146734</v>
      </c>
      <c r="I12" s="74">
        <v>4989.7103238866403</v>
      </c>
      <c r="J12" s="74">
        <v>17070.940362902889</v>
      </c>
    </row>
    <row r="13" spans="1:19" x14ac:dyDescent="0.3">
      <c r="A13" s="69" t="s">
        <v>28</v>
      </c>
      <c r="B13" s="74">
        <v>5862.62</v>
      </c>
      <c r="C13" s="74">
        <v>14738.267000000002</v>
      </c>
      <c r="D13" s="74">
        <v>50201.429105876006</v>
      </c>
      <c r="E13" s="74">
        <v>22875.210080482895</v>
      </c>
      <c r="F13" s="74">
        <v>6222.74</v>
      </c>
      <c r="G13" s="74">
        <v>24456.777006206645</v>
      </c>
      <c r="H13" s="74">
        <v>10272.556651429446</v>
      </c>
      <c r="I13" s="74">
        <v>4989.7103238866403</v>
      </c>
      <c r="J13" s="74">
        <v>17273.427364336127</v>
      </c>
    </row>
    <row r="14" spans="1:19" x14ac:dyDescent="0.3">
      <c r="A14" s="69" t="s">
        <v>29</v>
      </c>
      <c r="B14" s="74">
        <v>5815.5508028904051</v>
      </c>
      <c r="C14" s="74">
        <v>14503.43417394682</v>
      </c>
      <c r="D14" s="74">
        <v>50203.437936236303</v>
      </c>
      <c r="E14" s="74">
        <v>22875.210080482895</v>
      </c>
      <c r="F14" s="74">
        <v>6222.74</v>
      </c>
      <c r="G14" s="74">
        <v>24456.777006206645</v>
      </c>
      <c r="H14" s="74">
        <v>10272.556651429446</v>
      </c>
      <c r="I14" s="74">
        <v>4989.7103238866403</v>
      </c>
      <c r="J14" s="74">
        <v>17273.427364336127</v>
      </c>
    </row>
    <row r="15" spans="1:19" x14ac:dyDescent="0.3">
      <c r="A15" s="69" t="s">
        <v>30</v>
      </c>
      <c r="B15" s="74">
        <v>5309.5394339622644</v>
      </c>
      <c r="C15" s="74">
        <v>13177.097172517664</v>
      </c>
      <c r="D15" s="74">
        <v>45726.831089897882</v>
      </c>
      <c r="E15" s="74">
        <v>20257.547364185113</v>
      </c>
      <c r="F15" s="74">
        <v>5558.9396673189822</v>
      </c>
      <c r="G15" s="74">
        <v>20907.389806498722</v>
      </c>
      <c r="H15" s="74">
        <v>9027.7665258946599</v>
      </c>
      <c r="I15" s="74">
        <v>4372.7572469635625</v>
      </c>
      <c r="J15" s="74">
        <v>14623.198787667821</v>
      </c>
    </row>
    <row r="16" spans="1:19" x14ac:dyDescent="0.3">
      <c r="B16" s="70"/>
      <c r="C16" s="70"/>
      <c r="D16" s="70"/>
      <c r="E16" s="70"/>
      <c r="F16" s="70"/>
      <c r="G16" s="70"/>
      <c r="H16" s="70"/>
      <c r="I16" s="70"/>
      <c r="J16" s="70"/>
      <c r="K16" s="70"/>
    </row>
    <row r="17" spans="1:12" ht="18" x14ac:dyDescent="0.45">
      <c r="A17" s="75" t="s">
        <v>122</v>
      </c>
      <c r="B17" s="77">
        <v>148008.02140290482</v>
      </c>
      <c r="C17" s="70"/>
      <c r="D17" s="70"/>
      <c r="E17" s="70"/>
      <c r="F17" s="70"/>
      <c r="G17" s="70"/>
      <c r="H17" s="70"/>
      <c r="I17" s="70"/>
      <c r="J17" s="70"/>
      <c r="K17" s="70"/>
    </row>
    <row r="18" spans="1:12" x14ac:dyDescent="0.3">
      <c r="L18" s="76"/>
    </row>
    <row r="19" spans="1:12" ht="18" x14ac:dyDescent="0.45">
      <c r="A19" s="75" t="s">
        <v>121</v>
      </c>
    </row>
    <row r="20" spans="1:12" x14ac:dyDescent="0.3">
      <c r="A20" s="69" t="s">
        <v>45</v>
      </c>
      <c r="B20" s="74">
        <v>1063.4886385068442</v>
      </c>
      <c r="C20" s="74">
        <v>3913.1352709801922</v>
      </c>
      <c r="D20" s="74">
        <v>2617.5124389078046</v>
      </c>
      <c r="E20" s="74">
        <v>2094.4033310053237</v>
      </c>
      <c r="F20" s="74">
        <v>1315.4786227196382</v>
      </c>
      <c r="G20" s="74">
        <v>2088.6957615772835</v>
      </c>
      <c r="H20" s="74">
        <v>1019.7168224498463</v>
      </c>
      <c r="I20" s="74">
        <v>677.36561174263022</v>
      </c>
      <c r="J20" s="74">
        <v>1012.6335021104449</v>
      </c>
    </row>
    <row r="21" spans="1:12" x14ac:dyDescent="0.3">
      <c r="A21" s="69" t="s">
        <v>20</v>
      </c>
      <c r="B21" s="74">
        <v>1163.6841954271656</v>
      </c>
      <c r="C21" s="74">
        <v>4242.6765343732213</v>
      </c>
      <c r="D21" s="74">
        <v>4027.5681770236733</v>
      </c>
      <c r="E21" s="74">
        <v>2607.7768359716065</v>
      </c>
      <c r="F21" s="74">
        <v>1305.537033109355</v>
      </c>
      <c r="G21" s="74">
        <v>2915.9363943399903</v>
      </c>
      <c r="H21" s="74">
        <v>1596.2014424094436</v>
      </c>
      <c r="I21" s="74">
        <v>1011.6001133896611</v>
      </c>
      <c r="J21" s="74">
        <v>1429.1792739558578</v>
      </c>
    </row>
    <row r="22" spans="1:12" x14ac:dyDescent="0.3">
      <c r="A22" s="69" t="s">
        <v>21</v>
      </c>
      <c r="B22" s="74">
        <v>1171.5559726738279</v>
      </c>
      <c r="C22" s="74">
        <v>4134.822688538321</v>
      </c>
      <c r="D22" s="74">
        <v>4998.2205765627714</v>
      </c>
      <c r="E22" s="74">
        <v>3261.4771201220869</v>
      </c>
      <c r="F22" s="74">
        <v>1122.5296040314233</v>
      </c>
      <c r="G22" s="74">
        <v>3410.3392113692389</v>
      </c>
      <c r="H22" s="74">
        <v>1724.29433366694</v>
      </c>
      <c r="I22" s="74">
        <v>1059.6476595311556</v>
      </c>
      <c r="J22" s="74">
        <v>1987.9228335042612</v>
      </c>
    </row>
    <row r="23" spans="1:12" x14ac:dyDescent="0.3">
      <c r="A23" s="69" t="s">
        <v>22</v>
      </c>
      <c r="B23" s="74">
        <v>854.10440852848217</v>
      </c>
      <c r="C23" s="74">
        <v>3988.1112001801957</v>
      </c>
      <c r="D23" s="74">
        <v>5974.9290394706659</v>
      </c>
      <c r="E23" s="74">
        <v>3975.3706969222767</v>
      </c>
      <c r="F23" s="74">
        <v>1214.9636852605245</v>
      </c>
      <c r="G23" s="74">
        <v>3969.6177933272497</v>
      </c>
      <c r="H23" s="74">
        <v>2453.12252429096</v>
      </c>
      <c r="I23" s="74">
        <v>1404.7859130002325</v>
      </c>
      <c r="J23" s="74">
        <v>1939.6247390193903</v>
      </c>
    </row>
    <row r="24" spans="1:12" x14ac:dyDescent="0.3">
      <c r="A24" s="69" t="s">
        <v>23</v>
      </c>
      <c r="B24" s="74">
        <v>866.64127134386513</v>
      </c>
      <c r="C24" s="74">
        <v>4611.2695668799624</v>
      </c>
      <c r="D24" s="74">
        <v>6362.8733818986193</v>
      </c>
      <c r="E24" s="74">
        <v>4146.4626744538537</v>
      </c>
      <c r="F24" s="74">
        <v>1122.8175277775067</v>
      </c>
      <c r="G24" s="74">
        <v>3866.8163750068388</v>
      </c>
      <c r="H24" s="74">
        <v>2453.2827506778272</v>
      </c>
      <c r="I24" s="74">
        <v>1471.7801133993744</v>
      </c>
      <c r="J24" s="74">
        <v>2183.5163385621145</v>
      </c>
    </row>
    <row r="25" spans="1:12" x14ac:dyDescent="0.3">
      <c r="A25" s="69" t="s">
        <v>24</v>
      </c>
      <c r="B25" s="74">
        <v>782.1842852214013</v>
      </c>
      <c r="C25" s="74">
        <v>3504.3848520356705</v>
      </c>
      <c r="D25" s="74">
        <v>4620.5141717354363</v>
      </c>
      <c r="E25" s="74">
        <v>2878.6687112173422</v>
      </c>
      <c r="F25" s="74">
        <v>934.71951221142695</v>
      </c>
      <c r="G25" s="74">
        <v>2832.4963096049187</v>
      </c>
      <c r="H25" s="74">
        <v>1628.0425501285422</v>
      </c>
      <c r="I25" s="74">
        <v>1085.38400604607</v>
      </c>
      <c r="J25" s="74">
        <v>1695.9756017991867</v>
      </c>
    </row>
    <row r="26" spans="1:12" x14ac:dyDescent="0.3">
      <c r="A26" s="69" t="s">
        <v>25</v>
      </c>
      <c r="B26" s="74">
        <v>738.48082966564061</v>
      </c>
      <c r="C26" s="74">
        <v>3065.8667851215578</v>
      </c>
      <c r="D26" s="74">
        <v>3521.4454951303519</v>
      </c>
      <c r="E26" s="74">
        <v>2419.8352206385348</v>
      </c>
      <c r="F26" s="74">
        <v>829.82289738160853</v>
      </c>
      <c r="G26" s="74">
        <v>2136.7696732481945</v>
      </c>
      <c r="H26" s="74">
        <v>1341.0788388136341</v>
      </c>
      <c r="I26" s="74">
        <v>900.60247541368096</v>
      </c>
      <c r="J26" s="74">
        <v>1507.097784586811</v>
      </c>
    </row>
    <row r="27" spans="1:12" x14ac:dyDescent="0.3">
      <c r="A27" s="69" t="s">
        <v>26</v>
      </c>
      <c r="B27" s="74">
        <v>1018.7507909982551</v>
      </c>
      <c r="C27" s="74">
        <v>2733.6834811011513</v>
      </c>
      <c r="D27" s="74">
        <v>1493.4592215607186</v>
      </c>
      <c r="E27" s="74">
        <v>1069.8798142707108</v>
      </c>
      <c r="F27" s="74">
        <v>929.53855928616656</v>
      </c>
      <c r="G27" s="74">
        <v>1022.3866214264342</v>
      </c>
      <c r="H27" s="74">
        <v>450.77183830608465</v>
      </c>
      <c r="I27" s="74">
        <v>439.80457917086676</v>
      </c>
      <c r="J27" s="74">
        <v>1007.8750938796072</v>
      </c>
    </row>
    <row r="28" spans="1:12" x14ac:dyDescent="0.3">
      <c r="A28" s="69" t="s">
        <v>27</v>
      </c>
      <c r="B28" s="74">
        <v>880.69621319610451</v>
      </c>
      <c r="C28" s="74">
        <v>3288.4759506808487</v>
      </c>
      <c r="D28" s="74">
        <v>1501.5982065098381</v>
      </c>
      <c r="E28" s="74">
        <v>1446.4148817371095</v>
      </c>
      <c r="F28" s="74">
        <v>1051.8586842295149</v>
      </c>
      <c r="G28" s="74">
        <v>1497.4370903585445</v>
      </c>
      <c r="H28" s="74">
        <v>843.80537645501954</v>
      </c>
      <c r="I28" s="74">
        <v>629.2694101513963</v>
      </c>
      <c r="J28" s="74">
        <v>1235.9441866815946</v>
      </c>
    </row>
    <row r="29" spans="1:12" x14ac:dyDescent="0.3">
      <c r="A29" s="69" t="s">
        <v>28</v>
      </c>
      <c r="B29" s="74">
        <v>691.6563221561596</v>
      </c>
      <c r="C29" s="74">
        <v>3376.3601137888218</v>
      </c>
      <c r="D29" s="74">
        <v>1635.6855879286763</v>
      </c>
      <c r="E29" s="74">
        <v>1391.392826963111</v>
      </c>
      <c r="F29" s="74">
        <v>895.0946907308703</v>
      </c>
      <c r="G29" s="74">
        <v>1432.8478534242404</v>
      </c>
      <c r="H29" s="74">
        <v>923.42347531586802</v>
      </c>
      <c r="I29" s="74">
        <v>661.66672055220704</v>
      </c>
      <c r="J29" s="74">
        <v>1292.7324091400026</v>
      </c>
    </row>
    <row r="30" spans="1:12" x14ac:dyDescent="0.3">
      <c r="A30" s="69" t="s">
        <v>29</v>
      </c>
      <c r="B30" s="74">
        <v>841.86204873235761</v>
      </c>
      <c r="C30" s="74">
        <v>3697.5149845997612</v>
      </c>
      <c r="D30" s="74">
        <v>1370.2475581648689</v>
      </c>
      <c r="E30" s="74">
        <v>1178.0443881539916</v>
      </c>
      <c r="F30" s="74">
        <v>913.48323791490441</v>
      </c>
      <c r="G30" s="74">
        <v>1431.7896071359055</v>
      </c>
      <c r="H30" s="74">
        <v>837.03024154426998</v>
      </c>
      <c r="I30" s="74">
        <v>643.6539288398377</v>
      </c>
      <c r="J30" s="74">
        <v>1277.7340049140892</v>
      </c>
    </row>
    <row r="31" spans="1:12" x14ac:dyDescent="0.3">
      <c r="A31" s="69" t="s">
        <v>30</v>
      </c>
      <c r="B31" s="74">
        <v>831.11592432363614</v>
      </c>
      <c r="C31" s="74">
        <v>3242.0496740691924</v>
      </c>
      <c r="D31" s="74">
        <v>1651.2496312339863</v>
      </c>
      <c r="E31" s="74">
        <v>1398.468992649498</v>
      </c>
      <c r="F31" s="74">
        <v>1070.3792213361221</v>
      </c>
      <c r="G31" s="74">
        <v>1523.5368298073315</v>
      </c>
      <c r="H31" s="74">
        <v>890.77405277313528</v>
      </c>
      <c r="I31" s="74">
        <v>697.83586453522855</v>
      </c>
      <c r="J31" s="74">
        <v>1356.8898092719007</v>
      </c>
    </row>
    <row r="32" spans="1:12" x14ac:dyDescent="0.3">
      <c r="B32" s="69"/>
      <c r="C32" s="69"/>
      <c r="D32" s="69"/>
      <c r="E32" s="69"/>
      <c r="F32" s="69"/>
      <c r="G32" s="69"/>
      <c r="H32" s="69"/>
      <c r="I32" s="69"/>
      <c r="J32" s="69"/>
    </row>
    <row r="33" spans="1:13" x14ac:dyDescent="0.3">
      <c r="A33" s="29" t="s">
        <v>120</v>
      </c>
    </row>
    <row r="34" spans="1:13" x14ac:dyDescent="0.3">
      <c r="A34" s="69" t="s">
        <v>45</v>
      </c>
      <c r="B34" s="68">
        <f t="shared" ref="B34:J34" si="0">B4-B20</f>
        <v>3576.4722165714375</v>
      </c>
      <c r="C34" s="68">
        <f t="shared" si="0"/>
        <v>7465.0431319470172</v>
      </c>
      <c r="D34" s="68">
        <f t="shared" si="0"/>
        <v>38031.519723347366</v>
      </c>
      <c r="E34" s="68">
        <f t="shared" si="0"/>
        <v>15975.252061348801</v>
      </c>
      <c r="F34" s="68">
        <f t="shared" si="0"/>
        <v>3433.6540582979742</v>
      </c>
      <c r="G34" s="68">
        <f t="shared" si="0"/>
        <v>15781.776388842576</v>
      </c>
      <c r="H34" s="68">
        <f t="shared" si="0"/>
        <v>6476.4174974552079</v>
      </c>
      <c r="I34" s="68">
        <f t="shared" si="0"/>
        <v>3045.9731331966409</v>
      </c>
      <c r="J34" s="68">
        <f t="shared" si="0"/>
        <v>11210.072716256056</v>
      </c>
      <c r="L34" s="72"/>
    </row>
    <row r="35" spans="1:13" x14ac:dyDescent="0.3">
      <c r="A35" s="69" t="s">
        <v>20</v>
      </c>
      <c r="B35" s="68">
        <f t="shared" ref="B35:J35" si="1">B5-B21</f>
        <v>3052.6438856647646</v>
      </c>
      <c r="C35" s="68">
        <f t="shared" si="1"/>
        <v>6331.3206082200768</v>
      </c>
      <c r="D35" s="68">
        <f t="shared" si="1"/>
        <v>34755.067062648202</v>
      </c>
      <c r="E35" s="68">
        <f t="shared" si="1"/>
        <v>15647.462741493186</v>
      </c>
      <c r="F35" s="68">
        <f t="shared" si="1"/>
        <v>3120.8908338182378</v>
      </c>
      <c r="G35" s="68">
        <f t="shared" si="1"/>
        <v>15136.375916722438</v>
      </c>
      <c r="H35" s="68">
        <f t="shared" si="1"/>
        <v>5812.5308219256985</v>
      </c>
      <c r="I35" s="68">
        <f t="shared" si="1"/>
        <v>2700.9134898492052</v>
      </c>
      <c r="J35" s="68">
        <f t="shared" si="1"/>
        <v>10977.25953696893</v>
      </c>
      <c r="L35" s="72"/>
    </row>
    <row r="36" spans="1:13" x14ac:dyDescent="0.3">
      <c r="A36" s="69" t="s">
        <v>21</v>
      </c>
      <c r="B36" s="68">
        <f t="shared" ref="B36:J36" si="2">B6-B22</f>
        <v>3021.2425098633053</v>
      </c>
      <c r="C36" s="68">
        <f t="shared" si="2"/>
        <v>7311.627023526702</v>
      </c>
      <c r="D36" s="68">
        <f t="shared" si="2"/>
        <v>39296.950770008167</v>
      </c>
      <c r="E36" s="68">
        <f t="shared" si="2"/>
        <v>16712.815435209905</v>
      </c>
      <c r="F36" s="68">
        <f t="shared" si="2"/>
        <v>3766.6408264969532</v>
      </c>
      <c r="G36" s="68">
        <f t="shared" si="2"/>
        <v>17265.604027038942</v>
      </c>
      <c r="H36" s="68">
        <f t="shared" si="2"/>
        <v>6407.0984377077602</v>
      </c>
      <c r="I36" s="68">
        <f t="shared" si="2"/>
        <v>3183.2278870275491</v>
      </c>
      <c r="J36" s="68">
        <f t="shared" si="2"/>
        <v>12126.19481126091</v>
      </c>
      <c r="L36" s="72"/>
    </row>
    <row r="37" spans="1:13" x14ac:dyDescent="0.3">
      <c r="A37" s="69" t="s">
        <v>22</v>
      </c>
      <c r="B37" s="68">
        <f t="shared" ref="B37:J37" si="3">B7-B23</f>
        <v>3911.0582350668074</v>
      </c>
      <c r="C37" s="68">
        <f t="shared" si="3"/>
        <v>9694.1293751616377</v>
      </c>
      <c r="D37" s="68">
        <f t="shared" si="3"/>
        <v>50700.111773032826</v>
      </c>
      <c r="E37" s="68">
        <f t="shared" si="3"/>
        <v>20296.569303077726</v>
      </c>
      <c r="F37" s="68">
        <f t="shared" si="3"/>
        <v>4702.6153147394753</v>
      </c>
      <c r="G37" s="68">
        <f t="shared" si="3"/>
        <v>22665.422206672749</v>
      </c>
      <c r="H37" s="68">
        <f t="shared" si="3"/>
        <v>7888.5234757090384</v>
      </c>
      <c r="I37" s="68">
        <f t="shared" si="3"/>
        <v>3942.1040869997678</v>
      </c>
      <c r="J37" s="68">
        <f t="shared" si="3"/>
        <v>16132.145160980614</v>
      </c>
      <c r="L37" s="72"/>
    </row>
    <row r="38" spans="1:13" x14ac:dyDescent="0.3">
      <c r="A38" s="69" t="s">
        <v>23</v>
      </c>
      <c r="B38" s="68">
        <f t="shared" ref="B38:J38" si="4">B8-B24</f>
        <v>4027.9187286561355</v>
      </c>
      <c r="C38" s="68">
        <f t="shared" si="4"/>
        <v>9441.9934331200384</v>
      </c>
      <c r="D38" s="68">
        <f t="shared" si="4"/>
        <v>50309.956618101372</v>
      </c>
      <c r="E38" s="68">
        <f t="shared" si="4"/>
        <v>20125.477325546148</v>
      </c>
      <c r="F38" s="68">
        <f t="shared" si="4"/>
        <v>4794.7614722224935</v>
      </c>
      <c r="G38" s="68">
        <f t="shared" si="4"/>
        <v>22768.223624993159</v>
      </c>
      <c r="H38" s="68">
        <f t="shared" si="4"/>
        <v>7888.3632493221721</v>
      </c>
      <c r="I38" s="68">
        <f t="shared" si="4"/>
        <v>3875.1098866006259</v>
      </c>
      <c r="J38" s="68">
        <f t="shared" si="4"/>
        <v>15888.253561437888</v>
      </c>
      <c r="L38" s="72"/>
    </row>
    <row r="39" spans="1:13" x14ac:dyDescent="0.3">
      <c r="A39" s="69" t="s">
        <v>24</v>
      </c>
      <c r="B39" s="68">
        <f t="shared" ref="B39:J39" si="5">B9-B25</f>
        <v>3806.5319632765559</v>
      </c>
      <c r="C39" s="68">
        <f t="shared" si="5"/>
        <v>9139.8506720790974</v>
      </c>
      <c r="D39" s="68">
        <f t="shared" si="5"/>
        <v>43516.970743388913</v>
      </c>
      <c r="E39" s="68">
        <f t="shared" si="5"/>
        <v>19996.541369265553</v>
      </c>
      <c r="F39" s="68">
        <f t="shared" si="5"/>
        <v>4337.2985809015654</v>
      </c>
      <c r="G39" s="68">
        <f t="shared" si="5"/>
        <v>19927.385775097529</v>
      </c>
      <c r="H39" s="68">
        <f t="shared" si="5"/>
        <v>7609.5676992182289</v>
      </c>
      <c r="I39" s="68">
        <f t="shared" si="5"/>
        <v>3590.4372085288296</v>
      </c>
      <c r="J39" s="68">
        <f t="shared" si="5"/>
        <v>13887.488769115629</v>
      </c>
      <c r="L39" s="72"/>
    </row>
    <row r="40" spans="1:13" x14ac:dyDescent="0.3">
      <c r="A40" s="69" t="s">
        <v>25</v>
      </c>
      <c r="B40" s="68">
        <f t="shared" ref="B40:J40" si="6">B10-B26</f>
        <v>3876.7704469301038</v>
      </c>
      <c r="C40" s="68">
        <f t="shared" si="6"/>
        <v>8129.6659789574787</v>
      </c>
      <c r="D40" s="68">
        <f t="shared" si="6"/>
        <v>37114.301792103892</v>
      </c>
      <c r="E40" s="68">
        <f t="shared" si="6"/>
        <v>16958.646529864483</v>
      </c>
      <c r="F40" s="68">
        <f t="shared" si="6"/>
        <v>3767.0922298199566</v>
      </c>
      <c r="G40" s="68">
        <f t="shared" si="6"/>
        <v>16441.628450154509</v>
      </c>
      <c r="H40" s="68">
        <f t="shared" si="6"/>
        <v>6393.9995605317008</v>
      </c>
      <c r="I40" s="68">
        <f t="shared" si="6"/>
        <v>3017.5588201328774</v>
      </c>
      <c r="J40" s="68">
        <f t="shared" si="6"/>
        <v>11777.551095294464</v>
      </c>
      <c r="L40" s="72"/>
    </row>
    <row r="41" spans="1:13" x14ac:dyDescent="0.3">
      <c r="A41" s="69" t="s">
        <v>26</v>
      </c>
      <c r="B41" s="68">
        <f t="shared" ref="B41:J41" si="7">B11-B27</f>
        <v>4266.0790644814724</v>
      </c>
      <c r="C41" s="68">
        <f t="shared" si="7"/>
        <v>9817.0245431725416</v>
      </c>
      <c r="D41" s="68">
        <f t="shared" si="7"/>
        <v>40819.254032601224</v>
      </c>
      <c r="E41" s="68">
        <f t="shared" si="7"/>
        <v>17937.443566010981</v>
      </c>
      <c r="F41" s="68">
        <f t="shared" si="7"/>
        <v>4105.7695229056144</v>
      </c>
      <c r="G41" s="68">
        <f t="shared" si="7"/>
        <v>17857.4688805816</v>
      </c>
      <c r="H41" s="68">
        <f t="shared" si="7"/>
        <v>8004.1894151275546</v>
      </c>
      <c r="I41" s="68">
        <f t="shared" si="7"/>
        <v>3564.9478499789307</v>
      </c>
      <c r="J41" s="68">
        <f t="shared" si="7"/>
        <v>12575.916564371273</v>
      </c>
      <c r="L41" s="72"/>
    </row>
    <row r="42" spans="1:13" x14ac:dyDescent="0.3">
      <c r="A42" s="69" t="s">
        <v>27</v>
      </c>
      <c r="B42" s="68">
        <f t="shared" ref="B42:J42" si="8">B12-B28</f>
        <v>4804.2268177151764</v>
      </c>
      <c r="C42" s="68">
        <f t="shared" si="8"/>
        <v>10770.256008518529</v>
      </c>
      <c r="D42" s="68">
        <f t="shared" si="8"/>
        <v>45233.219509976094</v>
      </c>
      <c r="E42" s="68">
        <f t="shared" si="8"/>
        <v>20110.191778222648</v>
      </c>
      <c r="F42" s="68">
        <f t="shared" si="8"/>
        <v>4708.1287521697013</v>
      </c>
      <c r="G42" s="68">
        <f t="shared" si="8"/>
        <v>21514.305965501258</v>
      </c>
      <c r="H42" s="68">
        <f t="shared" si="8"/>
        <v>9320.9557726917155</v>
      </c>
      <c r="I42" s="68">
        <f t="shared" si="8"/>
        <v>4360.4409137352441</v>
      </c>
      <c r="J42" s="68">
        <f t="shared" si="8"/>
        <v>15834.996176221295</v>
      </c>
      <c r="L42" s="72"/>
    </row>
    <row r="43" spans="1:13" x14ac:dyDescent="0.3">
      <c r="A43" s="69" t="s">
        <v>28</v>
      </c>
      <c r="B43" s="68">
        <f t="shared" ref="B43:J43" si="9">B13-B29</f>
        <v>5170.9636778438398</v>
      </c>
      <c r="C43" s="68">
        <f t="shared" si="9"/>
        <v>11361.90688621118</v>
      </c>
      <c r="D43" s="68">
        <f t="shared" si="9"/>
        <v>48565.743517947332</v>
      </c>
      <c r="E43" s="68">
        <f t="shared" si="9"/>
        <v>21483.817253519785</v>
      </c>
      <c r="F43" s="68">
        <f t="shared" si="9"/>
        <v>5327.6453092691299</v>
      </c>
      <c r="G43" s="68">
        <f t="shared" si="9"/>
        <v>23023.929152782403</v>
      </c>
      <c r="H43" s="68">
        <f t="shared" si="9"/>
        <v>9349.1331761135771</v>
      </c>
      <c r="I43" s="68">
        <f t="shared" si="9"/>
        <v>4328.0436033344331</v>
      </c>
      <c r="J43" s="68">
        <f t="shared" si="9"/>
        <v>15980.694955196124</v>
      </c>
      <c r="L43" s="72"/>
    </row>
    <row r="44" spans="1:13" x14ac:dyDescent="0.3">
      <c r="A44" s="69" t="s">
        <v>29</v>
      </c>
      <c r="B44" s="68">
        <f t="shared" ref="B44:J44" si="10">B14-B30</f>
        <v>4973.6887541580472</v>
      </c>
      <c r="C44" s="68">
        <f t="shared" si="10"/>
        <v>10805.91918934706</v>
      </c>
      <c r="D44" s="68">
        <f t="shared" si="10"/>
        <v>48833.190378071435</v>
      </c>
      <c r="E44" s="68">
        <f t="shared" si="10"/>
        <v>21697.165692328905</v>
      </c>
      <c r="F44" s="68">
        <f t="shared" si="10"/>
        <v>5309.256762085095</v>
      </c>
      <c r="G44" s="68">
        <f t="shared" si="10"/>
        <v>23024.987399070738</v>
      </c>
      <c r="H44" s="68">
        <f t="shared" si="10"/>
        <v>9435.5264098851767</v>
      </c>
      <c r="I44" s="68">
        <f t="shared" si="10"/>
        <v>4346.0563950468022</v>
      </c>
      <c r="J44" s="68">
        <f t="shared" si="10"/>
        <v>15995.693359422037</v>
      </c>
      <c r="L44" s="72"/>
    </row>
    <row r="45" spans="1:13" x14ac:dyDescent="0.3">
      <c r="A45" s="69" t="s">
        <v>30</v>
      </c>
      <c r="B45" s="68">
        <f t="shared" ref="B45:J45" si="11">B15-B31</f>
        <v>4478.4235096386283</v>
      </c>
      <c r="C45" s="68">
        <f t="shared" si="11"/>
        <v>9935.0474984484717</v>
      </c>
      <c r="D45" s="68">
        <f t="shared" si="11"/>
        <v>44075.581458663895</v>
      </c>
      <c r="E45" s="68">
        <f t="shared" si="11"/>
        <v>18859.078371535616</v>
      </c>
      <c r="F45" s="68">
        <f t="shared" si="11"/>
        <v>4488.5604459828601</v>
      </c>
      <c r="G45" s="68">
        <f t="shared" si="11"/>
        <v>19383.852976691393</v>
      </c>
      <c r="H45" s="68">
        <f t="shared" si="11"/>
        <v>8136.9924731215251</v>
      </c>
      <c r="I45" s="68">
        <f t="shared" si="11"/>
        <v>3674.9213824283338</v>
      </c>
      <c r="J45" s="68">
        <f t="shared" si="11"/>
        <v>13266.30897839592</v>
      </c>
      <c r="L45" s="72"/>
    </row>
    <row r="46" spans="1:13" x14ac:dyDescent="0.3">
      <c r="L46" s="72"/>
    </row>
    <row r="47" spans="1:13" x14ac:dyDescent="0.3">
      <c r="A47" s="29" t="s">
        <v>119</v>
      </c>
      <c r="K47" s="70" t="s">
        <v>118</v>
      </c>
    </row>
    <row r="48" spans="1:13" x14ac:dyDescent="0.3">
      <c r="A48" s="69" t="s">
        <v>45</v>
      </c>
      <c r="B48" s="64">
        <f>IF(入力!$E$16=B$2,入力!$E$25*入力!$E$19/1000,0)</f>
        <v>0</v>
      </c>
      <c r="C48" s="64">
        <f>IF(入力!$E$16=C$2,入力!$E$25*入力!$E$19/1000,0)</f>
        <v>0</v>
      </c>
      <c r="D48" s="64">
        <f>IF(入力!$E$16=D$2,入力!$E$25*入力!$E$19/1000,0)</f>
        <v>0</v>
      </c>
      <c r="E48" s="64">
        <f>IF(入力!$E$16=E$2,入力!$E$25*入力!$E$19/1000,0)</f>
        <v>0</v>
      </c>
      <c r="F48" s="64">
        <f>IF(入力!$E$16=F$2,入力!$E$25*入力!$E$19/1000,0)</f>
        <v>0</v>
      </c>
      <c r="G48" s="64">
        <f>IF(入力!$E$16=G$2,入力!$E$25*入力!$E$19/1000,0)</f>
        <v>0</v>
      </c>
      <c r="H48" s="64">
        <f>IF(入力!$E$16=H$2,入力!$E$25*入力!$E$19/1000,0)</f>
        <v>0</v>
      </c>
      <c r="I48" s="64">
        <f>IF(入力!$E$16=I$2,入力!$E$25*入力!$E$19/1000,0)</f>
        <v>0</v>
      </c>
      <c r="J48" s="64">
        <f>IF(入力!$E$16=J$2,入力!$E$25*入力!$E$19/1000,0)</f>
        <v>0</v>
      </c>
      <c r="K48" s="73">
        <f t="shared" ref="K48:K59" si="12">SUM(B48:J48)</f>
        <v>0</v>
      </c>
      <c r="L48" s="72"/>
      <c r="M48" s="67"/>
    </row>
    <row r="49" spans="1:15" x14ac:dyDescent="0.3">
      <c r="A49" s="69" t="s">
        <v>20</v>
      </c>
      <c r="B49" s="64">
        <f>IF(入力!$E$16=B$2,入力!$F$25*入力!$F$19/1000,0)</f>
        <v>0</v>
      </c>
      <c r="C49" s="64">
        <f>IF(入力!$E$16=C$2,入力!$F$25*入力!$F$19/1000,0)</f>
        <v>0</v>
      </c>
      <c r="D49" s="64">
        <f>IF(入力!$E$16=D$2,入力!$F$25*入力!$F$19/1000,0)</f>
        <v>0</v>
      </c>
      <c r="E49" s="64">
        <f>IF(入力!$E$16=E$2,入力!$F$25*入力!$F$19/1000,0)</f>
        <v>0</v>
      </c>
      <c r="F49" s="64">
        <f>IF(入力!$E$16=F$2,入力!$F$25*入力!$F$19/1000,0)</f>
        <v>0</v>
      </c>
      <c r="G49" s="64">
        <f>IF(入力!$E$16=G$2,入力!$F$25*入力!$F$19/1000,0)</f>
        <v>0</v>
      </c>
      <c r="H49" s="64">
        <f>IF(入力!$E$16=H$2,入力!$F$25*入力!$F$19/1000,0)</f>
        <v>0</v>
      </c>
      <c r="I49" s="64">
        <f>IF(入力!$E$16=I$2,入力!$F$25*入力!$F$19/1000,0)</f>
        <v>0</v>
      </c>
      <c r="J49" s="64">
        <f>IF(入力!$E$16=J$2,入力!$F$25*入力!$F$19/1000,0)</f>
        <v>0</v>
      </c>
      <c r="K49" s="73">
        <f t="shared" si="12"/>
        <v>0</v>
      </c>
      <c r="L49" s="72"/>
      <c r="M49" s="67"/>
    </row>
    <row r="50" spans="1:15" x14ac:dyDescent="0.3">
      <c r="A50" s="69" t="s">
        <v>21</v>
      </c>
      <c r="B50" s="64">
        <f>IF(入力!$E$16=B$2,入力!$G$25*入力!$G$19/1000,0)</f>
        <v>0</v>
      </c>
      <c r="C50" s="64">
        <f>IF(入力!$E$16=C$2,入力!$G$25*入力!$G$19/1000,0)</f>
        <v>0</v>
      </c>
      <c r="D50" s="64">
        <f>IF(入力!$E$16=D$2,入力!$G$25*入力!$G$19/1000,0)</f>
        <v>0</v>
      </c>
      <c r="E50" s="64">
        <f>IF(入力!$E$16=E$2,入力!$G$25*入力!$G$19/1000,0)</f>
        <v>0</v>
      </c>
      <c r="F50" s="64">
        <f>IF(入力!$E$16=F$2,入力!$G$25*入力!$G$19/1000,0)</f>
        <v>0</v>
      </c>
      <c r="G50" s="64">
        <f>IF(入力!$E$16=G$2,入力!$G$25*入力!$G$19/1000,0)</f>
        <v>0</v>
      </c>
      <c r="H50" s="64">
        <f>IF(入力!$E$16=H$2,入力!$G$25*入力!$G$19/1000,0)</f>
        <v>0</v>
      </c>
      <c r="I50" s="64">
        <f>IF(入力!$E$16=I$2,入力!$G$25*入力!$G$19/1000,0)</f>
        <v>0</v>
      </c>
      <c r="J50" s="64">
        <f>IF(入力!$E$16=J$2,入力!$G$25*入力!$G$19/1000,0)</f>
        <v>0</v>
      </c>
      <c r="K50" s="73">
        <f t="shared" si="12"/>
        <v>0</v>
      </c>
      <c r="L50" s="72"/>
      <c r="M50" s="67"/>
    </row>
    <row r="51" spans="1:15" x14ac:dyDescent="0.3">
      <c r="A51" s="69" t="s">
        <v>22</v>
      </c>
      <c r="B51" s="64">
        <f>IF(入力!$E$16=B$2,入力!$H$25*入力!$H$19/1000,0)</f>
        <v>0</v>
      </c>
      <c r="C51" s="64">
        <f>IF(入力!$E$16=C$2,入力!$H$25*入力!$H$19/1000,0)</f>
        <v>0</v>
      </c>
      <c r="D51" s="64">
        <f>IF(入力!$E$16=D$2,入力!$H$25*入力!$H$19/1000,0)</f>
        <v>0</v>
      </c>
      <c r="E51" s="64">
        <f>IF(入力!$E$16=E$2,入力!$H$25*入力!$H$19/1000,0)</f>
        <v>0</v>
      </c>
      <c r="F51" s="64">
        <f>IF(入力!$E$16=F$2,入力!$H$25*入力!$H$19/1000,0)</f>
        <v>0</v>
      </c>
      <c r="G51" s="64">
        <f>IF(入力!$E$16=G$2,入力!$H$25*入力!$H$19/1000,0)</f>
        <v>0</v>
      </c>
      <c r="H51" s="64">
        <f>IF(入力!$E$16=H$2,入力!$H$25*入力!$H$19/1000,0)</f>
        <v>0</v>
      </c>
      <c r="I51" s="64">
        <f>IF(入力!$E$16=I$2,入力!$H$25*入力!$H$19/1000,0)</f>
        <v>0</v>
      </c>
      <c r="J51" s="64">
        <f>IF(入力!$E$16=J$2,入力!$H$25*入力!$H$19/1000,0)</f>
        <v>0</v>
      </c>
      <c r="K51" s="73">
        <f t="shared" si="12"/>
        <v>0</v>
      </c>
      <c r="L51" s="72"/>
      <c r="M51" s="67"/>
    </row>
    <row r="52" spans="1:15" x14ac:dyDescent="0.3">
      <c r="A52" s="69" t="s">
        <v>23</v>
      </c>
      <c r="B52" s="64">
        <f>IF(入力!$E$16=B$2,入力!$I$25*入力!$I$19/1000,0)</f>
        <v>0</v>
      </c>
      <c r="C52" s="64">
        <f>IF(入力!$E$16=C$2,入力!$I$25*入力!$I$19/1000,0)</f>
        <v>0</v>
      </c>
      <c r="D52" s="64">
        <f>IF(入力!$E$16=D$2,入力!$I$25*入力!$I$19/1000,0)</f>
        <v>0</v>
      </c>
      <c r="E52" s="64">
        <f>IF(入力!$E$16=E$2,入力!$I$25*入力!$I$19/1000,0)</f>
        <v>0</v>
      </c>
      <c r="F52" s="64">
        <f>IF(入力!$E$16=F$2,入力!$I$25*入力!$I$19/1000,0)</f>
        <v>0</v>
      </c>
      <c r="G52" s="64">
        <f>IF(入力!$E$16=G$2,入力!$I$25*入力!$I$19/1000,0)</f>
        <v>0</v>
      </c>
      <c r="H52" s="64">
        <f>IF(入力!$E$16=H$2,入力!$I$25*入力!$I$19/1000,0)</f>
        <v>0</v>
      </c>
      <c r="I52" s="64">
        <f>IF(入力!$E$16=I$2,入力!$I$25*入力!$I$19/1000,0)</f>
        <v>0</v>
      </c>
      <c r="J52" s="64">
        <f>IF(入力!$E$16=J$2,入力!$I$25*入力!$I$19/1000,0)</f>
        <v>0</v>
      </c>
      <c r="K52" s="73">
        <f t="shared" si="12"/>
        <v>0</v>
      </c>
      <c r="L52" s="72"/>
      <c r="M52" s="67"/>
    </row>
    <row r="53" spans="1:15" x14ac:dyDescent="0.3">
      <c r="A53" s="69" t="s">
        <v>24</v>
      </c>
      <c r="B53" s="64">
        <f>IF(入力!$E$16=B$2,入力!$J$25*入力!$J$19/1000,0)</f>
        <v>0</v>
      </c>
      <c r="C53" s="64">
        <f>IF(入力!$E$16=C$2,入力!$J$25*入力!$J$19/1000,0)</f>
        <v>0</v>
      </c>
      <c r="D53" s="64">
        <f>IF(入力!$E$16=D$2,入力!$J$25*入力!$J$19/1000,0)</f>
        <v>0</v>
      </c>
      <c r="E53" s="64">
        <f>IF(入力!$E$16=E$2,入力!$J$25*入力!$J$19/1000,0)</f>
        <v>0</v>
      </c>
      <c r="F53" s="64">
        <f>IF(入力!$E$16=F$2,入力!$J$25*入力!$J$19/1000,0)</f>
        <v>0</v>
      </c>
      <c r="G53" s="64">
        <f>IF(入力!$E$16=G$2,入力!$J$25*入力!$J$19/1000,0)</f>
        <v>0</v>
      </c>
      <c r="H53" s="64">
        <f>IF(入力!$E$16=H$2,入力!$J$25*入力!$J$19/1000,0)</f>
        <v>0</v>
      </c>
      <c r="I53" s="64">
        <f>IF(入力!$E$16=I$2,入力!$J$25*入力!$J$19/1000,0)</f>
        <v>0</v>
      </c>
      <c r="J53" s="64">
        <f>IF(入力!$E$16=J$2,入力!$J$25*入力!$J$19/1000,0)</f>
        <v>0</v>
      </c>
      <c r="K53" s="73">
        <f t="shared" si="12"/>
        <v>0</v>
      </c>
      <c r="L53" s="72"/>
      <c r="M53" s="67"/>
    </row>
    <row r="54" spans="1:15" x14ac:dyDescent="0.3">
      <c r="A54" s="69" t="s">
        <v>25</v>
      </c>
      <c r="B54" s="64">
        <f>IF(入力!$E$16=B$2,入力!$K$25*入力!$K$19/1000,0)</f>
        <v>0</v>
      </c>
      <c r="C54" s="64">
        <f>IF(入力!$E$16=C$2,入力!$K$25*入力!$K$19/1000,0)</f>
        <v>0</v>
      </c>
      <c r="D54" s="64">
        <f>IF(入力!$E$16=D$2,入力!$K$25*入力!$K$19/1000,0)</f>
        <v>0</v>
      </c>
      <c r="E54" s="64">
        <f>IF(入力!$E$16=E$2,入力!$K$25*入力!$K$19/1000,0)</f>
        <v>0</v>
      </c>
      <c r="F54" s="64">
        <f>IF(入力!$E$16=F$2,入力!$K$25*入力!$K$19/1000,0)</f>
        <v>0</v>
      </c>
      <c r="G54" s="64">
        <f>IF(入力!$E$16=G$2,入力!$K$25*入力!$K$19/1000,0)</f>
        <v>0</v>
      </c>
      <c r="H54" s="64">
        <f>IF(入力!$E$16=H$2,入力!$K$25*入力!$K$19/1000,0)</f>
        <v>0</v>
      </c>
      <c r="I54" s="64">
        <f>IF(入力!$E$16=I$2,入力!$K$25*入力!$K$19/1000,0)</f>
        <v>0</v>
      </c>
      <c r="J54" s="64">
        <f>IF(入力!$E$16=J$2,入力!$K$25*入力!$K$19/1000,0)</f>
        <v>0</v>
      </c>
      <c r="K54" s="73">
        <f t="shared" si="12"/>
        <v>0</v>
      </c>
      <c r="L54" s="72"/>
      <c r="M54" s="67"/>
    </row>
    <row r="55" spans="1:15" x14ac:dyDescent="0.3">
      <c r="A55" s="69" t="s">
        <v>26</v>
      </c>
      <c r="B55" s="64">
        <f>IF(入力!$E$16=B$2,入力!$L$25*入力!$L$19/1000,0)</f>
        <v>0</v>
      </c>
      <c r="C55" s="64">
        <f>IF(入力!$E$16=C$2,入力!$L$25*入力!$L$19/1000,0)</f>
        <v>0</v>
      </c>
      <c r="D55" s="64">
        <f>IF(入力!$E$16=D$2,入力!$L$25*入力!$L$19/1000,0)</f>
        <v>0</v>
      </c>
      <c r="E55" s="64">
        <f>IF(入力!$E$16=E$2,入力!$L$25*入力!$L$19/1000,0)</f>
        <v>0</v>
      </c>
      <c r="F55" s="64">
        <f>IF(入力!$E$16=F$2,入力!$L$25*入力!$L$19/1000,0)</f>
        <v>0</v>
      </c>
      <c r="G55" s="64">
        <f>IF(入力!$E$16=G$2,入力!$L$25*入力!$L$19/1000,0)</f>
        <v>0</v>
      </c>
      <c r="H55" s="64">
        <f>IF(入力!$E$16=H$2,入力!$L$25*入力!$L$19/1000,0)</f>
        <v>0</v>
      </c>
      <c r="I55" s="64">
        <f>IF(入力!$E$16=I$2,入力!$L$25*入力!$L$19/1000,0)</f>
        <v>0</v>
      </c>
      <c r="J55" s="64">
        <f>IF(入力!$E$16=J$2,入力!$L$25*入力!$L$19/1000,0)</f>
        <v>0</v>
      </c>
      <c r="K55" s="73">
        <f t="shared" si="12"/>
        <v>0</v>
      </c>
      <c r="L55" s="72"/>
      <c r="M55" s="67"/>
    </row>
    <row r="56" spans="1:15" x14ac:dyDescent="0.3">
      <c r="A56" s="69" t="s">
        <v>27</v>
      </c>
      <c r="B56" s="64">
        <f>IF(入力!$E$16=B$2,入力!$M$25*入力!$M$19/1000,0)</f>
        <v>0</v>
      </c>
      <c r="C56" s="64">
        <f>IF(入力!$E$16=C$2,入力!$M$25*入力!$M$19/1000,0)</f>
        <v>0</v>
      </c>
      <c r="D56" s="64">
        <f>IF(入力!$E$16=D$2,入力!$M$25*入力!$M$19/1000,0)</f>
        <v>0</v>
      </c>
      <c r="E56" s="64">
        <f>IF(入力!$E$16=E$2,入力!$M$25*入力!$M$19/1000,0)</f>
        <v>0</v>
      </c>
      <c r="F56" s="64">
        <f>IF(入力!$E$16=F$2,入力!$M$25*入力!$M$19/1000,0)</f>
        <v>0</v>
      </c>
      <c r="G56" s="64">
        <f>IF(入力!$E$16=G$2,入力!$M$25*入力!$M$19/1000,0)</f>
        <v>0</v>
      </c>
      <c r="H56" s="64">
        <f>IF(入力!$E$16=H$2,入力!$M$25*入力!$M$19/1000,0)</f>
        <v>0</v>
      </c>
      <c r="I56" s="64">
        <f>IF(入力!$E$16=I$2,入力!$M$25*入力!$M$19/1000,0)</f>
        <v>0</v>
      </c>
      <c r="J56" s="64">
        <f>IF(入力!$E$16=J$2,入力!$M$25*入力!$M$19/1000,0)</f>
        <v>0</v>
      </c>
      <c r="K56" s="73">
        <f t="shared" si="12"/>
        <v>0</v>
      </c>
      <c r="L56" s="72"/>
      <c r="M56" s="67"/>
    </row>
    <row r="57" spans="1:15" x14ac:dyDescent="0.3">
      <c r="A57" s="69" t="s">
        <v>28</v>
      </c>
      <c r="B57" s="64">
        <f>IF(入力!$E$16=B$2,入力!$N$25*入力!$N$19/1000,0)</f>
        <v>0</v>
      </c>
      <c r="C57" s="64">
        <f>IF(入力!$E$16=C$2,入力!$N$25*入力!$N$19/1000,0)</f>
        <v>0</v>
      </c>
      <c r="D57" s="64">
        <f>IF(入力!$E$16=D$2,入力!$N$25*入力!$N$19/1000,0)</f>
        <v>0</v>
      </c>
      <c r="E57" s="64">
        <f>IF(入力!$E$16=E$2,入力!$N$25*入力!$N$19/1000,0)</f>
        <v>0</v>
      </c>
      <c r="F57" s="64">
        <f>IF(入力!$E$16=F$2,入力!$N$25*入力!$N$19/1000,0)</f>
        <v>0</v>
      </c>
      <c r="G57" s="64">
        <f>IF(入力!$E$16=G$2,入力!$N$25*入力!$N$19/1000,0)</f>
        <v>0</v>
      </c>
      <c r="H57" s="64">
        <f>IF(入力!$E$16=H$2,入力!$N$25*入力!$N$19/1000,0)</f>
        <v>0</v>
      </c>
      <c r="I57" s="64">
        <f>IF(入力!$E$16=I$2,入力!$N$25*入力!$N$19/1000,0)</f>
        <v>0</v>
      </c>
      <c r="J57" s="64">
        <f>IF(入力!$E$16=J$2,入力!$N$25*入力!$N$19/1000,0)</f>
        <v>0</v>
      </c>
      <c r="K57" s="73">
        <f t="shared" si="12"/>
        <v>0</v>
      </c>
      <c r="L57" s="72"/>
      <c r="M57" s="67"/>
    </row>
    <row r="58" spans="1:15" x14ac:dyDescent="0.3">
      <c r="A58" s="69" t="s">
        <v>29</v>
      </c>
      <c r="B58" s="64">
        <f>IF(入力!$E$16=B$2,入力!$O$25*入力!$O$19/1000,0)</f>
        <v>0</v>
      </c>
      <c r="C58" s="64">
        <f>IF(入力!$E$16=C$2,入力!$O$25*入力!$O$19/1000,0)</f>
        <v>0</v>
      </c>
      <c r="D58" s="64">
        <f>IF(入力!$E$16=D$2,入力!$O$25*入力!$O$19/1000,0)</f>
        <v>0</v>
      </c>
      <c r="E58" s="64">
        <f>IF(入力!$E$16=E$2,入力!$O$25*入力!$O$19/1000,0)</f>
        <v>0</v>
      </c>
      <c r="F58" s="64">
        <f>IF(入力!$E$16=F$2,入力!$O$25*入力!$O$19/1000,0)</f>
        <v>0</v>
      </c>
      <c r="G58" s="64">
        <f>IF(入力!$E$16=G$2,入力!$O$25*入力!$O$19/1000,0)</f>
        <v>0</v>
      </c>
      <c r="H58" s="64">
        <f>IF(入力!$E$16=H$2,入力!$O$25*入力!$O$19/1000,0)</f>
        <v>0</v>
      </c>
      <c r="I58" s="64">
        <f>IF(入力!$E$16=I$2,入力!$O$25*入力!$O$19/1000,0)</f>
        <v>0</v>
      </c>
      <c r="J58" s="64">
        <f>IF(入力!$E$16=J$2,入力!$O$25*入力!$O$19/1000,0)</f>
        <v>0</v>
      </c>
      <c r="K58" s="73">
        <f t="shared" si="12"/>
        <v>0</v>
      </c>
      <c r="L58" s="72"/>
      <c r="M58" s="67"/>
    </row>
    <row r="59" spans="1:15" x14ac:dyDescent="0.3">
      <c r="A59" s="69" t="s">
        <v>30</v>
      </c>
      <c r="B59" s="64">
        <f>IF(入力!$E$16=B$2,入力!$P$25*入力!$P$19/1000,0)</f>
        <v>0</v>
      </c>
      <c r="C59" s="64">
        <f>IF(入力!$E$16=C$2,入力!$P$25*入力!$P$19/1000,0)</f>
        <v>0</v>
      </c>
      <c r="D59" s="64">
        <f>IF(入力!$E$16=D$2,入力!$P$25*入力!$P$19/1000,0)</f>
        <v>0</v>
      </c>
      <c r="E59" s="64">
        <f>IF(入力!$E$16=E$2,入力!$P$25*入力!$P$19/1000,0)</f>
        <v>0</v>
      </c>
      <c r="F59" s="64">
        <f>IF(入力!$E$16=F$2,入力!$P$25*入力!$P$19/1000,0)</f>
        <v>0</v>
      </c>
      <c r="G59" s="64">
        <f>IF(入力!$E$16=G$2,入力!$P$25*入力!$P$19/1000,0)</f>
        <v>0</v>
      </c>
      <c r="H59" s="64">
        <f>IF(入力!$E$16=H$2,入力!$P$25*入力!$P$19/1000,0)</f>
        <v>0</v>
      </c>
      <c r="I59" s="64">
        <f>IF(入力!$E$16=I$2,入力!$P$25*入力!$P$19/1000,0)</f>
        <v>0</v>
      </c>
      <c r="J59" s="64">
        <f>IF(入力!$E$16=J$2,入力!$P$25*入力!$P$19/1000,0)</f>
        <v>0</v>
      </c>
      <c r="K59" s="73">
        <f t="shared" si="12"/>
        <v>0</v>
      </c>
      <c r="L59" s="72"/>
      <c r="M59" s="67"/>
    </row>
    <row r="61" spans="1:15" x14ac:dyDescent="0.3">
      <c r="A61" s="29" t="s">
        <v>117</v>
      </c>
    </row>
    <row r="62" spans="1:15" x14ac:dyDescent="0.3">
      <c r="A62" s="69" t="s">
        <v>45</v>
      </c>
      <c r="B62" s="68">
        <f t="shared" ref="B62:J62" si="13">B34-(B48-MIN(B$48:B$59))</f>
        <v>3576.4722165714375</v>
      </c>
      <c r="C62" s="68">
        <f t="shared" si="13"/>
        <v>7465.0431319470172</v>
      </c>
      <c r="D62" s="68">
        <f t="shared" si="13"/>
        <v>38031.519723347366</v>
      </c>
      <c r="E62" s="68">
        <f t="shared" si="13"/>
        <v>15975.252061348801</v>
      </c>
      <c r="F62" s="68">
        <f t="shared" si="13"/>
        <v>3433.6540582979742</v>
      </c>
      <c r="G62" s="68">
        <f t="shared" si="13"/>
        <v>15781.776388842576</v>
      </c>
      <c r="H62" s="68">
        <f t="shared" si="13"/>
        <v>6476.4174974552079</v>
      </c>
      <c r="I62" s="68">
        <f t="shared" si="13"/>
        <v>3045.9731331966409</v>
      </c>
      <c r="J62" s="68">
        <f t="shared" si="13"/>
        <v>11210.072716256056</v>
      </c>
      <c r="K62" s="72"/>
      <c r="L62" s="72"/>
      <c r="M62" s="67"/>
      <c r="O62" s="71"/>
    </row>
    <row r="63" spans="1:15" x14ac:dyDescent="0.3">
      <c r="A63" s="69" t="s">
        <v>20</v>
      </c>
      <c r="B63" s="68">
        <f t="shared" ref="B63:J63" si="14">B35-(B49-MIN(B$48:B$59))</f>
        <v>3052.6438856647646</v>
      </c>
      <c r="C63" s="68">
        <f t="shared" si="14"/>
        <v>6331.3206082200768</v>
      </c>
      <c r="D63" s="68">
        <f t="shared" si="14"/>
        <v>34755.067062648202</v>
      </c>
      <c r="E63" s="68">
        <f t="shared" si="14"/>
        <v>15647.462741493186</v>
      </c>
      <c r="F63" s="68">
        <f t="shared" si="14"/>
        <v>3120.8908338182378</v>
      </c>
      <c r="G63" s="68">
        <f t="shared" si="14"/>
        <v>15136.375916722438</v>
      </c>
      <c r="H63" s="68">
        <f t="shared" si="14"/>
        <v>5812.5308219256985</v>
      </c>
      <c r="I63" s="68">
        <f t="shared" si="14"/>
        <v>2700.9134898492052</v>
      </c>
      <c r="J63" s="68">
        <f t="shared" si="14"/>
        <v>10977.25953696893</v>
      </c>
      <c r="K63" s="72"/>
      <c r="L63" s="72"/>
      <c r="M63" s="67"/>
      <c r="O63" s="71"/>
    </row>
    <row r="64" spans="1:15" x14ac:dyDescent="0.3">
      <c r="A64" s="69" t="s">
        <v>21</v>
      </c>
      <c r="B64" s="68">
        <f t="shared" ref="B64:J64" si="15">B36-(B50-MIN(B$48:B$59))</f>
        <v>3021.2425098633053</v>
      </c>
      <c r="C64" s="68">
        <f t="shared" si="15"/>
        <v>7311.627023526702</v>
      </c>
      <c r="D64" s="68">
        <f t="shared" si="15"/>
        <v>39296.950770008167</v>
      </c>
      <c r="E64" s="68">
        <f t="shared" si="15"/>
        <v>16712.815435209905</v>
      </c>
      <c r="F64" s="68">
        <f t="shared" si="15"/>
        <v>3766.6408264969532</v>
      </c>
      <c r="G64" s="68">
        <f t="shared" si="15"/>
        <v>17265.604027038942</v>
      </c>
      <c r="H64" s="68">
        <f t="shared" si="15"/>
        <v>6407.0984377077602</v>
      </c>
      <c r="I64" s="68">
        <f t="shared" si="15"/>
        <v>3183.2278870275491</v>
      </c>
      <c r="J64" s="68">
        <f t="shared" si="15"/>
        <v>12126.19481126091</v>
      </c>
      <c r="K64" s="72"/>
      <c r="L64" s="72"/>
      <c r="M64" s="67"/>
      <c r="O64" s="71"/>
    </row>
    <row r="65" spans="1:15" x14ac:dyDescent="0.3">
      <c r="A65" s="69" t="s">
        <v>22</v>
      </c>
      <c r="B65" s="68">
        <f t="shared" ref="B65:J65" si="16">B37-(B51-MIN(B$48:B$59))</f>
        <v>3911.0582350668074</v>
      </c>
      <c r="C65" s="68">
        <f t="shared" si="16"/>
        <v>9694.1293751616377</v>
      </c>
      <c r="D65" s="68">
        <f t="shared" si="16"/>
        <v>50700.111773032826</v>
      </c>
      <c r="E65" s="68">
        <f t="shared" si="16"/>
        <v>20296.569303077726</v>
      </c>
      <c r="F65" s="68">
        <f t="shared" si="16"/>
        <v>4702.6153147394753</v>
      </c>
      <c r="G65" s="68">
        <f t="shared" si="16"/>
        <v>22665.422206672749</v>
      </c>
      <c r="H65" s="68">
        <f t="shared" si="16"/>
        <v>7888.5234757090384</v>
      </c>
      <c r="I65" s="68">
        <f t="shared" si="16"/>
        <v>3942.1040869997678</v>
      </c>
      <c r="J65" s="68">
        <f t="shared" si="16"/>
        <v>16132.145160980614</v>
      </c>
      <c r="K65" s="72"/>
      <c r="L65" s="72"/>
      <c r="M65" s="67"/>
      <c r="O65" s="71"/>
    </row>
    <row r="66" spans="1:15" x14ac:dyDescent="0.3">
      <c r="A66" s="69" t="s">
        <v>23</v>
      </c>
      <c r="B66" s="68">
        <f t="shared" ref="B66:J66" si="17">B38-(B52-MIN(B$48:B$59))</f>
        <v>4027.9187286561355</v>
      </c>
      <c r="C66" s="68">
        <f t="shared" si="17"/>
        <v>9441.9934331200384</v>
      </c>
      <c r="D66" s="68">
        <f t="shared" si="17"/>
        <v>50309.956618101372</v>
      </c>
      <c r="E66" s="68">
        <f t="shared" si="17"/>
        <v>20125.477325546148</v>
      </c>
      <c r="F66" s="68">
        <f t="shared" si="17"/>
        <v>4794.7614722224935</v>
      </c>
      <c r="G66" s="68">
        <f t="shared" si="17"/>
        <v>22768.223624993159</v>
      </c>
      <c r="H66" s="68">
        <f t="shared" si="17"/>
        <v>7888.3632493221721</v>
      </c>
      <c r="I66" s="68">
        <f t="shared" si="17"/>
        <v>3875.1098866006259</v>
      </c>
      <c r="J66" s="68">
        <f t="shared" si="17"/>
        <v>15888.253561437888</v>
      </c>
      <c r="K66" s="72"/>
      <c r="L66" s="72"/>
      <c r="M66" s="67"/>
      <c r="O66" s="71"/>
    </row>
    <row r="67" spans="1:15" x14ac:dyDescent="0.3">
      <c r="A67" s="69" t="s">
        <v>24</v>
      </c>
      <c r="B67" s="68">
        <f t="shared" ref="B67:J67" si="18">B39-(B53-MIN(B$48:B$59))</f>
        <v>3806.5319632765559</v>
      </c>
      <c r="C67" s="68">
        <f t="shared" si="18"/>
        <v>9139.8506720790974</v>
      </c>
      <c r="D67" s="68">
        <f t="shared" si="18"/>
        <v>43516.970743388913</v>
      </c>
      <c r="E67" s="68">
        <f t="shared" si="18"/>
        <v>19996.541369265553</v>
      </c>
      <c r="F67" s="68">
        <f t="shared" si="18"/>
        <v>4337.2985809015654</v>
      </c>
      <c r="G67" s="68">
        <f t="shared" si="18"/>
        <v>19927.385775097529</v>
      </c>
      <c r="H67" s="68">
        <f t="shared" si="18"/>
        <v>7609.5676992182289</v>
      </c>
      <c r="I67" s="68">
        <f t="shared" si="18"/>
        <v>3590.4372085288296</v>
      </c>
      <c r="J67" s="68">
        <f t="shared" si="18"/>
        <v>13887.488769115629</v>
      </c>
      <c r="K67" s="72"/>
      <c r="L67" s="72"/>
      <c r="M67" s="67"/>
      <c r="O67" s="71"/>
    </row>
    <row r="68" spans="1:15" x14ac:dyDescent="0.3">
      <c r="A68" s="69" t="s">
        <v>25</v>
      </c>
      <c r="B68" s="68">
        <f t="shared" ref="B68:J68" si="19">B40-(B54-MIN(B$48:B$59))</f>
        <v>3876.7704469301038</v>
      </c>
      <c r="C68" s="68">
        <f t="shared" si="19"/>
        <v>8129.6659789574787</v>
      </c>
      <c r="D68" s="68">
        <f t="shared" si="19"/>
        <v>37114.301792103892</v>
      </c>
      <c r="E68" s="68">
        <f t="shared" si="19"/>
        <v>16958.646529864483</v>
      </c>
      <c r="F68" s="68">
        <f t="shared" si="19"/>
        <v>3767.0922298199566</v>
      </c>
      <c r="G68" s="68">
        <f t="shared" si="19"/>
        <v>16441.628450154509</v>
      </c>
      <c r="H68" s="68">
        <f t="shared" si="19"/>
        <v>6393.9995605317008</v>
      </c>
      <c r="I68" s="68">
        <f t="shared" si="19"/>
        <v>3017.5588201328774</v>
      </c>
      <c r="J68" s="68">
        <f t="shared" si="19"/>
        <v>11777.551095294464</v>
      </c>
      <c r="K68" s="72"/>
      <c r="L68" s="72"/>
      <c r="M68" s="67"/>
      <c r="O68" s="71"/>
    </row>
    <row r="69" spans="1:15" x14ac:dyDescent="0.3">
      <c r="A69" s="69" t="s">
        <v>26</v>
      </c>
      <c r="B69" s="68">
        <f t="shared" ref="B69:J69" si="20">B41-(B55-MIN(B$48:B$59))</f>
        <v>4266.0790644814724</v>
      </c>
      <c r="C69" s="68">
        <f t="shared" si="20"/>
        <v>9817.0245431725416</v>
      </c>
      <c r="D69" s="68">
        <f t="shared" si="20"/>
        <v>40819.254032601224</v>
      </c>
      <c r="E69" s="68">
        <f t="shared" si="20"/>
        <v>17937.443566010981</v>
      </c>
      <c r="F69" s="68">
        <f t="shared" si="20"/>
        <v>4105.7695229056144</v>
      </c>
      <c r="G69" s="68">
        <f t="shared" si="20"/>
        <v>17857.4688805816</v>
      </c>
      <c r="H69" s="68">
        <f t="shared" si="20"/>
        <v>8004.1894151275546</v>
      </c>
      <c r="I69" s="68">
        <f t="shared" si="20"/>
        <v>3564.9478499789307</v>
      </c>
      <c r="J69" s="68">
        <f t="shared" si="20"/>
        <v>12575.916564371273</v>
      </c>
      <c r="K69" s="72"/>
      <c r="L69" s="72"/>
      <c r="M69" s="67"/>
      <c r="O69" s="71"/>
    </row>
    <row r="70" spans="1:15" x14ac:dyDescent="0.3">
      <c r="A70" s="69" t="s">
        <v>27</v>
      </c>
      <c r="B70" s="68">
        <f t="shared" ref="B70:J70" si="21">B42-(B56-MIN(B$48:B$59))</f>
        <v>4804.2268177151764</v>
      </c>
      <c r="C70" s="68">
        <f t="shared" si="21"/>
        <v>10770.256008518529</v>
      </c>
      <c r="D70" s="68">
        <f t="shared" si="21"/>
        <v>45233.219509976094</v>
      </c>
      <c r="E70" s="68">
        <f t="shared" si="21"/>
        <v>20110.191778222648</v>
      </c>
      <c r="F70" s="68">
        <f t="shared" si="21"/>
        <v>4708.1287521697013</v>
      </c>
      <c r="G70" s="68">
        <f t="shared" si="21"/>
        <v>21514.305965501258</v>
      </c>
      <c r="H70" s="68">
        <f t="shared" si="21"/>
        <v>9320.9557726917155</v>
      </c>
      <c r="I70" s="68">
        <f t="shared" si="21"/>
        <v>4360.4409137352441</v>
      </c>
      <c r="J70" s="68">
        <f t="shared" si="21"/>
        <v>15834.996176221295</v>
      </c>
      <c r="K70" s="72"/>
      <c r="L70" s="72"/>
      <c r="M70" s="67"/>
      <c r="O70" s="71"/>
    </row>
    <row r="71" spans="1:15" x14ac:dyDescent="0.3">
      <c r="A71" s="69" t="s">
        <v>28</v>
      </c>
      <c r="B71" s="68">
        <f t="shared" ref="B71:J71" si="22">B43-(B57-MIN(B$48:B$59))</f>
        <v>5170.9636778438398</v>
      </c>
      <c r="C71" s="68">
        <f t="shared" si="22"/>
        <v>11361.90688621118</v>
      </c>
      <c r="D71" s="68">
        <f t="shared" si="22"/>
        <v>48565.743517947332</v>
      </c>
      <c r="E71" s="68">
        <f t="shared" si="22"/>
        <v>21483.817253519785</v>
      </c>
      <c r="F71" s="68">
        <f t="shared" si="22"/>
        <v>5327.6453092691299</v>
      </c>
      <c r="G71" s="68">
        <f t="shared" si="22"/>
        <v>23023.929152782403</v>
      </c>
      <c r="H71" s="68">
        <f t="shared" si="22"/>
        <v>9349.1331761135771</v>
      </c>
      <c r="I71" s="68">
        <f t="shared" si="22"/>
        <v>4328.0436033344331</v>
      </c>
      <c r="J71" s="68">
        <f t="shared" si="22"/>
        <v>15980.694955196124</v>
      </c>
      <c r="K71" s="72"/>
      <c r="L71" s="72"/>
      <c r="M71" s="67"/>
      <c r="O71" s="71"/>
    </row>
    <row r="72" spans="1:15" x14ac:dyDescent="0.3">
      <c r="A72" s="69" t="s">
        <v>29</v>
      </c>
      <c r="B72" s="68">
        <f t="shared" ref="B72:J72" si="23">B44-(B58-MIN(B$48:B$59))</f>
        <v>4973.6887541580472</v>
      </c>
      <c r="C72" s="68">
        <f t="shared" si="23"/>
        <v>10805.91918934706</v>
      </c>
      <c r="D72" s="68">
        <f t="shared" si="23"/>
        <v>48833.190378071435</v>
      </c>
      <c r="E72" s="68">
        <f t="shared" si="23"/>
        <v>21697.165692328905</v>
      </c>
      <c r="F72" s="68">
        <f t="shared" si="23"/>
        <v>5309.256762085095</v>
      </c>
      <c r="G72" s="68">
        <f t="shared" si="23"/>
        <v>23024.987399070738</v>
      </c>
      <c r="H72" s="68">
        <f t="shared" si="23"/>
        <v>9435.5264098851767</v>
      </c>
      <c r="I72" s="68">
        <f t="shared" si="23"/>
        <v>4346.0563950468022</v>
      </c>
      <c r="J72" s="68">
        <f t="shared" si="23"/>
        <v>15995.693359422037</v>
      </c>
      <c r="K72" s="72"/>
      <c r="L72" s="72"/>
      <c r="M72" s="67"/>
      <c r="O72" s="71"/>
    </row>
    <row r="73" spans="1:15" x14ac:dyDescent="0.3">
      <c r="A73" s="69" t="s">
        <v>30</v>
      </c>
      <c r="B73" s="68">
        <f t="shared" ref="B73:J73" si="24">B45-(B59-MIN(B$48:B$59))</f>
        <v>4478.4235096386283</v>
      </c>
      <c r="C73" s="68">
        <f t="shared" si="24"/>
        <v>9935.0474984484717</v>
      </c>
      <c r="D73" s="68">
        <f t="shared" si="24"/>
        <v>44075.581458663895</v>
      </c>
      <c r="E73" s="68">
        <f t="shared" si="24"/>
        <v>18859.078371535616</v>
      </c>
      <c r="F73" s="68">
        <f t="shared" si="24"/>
        <v>4488.5604459828601</v>
      </c>
      <c r="G73" s="68">
        <f t="shared" si="24"/>
        <v>19383.852976691393</v>
      </c>
      <c r="H73" s="68">
        <f t="shared" si="24"/>
        <v>8136.9924731215251</v>
      </c>
      <c r="I73" s="68">
        <f t="shared" si="24"/>
        <v>3674.9213824283338</v>
      </c>
      <c r="J73" s="68">
        <f t="shared" si="24"/>
        <v>13266.30897839592</v>
      </c>
      <c r="K73" s="72"/>
      <c r="L73" s="72"/>
      <c r="M73" s="67"/>
      <c r="O73" s="71"/>
    </row>
    <row r="75" spans="1:15" x14ac:dyDescent="0.3">
      <c r="A75" s="29" t="s">
        <v>116</v>
      </c>
      <c r="B75" s="70" t="s">
        <v>115</v>
      </c>
    </row>
    <row r="76" spans="1:15" x14ac:dyDescent="0.3">
      <c r="A76" s="69" t="s">
        <v>45</v>
      </c>
      <c r="B76" s="68">
        <f t="shared" ref="B76:B87" si="25">$B$17-SUM($B62:$J62)</f>
        <v>43011.840475641744</v>
      </c>
      <c r="D76" s="67"/>
    </row>
    <row r="77" spans="1:15" x14ac:dyDescent="0.3">
      <c r="A77" s="69" t="s">
        <v>20</v>
      </c>
      <c r="B77" s="68">
        <f t="shared" si="25"/>
        <v>50473.556505594082</v>
      </c>
      <c r="D77" s="67"/>
    </row>
    <row r="78" spans="1:15" x14ac:dyDescent="0.3">
      <c r="A78" s="69" t="s">
        <v>21</v>
      </c>
      <c r="B78" s="68">
        <f t="shared" si="25"/>
        <v>38916.619674764632</v>
      </c>
      <c r="D78" s="67"/>
    </row>
    <row r="79" spans="1:15" x14ac:dyDescent="0.3">
      <c r="A79" s="69" t="s">
        <v>22</v>
      </c>
      <c r="B79" s="68">
        <f t="shared" si="25"/>
        <v>8075.3424714641587</v>
      </c>
      <c r="D79" s="67"/>
    </row>
    <row r="80" spans="1:15" x14ac:dyDescent="0.3">
      <c r="A80" s="69" t="s">
        <v>23</v>
      </c>
      <c r="B80" s="68">
        <f t="shared" si="25"/>
        <v>8887.9635029047786</v>
      </c>
      <c r="D80" s="67"/>
    </row>
    <row r="81" spans="1:4" x14ac:dyDescent="0.3">
      <c r="A81" s="69" t="s">
        <v>24</v>
      </c>
      <c r="B81" s="68">
        <f t="shared" si="25"/>
        <v>22195.948622032913</v>
      </c>
      <c r="D81" s="67"/>
    </row>
    <row r="82" spans="1:4" x14ac:dyDescent="0.3">
      <c r="A82" s="69" t="s">
        <v>25</v>
      </c>
      <c r="B82" s="68">
        <f t="shared" si="25"/>
        <v>40530.806499115366</v>
      </c>
      <c r="D82" s="67"/>
    </row>
    <row r="83" spans="1:4" x14ac:dyDescent="0.3">
      <c r="A83" s="69" t="s">
        <v>26</v>
      </c>
      <c r="B83" s="68">
        <f t="shared" si="25"/>
        <v>29059.927963673646</v>
      </c>
      <c r="D83" s="67"/>
    </row>
    <row r="84" spans="1:4" x14ac:dyDescent="0.3">
      <c r="A84" s="69" t="s">
        <v>27</v>
      </c>
      <c r="B84" s="68">
        <f t="shared" si="25"/>
        <v>11351.29970815315</v>
      </c>
      <c r="D84" s="67"/>
    </row>
    <row r="85" spans="1:4" x14ac:dyDescent="0.3">
      <c r="A85" s="69" t="s">
        <v>28</v>
      </c>
      <c r="B85" s="68">
        <f t="shared" si="25"/>
        <v>3416.1438706870249</v>
      </c>
      <c r="D85" s="67"/>
    </row>
    <row r="86" spans="1:4" x14ac:dyDescent="0.3">
      <c r="A86" s="69" t="s">
        <v>29</v>
      </c>
      <c r="B86" s="68">
        <f t="shared" si="25"/>
        <v>3586.5370634895226</v>
      </c>
      <c r="D86" s="67"/>
    </row>
    <row r="87" spans="1:4" x14ac:dyDescent="0.3">
      <c r="A87" s="69" t="s">
        <v>30</v>
      </c>
      <c r="B87" s="68">
        <f t="shared" si="25"/>
        <v>21709.254307998184</v>
      </c>
      <c r="D87" s="67"/>
    </row>
    <row r="88" spans="1:4" x14ac:dyDescent="0.3">
      <c r="A88" s="66" t="s">
        <v>114</v>
      </c>
      <c r="B88" s="65">
        <f>SUM($B$76:$B$87)/$B$17</f>
        <v>1.9000000000000004</v>
      </c>
    </row>
    <row r="90" spans="1:4" x14ac:dyDescent="0.3">
      <c r="A90" s="29" t="s">
        <v>113</v>
      </c>
      <c r="B90" s="64">
        <f>(SUM($B$76:$B$87)-$D$91*$B$17)/12</f>
        <v>4.850638409455617E-12</v>
      </c>
      <c r="D90" s="29" t="s">
        <v>112</v>
      </c>
    </row>
    <row r="91" spans="1:4" x14ac:dyDescent="0.3">
      <c r="A91" s="29" t="s">
        <v>111</v>
      </c>
      <c r="D91" s="63">
        <v>1.9</v>
      </c>
    </row>
    <row r="92" spans="1:4" ht="15.6" thickBot="1" x14ac:dyDescent="0.35"/>
    <row r="93" spans="1:4" ht="15.6" thickBot="1" x14ac:dyDescent="0.35">
      <c r="A93" s="29" t="s">
        <v>110</v>
      </c>
      <c r="B93" s="62">
        <f>(MIN($K$48:$K$59)+$B$90)*1000</f>
        <v>4.850638409455617E-9</v>
      </c>
    </row>
    <row r="94" spans="1:4" ht="15.6" thickBot="1" x14ac:dyDescent="0.35"/>
    <row r="95" spans="1:4" ht="15.6" thickBot="1" x14ac:dyDescent="0.35">
      <c r="A95" s="29" t="s">
        <v>109</v>
      </c>
      <c r="B95" s="61"/>
    </row>
  </sheetData>
  <phoneticPr fontId="1"/>
  <hyperlinks>
    <hyperlink ref="A3" r:id="rId1" xr:uid="{EE263CA1-3A05-4A4D-BAAE-E519B0EA7735}"/>
    <hyperlink ref="A17" r:id="rId2" xr:uid="{27010C6D-9D43-4A51-A489-71B6D0D10B33}"/>
    <hyperlink ref="A19" r:id="rId3" xr:uid="{E649BF76-5F73-4AED-84DC-374D68EC5CF6}"/>
  </hyperlinks>
  <pageMargins left="0.7" right="0.7" top="0.75" bottom="0.75" header="0.3" footer="0.3"/>
  <pageSetup paperSize="9" orientation="portrait" r:id="rId4"/>
  <drawing r:id="rId5"/>
  <legacy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73899-F24E-4E7E-9BD3-FD7BC460D941}">
  <sheetPr>
    <tabColor theme="8" tint="0.59999389629810485"/>
  </sheetPr>
  <dimension ref="A1:O95"/>
  <sheetViews>
    <sheetView zoomScale="80" zoomScaleNormal="80" workbookViewId="0">
      <selection activeCell="I29" sqref="I29"/>
    </sheetView>
  </sheetViews>
  <sheetFormatPr defaultColWidth="9" defaultRowHeight="15" x14ac:dyDescent="0.3"/>
  <cols>
    <col min="1" max="1" width="24.09765625" style="29" bestFit="1" customWidth="1"/>
    <col min="2" max="2" width="11.09765625" style="29" customWidth="1"/>
    <col min="3" max="3" width="9.69921875" style="29" customWidth="1"/>
    <col min="4" max="4" width="13.3984375" style="29" bestFit="1" customWidth="1"/>
    <col min="5" max="10" width="9.69921875" style="29" bestFit="1" customWidth="1"/>
    <col min="11" max="11" width="9.8984375" style="29" customWidth="1"/>
    <col min="12" max="12" width="10" style="29" bestFit="1" customWidth="1"/>
    <col min="13" max="13" width="17.8984375" style="29" customWidth="1"/>
    <col min="14" max="14" width="4.3984375" style="29" customWidth="1"/>
    <col min="15" max="15" width="17.8984375" style="29" bestFit="1" customWidth="1"/>
    <col min="16" max="16384" width="9" style="29"/>
  </cols>
  <sheetData>
    <row r="1" spans="1:13" x14ac:dyDescent="0.3">
      <c r="J1" s="69" t="s">
        <v>139</v>
      </c>
      <c r="L1" s="79"/>
      <c r="M1" s="30" t="s">
        <v>138</v>
      </c>
    </row>
    <row r="2" spans="1:13" x14ac:dyDescent="0.3">
      <c r="B2" s="78" t="s">
        <v>136</v>
      </c>
      <c r="C2" s="78" t="s">
        <v>135</v>
      </c>
      <c r="D2" s="78" t="s">
        <v>134</v>
      </c>
      <c r="E2" s="78" t="s">
        <v>133</v>
      </c>
      <c r="F2" s="78" t="s">
        <v>132</v>
      </c>
      <c r="G2" s="78" t="s">
        <v>131</v>
      </c>
      <c r="H2" s="78" t="s">
        <v>130</v>
      </c>
      <c r="I2" s="78" t="s">
        <v>129</v>
      </c>
      <c r="J2" s="78" t="s">
        <v>128</v>
      </c>
    </row>
    <row r="3" spans="1:13" x14ac:dyDescent="0.3">
      <c r="A3" s="29" t="s">
        <v>126</v>
      </c>
    </row>
    <row r="4" spans="1:13" x14ac:dyDescent="0.3">
      <c r="A4" s="69" t="s">
        <v>45</v>
      </c>
      <c r="B4" s="81">
        <f>'計算用(期待容量)'!B4</f>
        <v>4639.9608550782814</v>
      </c>
      <c r="C4" s="81">
        <f>'計算用(期待容量)'!C4</f>
        <v>11378.178402927209</v>
      </c>
      <c r="D4" s="81">
        <f>'計算用(期待容量)'!D4</f>
        <v>40649.032162255171</v>
      </c>
      <c r="E4" s="81">
        <f>'計算用(期待容量)'!E4</f>
        <v>18069.655392354125</v>
      </c>
      <c r="F4" s="81">
        <f>'計算用(期待容量)'!F4</f>
        <v>4749.1326810176124</v>
      </c>
      <c r="G4" s="81">
        <f>'計算用(期待容量)'!G4</f>
        <v>17870.472150419861</v>
      </c>
      <c r="H4" s="81">
        <f>'計算用(期待容量)'!H4</f>
        <v>7496.1343199050543</v>
      </c>
      <c r="I4" s="81">
        <f>'計算用(期待容量)'!I4</f>
        <v>3723.3387449392712</v>
      </c>
      <c r="J4" s="81">
        <f>'計算用(期待容量)'!J4</f>
        <v>12222.7062183665</v>
      </c>
    </row>
    <row r="5" spans="1:13" x14ac:dyDescent="0.3">
      <c r="A5" s="69" t="s">
        <v>20</v>
      </c>
      <c r="B5" s="81">
        <f>'計算用(期待容量)'!B5</f>
        <v>4216.3280810919305</v>
      </c>
      <c r="C5" s="81">
        <f>'計算用(期待容量)'!C5</f>
        <v>10573.997142593298</v>
      </c>
      <c r="D5" s="81">
        <f>'計算用(期待容量)'!D5</f>
        <v>38782.635239671879</v>
      </c>
      <c r="E5" s="81">
        <f>'計算用(期待容量)'!E5</f>
        <v>18255.239577464792</v>
      </c>
      <c r="F5" s="81">
        <f>'計算用(期待容量)'!F5</f>
        <v>4426.4278669275927</v>
      </c>
      <c r="G5" s="81">
        <f>'計算用(期待容量)'!G5</f>
        <v>18052.312311062429</v>
      </c>
      <c r="H5" s="81">
        <f>'計算用(期待容量)'!H5</f>
        <v>7408.7322643351426</v>
      </c>
      <c r="I5" s="81">
        <f>'計算用(期待容量)'!I5</f>
        <v>3712.5136032388664</v>
      </c>
      <c r="J5" s="81">
        <f>'計算用(期待容量)'!J5</f>
        <v>12406.438810924788</v>
      </c>
    </row>
    <row r="6" spans="1:13" x14ac:dyDescent="0.3">
      <c r="A6" s="69" t="s">
        <v>21</v>
      </c>
      <c r="B6" s="81">
        <f>'計算用(期待容量)'!B6</f>
        <v>4192.7984825371332</v>
      </c>
      <c r="C6" s="81">
        <f>'計算用(期待容量)'!C6</f>
        <v>11446.449712065023</v>
      </c>
      <c r="D6" s="81">
        <f>'計算用(期待容量)'!D6</f>
        <v>44295.17134657094</v>
      </c>
      <c r="E6" s="81">
        <f>'計算用(期待容量)'!E6</f>
        <v>19974.292555331991</v>
      </c>
      <c r="F6" s="81">
        <f>'計算用(期待容量)'!F6</f>
        <v>4889.1704305283765</v>
      </c>
      <c r="G6" s="81">
        <f>'計算用(期待容量)'!G6</f>
        <v>20675.943238408181</v>
      </c>
      <c r="H6" s="81">
        <f>'計算用(期待容量)'!H6</f>
        <v>8131.3927713746998</v>
      </c>
      <c r="I6" s="81">
        <f>'計算用(期待容量)'!I6</f>
        <v>4242.8755465587046</v>
      </c>
      <c r="J6" s="81">
        <f>'計算用(期待容量)'!J6</f>
        <v>14114.117644765171</v>
      </c>
    </row>
    <row r="7" spans="1:13" x14ac:dyDescent="0.3">
      <c r="A7" s="69" t="s">
        <v>22</v>
      </c>
      <c r="B7" s="81">
        <f>'計算用(期待容量)'!B7</f>
        <v>4765.1626435952894</v>
      </c>
      <c r="C7" s="81">
        <f>'計算用(期待容量)'!C7</f>
        <v>13682.240575341833</v>
      </c>
      <c r="D7" s="81">
        <f>'計算用(期待容量)'!D7</f>
        <v>56675.040812503488</v>
      </c>
      <c r="E7" s="81">
        <f>'計算用(期待容量)'!E7</f>
        <v>24271.940000000002</v>
      </c>
      <c r="F7" s="81">
        <f>'計算用(期待容量)'!F7</f>
        <v>5917.5789999999997</v>
      </c>
      <c r="G7" s="81">
        <f>'計算用(期待容量)'!G7</f>
        <v>26635.039999999997</v>
      </c>
      <c r="H7" s="81">
        <f>'計算用(期待容量)'!H7</f>
        <v>10341.645999999999</v>
      </c>
      <c r="I7" s="81">
        <f>'計算用(期待容量)'!I7</f>
        <v>5346.89</v>
      </c>
      <c r="J7" s="81">
        <f>'計算用(期待容量)'!J7</f>
        <v>18071.769900000003</v>
      </c>
    </row>
    <row r="8" spans="1:13" x14ac:dyDescent="0.3">
      <c r="A8" s="69" t="s">
        <v>23</v>
      </c>
      <c r="B8" s="81">
        <f>'計算用(期待容量)'!B8</f>
        <v>4894.5600000000004</v>
      </c>
      <c r="C8" s="81">
        <f>'計算用(期待容量)'!C8</f>
        <v>14053.263000000001</v>
      </c>
      <c r="D8" s="81">
        <f>'計算用(期待容量)'!D8</f>
        <v>56672.829999999994</v>
      </c>
      <c r="E8" s="81">
        <f>'計算用(期待容量)'!E8</f>
        <v>24271.940000000002</v>
      </c>
      <c r="F8" s="81">
        <f>'計算用(期待容量)'!F8</f>
        <v>5917.5789999999997</v>
      </c>
      <c r="G8" s="81">
        <f>'計算用(期待容量)'!G8</f>
        <v>26635.039999999997</v>
      </c>
      <c r="H8" s="81">
        <f>'計算用(期待容量)'!H8</f>
        <v>10341.645999999999</v>
      </c>
      <c r="I8" s="81">
        <f>'計算用(期待容量)'!I8</f>
        <v>5346.89</v>
      </c>
      <c r="J8" s="81">
        <f>'計算用(期待容量)'!J8</f>
        <v>18071.769900000003</v>
      </c>
    </row>
    <row r="9" spans="1:13" x14ac:dyDescent="0.3">
      <c r="A9" s="69" t="s">
        <v>24</v>
      </c>
      <c r="B9" s="81">
        <f>'計算用(期待容量)'!B9</f>
        <v>4588.7162484979572</v>
      </c>
      <c r="C9" s="81">
        <f>'計算用(期待容量)'!C9</f>
        <v>12644.235524114767</v>
      </c>
      <c r="D9" s="81">
        <f>'計算用(期待容量)'!D9</f>
        <v>48137.484915124347</v>
      </c>
      <c r="E9" s="81">
        <f>'計算用(期待容量)'!E9</f>
        <v>22875.210080482895</v>
      </c>
      <c r="F9" s="81">
        <f>'計算用(期待容量)'!F9</f>
        <v>5272.0180931129926</v>
      </c>
      <c r="G9" s="81">
        <f>'計算用(期待容量)'!G9</f>
        <v>22759.882084702447</v>
      </c>
      <c r="H9" s="81">
        <f>'計算用(期待容量)'!H9</f>
        <v>9237.6102493467715</v>
      </c>
      <c r="I9" s="81">
        <f>'計算用(期待容量)'!I9</f>
        <v>4675.8212145748994</v>
      </c>
      <c r="J9" s="81">
        <f>'計算用(期待容量)'!J9</f>
        <v>15583.464370914815</v>
      </c>
    </row>
    <row r="10" spans="1:13" x14ac:dyDescent="0.3">
      <c r="A10" s="69" t="s">
        <v>25</v>
      </c>
      <c r="B10" s="81">
        <f>'計算用(期待容量)'!B10</f>
        <v>4615.2512765957445</v>
      </c>
      <c r="C10" s="81">
        <f>'計算用(期待容量)'!C10</f>
        <v>11195.532764079036</v>
      </c>
      <c r="D10" s="81">
        <f>'計算用(期待容量)'!D10</f>
        <v>40635.747287234241</v>
      </c>
      <c r="E10" s="81">
        <f>'計算用(期待容量)'!E10</f>
        <v>19378.481750503019</v>
      </c>
      <c r="F10" s="81">
        <f>'計算用(期待容量)'!F10</f>
        <v>4596.9151272015652</v>
      </c>
      <c r="G10" s="81">
        <f>'計算用(期待容量)'!G10</f>
        <v>18578.398123402701</v>
      </c>
      <c r="H10" s="81">
        <f>'計算用(期待容量)'!H10</f>
        <v>7735.0783993453351</v>
      </c>
      <c r="I10" s="81">
        <f>'計算用(期待容量)'!I10</f>
        <v>3918.1612955465584</v>
      </c>
      <c r="J10" s="81">
        <f>'計算用(期待容量)'!J10</f>
        <v>13284.648879881275</v>
      </c>
    </row>
    <row r="11" spans="1:13" x14ac:dyDescent="0.3">
      <c r="A11" s="69" t="s">
        <v>26</v>
      </c>
      <c r="B11" s="81">
        <f>'計算用(期待容量)'!B11</f>
        <v>5284.8298554797275</v>
      </c>
      <c r="C11" s="81">
        <f>'計算用(期待容量)'!C11</f>
        <v>12550.708024273694</v>
      </c>
      <c r="D11" s="81">
        <f>'計算用(期待容量)'!D11</f>
        <v>42312.713254161943</v>
      </c>
      <c r="E11" s="81">
        <f>'計算用(期待容量)'!E11</f>
        <v>19007.32338028169</v>
      </c>
      <c r="F11" s="81">
        <f>'計算用(期待容量)'!F11</f>
        <v>5035.3080821917811</v>
      </c>
      <c r="G11" s="81">
        <f>'計算用(期待容量)'!G11</f>
        <v>18879.855502008035</v>
      </c>
      <c r="H11" s="81">
        <f>'計算用(期待容量)'!H11</f>
        <v>8454.9612534336393</v>
      </c>
      <c r="I11" s="81">
        <f>'計算用(期待容量)'!I11</f>
        <v>4004.7524291497975</v>
      </c>
      <c r="J11" s="81">
        <f>'計算用(期待容量)'!J11</f>
        <v>13583.791658250881</v>
      </c>
    </row>
    <row r="12" spans="1:13" x14ac:dyDescent="0.3">
      <c r="A12" s="69" t="s">
        <v>27</v>
      </c>
      <c r="B12" s="81">
        <f>'計算用(期待容量)'!B12</f>
        <v>5684.9230309112809</v>
      </c>
      <c r="C12" s="81">
        <f>'計算用(期待容量)'!C12</f>
        <v>14058.731959199378</v>
      </c>
      <c r="D12" s="81">
        <f>'計算用(期待容量)'!D12</f>
        <v>46734.81771648593</v>
      </c>
      <c r="E12" s="81">
        <f>'計算用(期待容量)'!E12</f>
        <v>21556.606659959758</v>
      </c>
      <c r="F12" s="81">
        <f>'計算用(期待容量)'!F12</f>
        <v>5759.9874363992167</v>
      </c>
      <c r="G12" s="81">
        <f>'計算用(期待容量)'!G12</f>
        <v>23011.743055859803</v>
      </c>
      <c r="H12" s="81">
        <f>'計算用(期待容量)'!H12</f>
        <v>10164.761149146734</v>
      </c>
      <c r="I12" s="81">
        <f>'計算用(期待容量)'!I12</f>
        <v>4989.7103238866403</v>
      </c>
      <c r="J12" s="81">
        <f>'計算用(期待容量)'!J12</f>
        <v>17070.940362902889</v>
      </c>
    </row>
    <row r="13" spans="1:13" x14ac:dyDescent="0.3">
      <c r="A13" s="69" t="s">
        <v>28</v>
      </c>
      <c r="B13" s="81">
        <f>'計算用(期待容量)'!B13</f>
        <v>5862.62</v>
      </c>
      <c r="C13" s="81">
        <f>'計算用(期待容量)'!C13</f>
        <v>14738.267000000002</v>
      </c>
      <c r="D13" s="81">
        <f>'計算用(期待容量)'!D13</f>
        <v>50201.429105876006</v>
      </c>
      <c r="E13" s="81">
        <f>'計算用(期待容量)'!E13</f>
        <v>22875.210080482895</v>
      </c>
      <c r="F13" s="81">
        <f>'計算用(期待容量)'!F13</f>
        <v>6222.74</v>
      </c>
      <c r="G13" s="81">
        <f>'計算用(期待容量)'!G13</f>
        <v>24456.777006206645</v>
      </c>
      <c r="H13" s="81">
        <f>'計算用(期待容量)'!H13</f>
        <v>10272.556651429446</v>
      </c>
      <c r="I13" s="81">
        <f>'計算用(期待容量)'!I13</f>
        <v>4989.7103238866403</v>
      </c>
      <c r="J13" s="81">
        <f>'計算用(期待容量)'!J13</f>
        <v>17273.427364336127</v>
      </c>
    </row>
    <row r="14" spans="1:13" x14ac:dyDescent="0.3">
      <c r="A14" s="69" t="s">
        <v>29</v>
      </c>
      <c r="B14" s="81">
        <f>'計算用(期待容量)'!B14</f>
        <v>5815.5508028904051</v>
      </c>
      <c r="C14" s="81">
        <f>'計算用(期待容量)'!C14</f>
        <v>14503.43417394682</v>
      </c>
      <c r="D14" s="81">
        <f>'計算用(期待容量)'!D14</f>
        <v>50203.437936236303</v>
      </c>
      <c r="E14" s="81">
        <f>'計算用(期待容量)'!E14</f>
        <v>22875.210080482895</v>
      </c>
      <c r="F14" s="81">
        <f>'計算用(期待容量)'!F14</f>
        <v>6222.74</v>
      </c>
      <c r="G14" s="81">
        <f>'計算用(期待容量)'!G14</f>
        <v>24456.777006206645</v>
      </c>
      <c r="H14" s="81">
        <f>'計算用(期待容量)'!H14</f>
        <v>10272.556651429446</v>
      </c>
      <c r="I14" s="81">
        <f>'計算用(期待容量)'!I14</f>
        <v>4989.7103238866403</v>
      </c>
      <c r="J14" s="81">
        <f>'計算用(期待容量)'!J14</f>
        <v>17273.427364336127</v>
      </c>
    </row>
    <row r="15" spans="1:13" x14ac:dyDescent="0.3">
      <c r="A15" s="69" t="s">
        <v>30</v>
      </c>
      <c r="B15" s="81">
        <f>'計算用(期待容量)'!B15</f>
        <v>5309.5394339622644</v>
      </c>
      <c r="C15" s="81">
        <f>'計算用(期待容量)'!C15</f>
        <v>13177.097172517664</v>
      </c>
      <c r="D15" s="81">
        <f>'計算用(期待容量)'!D15</f>
        <v>45726.831089897882</v>
      </c>
      <c r="E15" s="81">
        <f>'計算用(期待容量)'!E15</f>
        <v>20257.547364185113</v>
      </c>
      <c r="F15" s="81">
        <f>'計算用(期待容量)'!F15</f>
        <v>5558.9396673189822</v>
      </c>
      <c r="G15" s="81">
        <f>'計算用(期待容量)'!G15</f>
        <v>20907.389806498722</v>
      </c>
      <c r="H15" s="81">
        <f>'計算用(期待容量)'!H15</f>
        <v>9027.7665258946599</v>
      </c>
      <c r="I15" s="81">
        <f>'計算用(期待容量)'!I15</f>
        <v>4372.7572469635625</v>
      </c>
      <c r="J15" s="81">
        <f>'計算用(期待容量)'!J15</f>
        <v>14623.198787667821</v>
      </c>
    </row>
    <row r="16" spans="1:13" x14ac:dyDescent="0.3">
      <c r="B16" s="70"/>
      <c r="C16" s="70"/>
      <c r="D16" s="70"/>
      <c r="E16" s="70"/>
      <c r="F16" s="70"/>
      <c r="G16" s="70"/>
      <c r="H16" s="70"/>
      <c r="I16" s="70"/>
      <c r="J16" s="70"/>
      <c r="K16" s="70"/>
    </row>
    <row r="17" spans="1:12" x14ac:dyDescent="0.3">
      <c r="A17" s="29" t="s">
        <v>140</v>
      </c>
      <c r="B17" s="82">
        <f>'計算用(期待容量)'!B17</f>
        <v>148008.02140290482</v>
      </c>
      <c r="C17" s="70"/>
      <c r="D17" s="70"/>
      <c r="E17" s="70"/>
      <c r="F17" s="70"/>
      <c r="G17" s="70"/>
      <c r="H17" s="70"/>
      <c r="I17" s="70"/>
      <c r="J17" s="70"/>
      <c r="K17" s="70"/>
    </row>
    <row r="18" spans="1:12" x14ac:dyDescent="0.3">
      <c r="L18" s="76"/>
    </row>
    <row r="19" spans="1:12" x14ac:dyDescent="0.3">
      <c r="A19" s="29" t="s">
        <v>121</v>
      </c>
    </row>
    <row r="20" spans="1:12" x14ac:dyDescent="0.3">
      <c r="A20" s="69" t="s">
        <v>45</v>
      </c>
      <c r="B20" s="81">
        <f>'計算用(期待容量)'!B20</f>
        <v>1063.4886385068442</v>
      </c>
      <c r="C20" s="81">
        <f>'計算用(期待容量)'!C20</f>
        <v>3913.1352709801922</v>
      </c>
      <c r="D20" s="81">
        <f>'計算用(期待容量)'!D20</f>
        <v>2617.5124389078046</v>
      </c>
      <c r="E20" s="81">
        <f>'計算用(期待容量)'!E20</f>
        <v>2094.4033310053237</v>
      </c>
      <c r="F20" s="81">
        <f>'計算用(期待容量)'!F20</f>
        <v>1315.4786227196382</v>
      </c>
      <c r="G20" s="81">
        <f>'計算用(期待容量)'!G20</f>
        <v>2088.6957615772835</v>
      </c>
      <c r="H20" s="81">
        <f>'計算用(期待容量)'!H20</f>
        <v>1019.7168224498463</v>
      </c>
      <c r="I20" s="81">
        <f>'計算用(期待容量)'!I20</f>
        <v>677.36561174263022</v>
      </c>
      <c r="J20" s="81">
        <f>'計算用(期待容量)'!J20</f>
        <v>1012.6335021104449</v>
      </c>
    </row>
    <row r="21" spans="1:12" x14ac:dyDescent="0.3">
      <c r="A21" s="69" t="s">
        <v>20</v>
      </c>
      <c r="B21" s="81">
        <f>'計算用(期待容量)'!B21</f>
        <v>1163.6841954271656</v>
      </c>
      <c r="C21" s="81">
        <f>'計算用(期待容量)'!C21</f>
        <v>4242.6765343732213</v>
      </c>
      <c r="D21" s="81">
        <f>'計算用(期待容量)'!D21</f>
        <v>4027.5681770236733</v>
      </c>
      <c r="E21" s="81">
        <f>'計算用(期待容量)'!E21</f>
        <v>2607.7768359716065</v>
      </c>
      <c r="F21" s="81">
        <f>'計算用(期待容量)'!F21</f>
        <v>1305.537033109355</v>
      </c>
      <c r="G21" s="81">
        <f>'計算用(期待容量)'!G21</f>
        <v>2915.9363943399903</v>
      </c>
      <c r="H21" s="81">
        <f>'計算用(期待容量)'!H21</f>
        <v>1596.2014424094436</v>
      </c>
      <c r="I21" s="81">
        <f>'計算用(期待容量)'!I21</f>
        <v>1011.6001133896611</v>
      </c>
      <c r="J21" s="81">
        <f>'計算用(期待容量)'!J21</f>
        <v>1429.1792739558578</v>
      </c>
    </row>
    <row r="22" spans="1:12" x14ac:dyDescent="0.3">
      <c r="A22" s="69" t="s">
        <v>21</v>
      </c>
      <c r="B22" s="81">
        <f>'計算用(期待容量)'!B22</f>
        <v>1171.5559726738279</v>
      </c>
      <c r="C22" s="81">
        <f>'計算用(期待容量)'!C22</f>
        <v>4134.822688538321</v>
      </c>
      <c r="D22" s="81">
        <f>'計算用(期待容量)'!D22</f>
        <v>4998.2205765627714</v>
      </c>
      <c r="E22" s="81">
        <f>'計算用(期待容量)'!E22</f>
        <v>3261.4771201220869</v>
      </c>
      <c r="F22" s="81">
        <f>'計算用(期待容量)'!F22</f>
        <v>1122.5296040314233</v>
      </c>
      <c r="G22" s="81">
        <f>'計算用(期待容量)'!G22</f>
        <v>3410.3392113692389</v>
      </c>
      <c r="H22" s="81">
        <f>'計算用(期待容量)'!H22</f>
        <v>1724.29433366694</v>
      </c>
      <c r="I22" s="81">
        <f>'計算用(期待容量)'!I22</f>
        <v>1059.6476595311556</v>
      </c>
      <c r="J22" s="81">
        <f>'計算用(期待容量)'!J22</f>
        <v>1987.9228335042612</v>
      </c>
    </row>
    <row r="23" spans="1:12" x14ac:dyDescent="0.3">
      <c r="A23" s="69" t="s">
        <v>22</v>
      </c>
      <c r="B23" s="81">
        <f>'計算用(期待容量)'!B23</f>
        <v>854.10440852848217</v>
      </c>
      <c r="C23" s="81">
        <f>'計算用(期待容量)'!C23</f>
        <v>3988.1112001801957</v>
      </c>
      <c r="D23" s="81">
        <f>'計算用(期待容量)'!D23</f>
        <v>5974.9290394706659</v>
      </c>
      <c r="E23" s="81">
        <f>'計算用(期待容量)'!E23</f>
        <v>3975.3706969222767</v>
      </c>
      <c r="F23" s="81">
        <f>'計算用(期待容量)'!F23</f>
        <v>1214.9636852605245</v>
      </c>
      <c r="G23" s="81">
        <f>'計算用(期待容量)'!G23</f>
        <v>3969.6177933272497</v>
      </c>
      <c r="H23" s="81">
        <f>'計算用(期待容量)'!H23</f>
        <v>2453.12252429096</v>
      </c>
      <c r="I23" s="81">
        <f>'計算用(期待容量)'!I23</f>
        <v>1404.7859130002325</v>
      </c>
      <c r="J23" s="81">
        <f>'計算用(期待容量)'!J23</f>
        <v>1939.6247390193903</v>
      </c>
    </row>
    <row r="24" spans="1:12" x14ac:dyDescent="0.3">
      <c r="A24" s="69" t="s">
        <v>23</v>
      </c>
      <c r="B24" s="81">
        <f>'計算用(期待容量)'!B24</f>
        <v>866.64127134386513</v>
      </c>
      <c r="C24" s="81">
        <f>'計算用(期待容量)'!C24</f>
        <v>4611.2695668799624</v>
      </c>
      <c r="D24" s="81">
        <f>'計算用(期待容量)'!D24</f>
        <v>6362.8733818986193</v>
      </c>
      <c r="E24" s="81">
        <f>'計算用(期待容量)'!E24</f>
        <v>4146.4626744538537</v>
      </c>
      <c r="F24" s="81">
        <f>'計算用(期待容量)'!F24</f>
        <v>1122.8175277775067</v>
      </c>
      <c r="G24" s="81">
        <f>'計算用(期待容量)'!G24</f>
        <v>3866.8163750068388</v>
      </c>
      <c r="H24" s="81">
        <f>'計算用(期待容量)'!H24</f>
        <v>2453.2827506778272</v>
      </c>
      <c r="I24" s="81">
        <f>'計算用(期待容量)'!I24</f>
        <v>1471.7801133993744</v>
      </c>
      <c r="J24" s="81">
        <f>'計算用(期待容量)'!J24</f>
        <v>2183.5163385621145</v>
      </c>
    </row>
    <row r="25" spans="1:12" x14ac:dyDescent="0.3">
      <c r="A25" s="69" t="s">
        <v>24</v>
      </c>
      <c r="B25" s="81">
        <f>'計算用(期待容量)'!B25</f>
        <v>782.1842852214013</v>
      </c>
      <c r="C25" s="81">
        <f>'計算用(期待容量)'!C25</f>
        <v>3504.3848520356705</v>
      </c>
      <c r="D25" s="81">
        <f>'計算用(期待容量)'!D25</f>
        <v>4620.5141717354363</v>
      </c>
      <c r="E25" s="81">
        <f>'計算用(期待容量)'!E25</f>
        <v>2878.6687112173422</v>
      </c>
      <c r="F25" s="81">
        <f>'計算用(期待容量)'!F25</f>
        <v>934.71951221142695</v>
      </c>
      <c r="G25" s="81">
        <f>'計算用(期待容量)'!G25</f>
        <v>2832.4963096049187</v>
      </c>
      <c r="H25" s="81">
        <f>'計算用(期待容量)'!H25</f>
        <v>1628.0425501285422</v>
      </c>
      <c r="I25" s="81">
        <f>'計算用(期待容量)'!I25</f>
        <v>1085.38400604607</v>
      </c>
      <c r="J25" s="81">
        <f>'計算用(期待容量)'!J25</f>
        <v>1695.9756017991867</v>
      </c>
    </row>
    <row r="26" spans="1:12" x14ac:dyDescent="0.3">
      <c r="A26" s="69" t="s">
        <v>25</v>
      </c>
      <c r="B26" s="81">
        <f>'計算用(期待容量)'!B26</f>
        <v>738.48082966564061</v>
      </c>
      <c r="C26" s="81">
        <f>'計算用(期待容量)'!C26</f>
        <v>3065.8667851215578</v>
      </c>
      <c r="D26" s="81">
        <f>'計算用(期待容量)'!D26</f>
        <v>3521.4454951303519</v>
      </c>
      <c r="E26" s="81">
        <f>'計算用(期待容量)'!E26</f>
        <v>2419.8352206385348</v>
      </c>
      <c r="F26" s="81">
        <f>'計算用(期待容量)'!F26</f>
        <v>829.82289738160853</v>
      </c>
      <c r="G26" s="81">
        <f>'計算用(期待容量)'!G26</f>
        <v>2136.7696732481945</v>
      </c>
      <c r="H26" s="81">
        <f>'計算用(期待容量)'!H26</f>
        <v>1341.0788388136341</v>
      </c>
      <c r="I26" s="81">
        <f>'計算用(期待容量)'!I26</f>
        <v>900.60247541368096</v>
      </c>
      <c r="J26" s="81">
        <f>'計算用(期待容量)'!J26</f>
        <v>1507.097784586811</v>
      </c>
    </row>
    <row r="27" spans="1:12" x14ac:dyDescent="0.3">
      <c r="A27" s="69" t="s">
        <v>26</v>
      </c>
      <c r="B27" s="81">
        <f>'計算用(期待容量)'!B27</f>
        <v>1018.7507909982551</v>
      </c>
      <c r="C27" s="81">
        <f>'計算用(期待容量)'!C27</f>
        <v>2733.6834811011513</v>
      </c>
      <c r="D27" s="81">
        <f>'計算用(期待容量)'!D27</f>
        <v>1493.4592215607186</v>
      </c>
      <c r="E27" s="81">
        <f>'計算用(期待容量)'!E27</f>
        <v>1069.8798142707108</v>
      </c>
      <c r="F27" s="81">
        <f>'計算用(期待容量)'!F27</f>
        <v>929.53855928616656</v>
      </c>
      <c r="G27" s="81">
        <f>'計算用(期待容量)'!G27</f>
        <v>1022.3866214264342</v>
      </c>
      <c r="H27" s="81">
        <f>'計算用(期待容量)'!H27</f>
        <v>450.77183830608465</v>
      </c>
      <c r="I27" s="81">
        <f>'計算用(期待容量)'!I27</f>
        <v>439.80457917086676</v>
      </c>
      <c r="J27" s="81">
        <f>'計算用(期待容量)'!J27</f>
        <v>1007.8750938796072</v>
      </c>
    </row>
    <row r="28" spans="1:12" x14ac:dyDescent="0.3">
      <c r="A28" s="69" t="s">
        <v>27</v>
      </c>
      <c r="B28" s="81">
        <f>'計算用(期待容量)'!B28</f>
        <v>880.69621319610451</v>
      </c>
      <c r="C28" s="81">
        <f>'計算用(期待容量)'!C28</f>
        <v>3288.4759506808487</v>
      </c>
      <c r="D28" s="81">
        <f>'計算用(期待容量)'!D28</f>
        <v>1501.5982065098381</v>
      </c>
      <c r="E28" s="81">
        <f>'計算用(期待容量)'!E28</f>
        <v>1446.4148817371095</v>
      </c>
      <c r="F28" s="81">
        <f>'計算用(期待容量)'!F28</f>
        <v>1051.8586842295149</v>
      </c>
      <c r="G28" s="81">
        <f>'計算用(期待容量)'!G28</f>
        <v>1497.4370903585445</v>
      </c>
      <c r="H28" s="81">
        <f>'計算用(期待容量)'!H28</f>
        <v>843.80537645501954</v>
      </c>
      <c r="I28" s="81">
        <f>'計算用(期待容量)'!I28</f>
        <v>629.2694101513963</v>
      </c>
      <c r="J28" s="81">
        <f>'計算用(期待容量)'!J28</f>
        <v>1235.9441866815946</v>
      </c>
    </row>
    <row r="29" spans="1:12" x14ac:dyDescent="0.3">
      <c r="A29" s="69" t="s">
        <v>28</v>
      </c>
      <c r="B29" s="81">
        <f>'計算用(期待容量)'!B29</f>
        <v>691.6563221561596</v>
      </c>
      <c r="C29" s="81">
        <f>'計算用(期待容量)'!C29</f>
        <v>3376.3601137888218</v>
      </c>
      <c r="D29" s="81">
        <f>'計算用(期待容量)'!D29</f>
        <v>1635.6855879286763</v>
      </c>
      <c r="E29" s="81">
        <f>'計算用(期待容量)'!E29</f>
        <v>1391.392826963111</v>
      </c>
      <c r="F29" s="81">
        <f>'計算用(期待容量)'!F29</f>
        <v>895.0946907308703</v>
      </c>
      <c r="G29" s="81">
        <f>'計算用(期待容量)'!G29</f>
        <v>1432.8478534242404</v>
      </c>
      <c r="H29" s="81">
        <f>'計算用(期待容量)'!H29</f>
        <v>923.42347531586802</v>
      </c>
      <c r="I29" s="81">
        <f>'計算用(期待容量)'!I29</f>
        <v>661.66672055220704</v>
      </c>
      <c r="J29" s="81">
        <f>'計算用(期待容量)'!J29</f>
        <v>1292.7324091400026</v>
      </c>
    </row>
    <row r="30" spans="1:12" x14ac:dyDescent="0.3">
      <c r="A30" s="69" t="s">
        <v>29</v>
      </c>
      <c r="B30" s="81">
        <f>'計算用(期待容量)'!B30</f>
        <v>841.86204873235761</v>
      </c>
      <c r="C30" s="81">
        <f>'計算用(期待容量)'!C30</f>
        <v>3697.5149845997612</v>
      </c>
      <c r="D30" s="81">
        <f>'計算用(期待容量)'!D30</f>
        <v>1370.2475581648689</v>
      </c>
      <c r="E30" s="81">
        <f>'計算用(期待容量)'!E30</f>
        <v>1178.0443881539916</v>
      </c>
      <c r="F30" s="81">
        <f>'計算用(期待容量)'!F30</f>
        <v>913.48323791490441</v>
      </c>
      <c r="G30" s="81">
        <f>'計算用(期待容量)'!G30</f>
        <v>1431.7896071359055</v>
      </c>
      <c r="H30" s="81">
        <f>'計算用(期待容量)'!H30</f>
        <v>837.03024154426998</v>
      </c>
      <c r="I30" s="81">
        <f>'計算用(期待容量)'!I30</f>
        <v>643.6539288398377</v>
      </c>
      <c r="J30" s="81">
        <f>'計算用(期待容量)'!J30</f>
        <v>1277.7340049140892</v>
      </c>
    </row>
    <row r="31" spans="1:12" x14ac:dyDescent="0.3">
      <c r="A31" s="69" t="s">
        <v>30</v>
      </c>
      <c r="B31" s="81">
        <f>'計算用(期待容量)'!B31</f>
        <v>831.11592432363614</v>
      </c>
      <c r="C31" s="81">
        <f>'計算用(期待容量)'!C31</f>
        <v>3242.0496740691924</v>
      </c>
      <c r="D31" s="81">
        <f>'計算用(期待容量)'!D31</f>
        <v>1651.2496312339863</v>
      </c>
      <c r="E31" s="81">
        <f>'計算用(期待容量)'!E31</f>
        <v>1398.468992649498</v>
      </c>
      <c r="F31" s="81">
        <f>'計算用(期待容量)'!F31</f>
        <v>1070.3792213361221</v>
      </c>
      <c r="G31" s="81">
        <f>'計算用(期待容量)'!G31</f>
        <v>1523.5368298073315</v>
      </c>
      <c r="H31" s="81">
        <f>'計算用(期待容量)'!H31</f>
        <v>890.77405277313528</v>
      </c>
      <c r="I31" s="81">
        <f>'計算用(期待容量)'!I31</f>
        <v>697.83586453522855</v>
      </c>
      <c r="J31" s="81">
        <f>'計算用(期待容量)'!J31</f>
        <v>1356.8898092719007</v>
      </c>
    </row>
    <row r="32" spans="1:12" x14ac:dyDescent="0.3">
      <c r="B32" s="69"/>
      <c r="C32" s="69"/>
      <c r="D32" s="69"/>
      <c r="E32" s="69"/>
      <c r="F32" s="69"/>
      <c r="G32" s="69"/>
      <c r="H32" s="69"/>
      <c r="I32" s="69"/>
      <c r="J32" s="69"/>
    </row>
    <row r="33" spans="1:13" x14ac:dyDescent="0.3">
      <c r="A33" s="29" t="s">
        <v>120</v>
      </c>
    </row>
    <row r="34" spans="1:13" x14ac:dyDescent="0.3">
      <c r="A34" s="69" t="s">
        <v>45</v>
      </c>
      <c r="B34" s="68">
        <f t="shared" ref="B34:J34" si="0">B4-B20</f>
        <v>3576.4722165714375</v>
      </c>
      <c r="C34" s="68">
        <f t="shared" si="0"/>
        <v>7465.0431319470172</v>
      </c>
      <c r="D34" s="68">
        <f t="shared" si="0"/>
        <v>38031.519723347366</v>
      </c>
      <c r="E34" s="68">
        <f t="shared" si="0"/>
        <v>15975.252061348801</v>
      </c>
      <c r="F34" s="68">
        <f t="shared" si="0"/>
        <v>3433.6540582979742</v>
      </c>
      <c r="G34" s="68">
        <f t="shared" si="0"/>
        <v>15781.776388842576</v>
      </c>
      <c r="H34" s="68">
        <f t="shared" si="0"/>
        <v>6476.4174974552079</v>
      </c>
      <c r="I34" s="68">
        <f t="shared" si="0"/>
        <v>3045.9731331966409</v>
      </c>
      <c r="J34" s="68">
        <f t="shared" si="0"/>
        <v>11210.072716256056</v>
      </c>
      <c r="L34" s="72"/>
    </row>
    <row r="35" spans="1:13" x14ac:dyDescent="0.3">
      <c r="A35" s="69" t="s">
        <v>20</v>
      </c>
      <c r="B35" s="68">
        <f t="shared" ref="B35:J35" si="1">B5-B21</f>
        <v>3052.6438856647646</v>
      </c>
      <c r="C35" s="68">
        <f t="shared" si="1"/>
        <v>6331.3206082200768</v>
      </c>
      <c r="D35" s="68">
        <f t="shared" si="1"/>
        <v>34755.067062648202</v>
      </c>
      <c r="E35" s="68">
        <f t="shared" si="1"/>
        <v>15647.462741493186</v>
      </c>
      <c r="F35" s="68">
        <f t="shared" si="1"/>
        <v>3120.8908338182378</v>
      </c>
      <c r="G35" s="68">
        <f t="shared" si="1"/>
        <v>15136.375916722438</v>
      </c>
      <c r="H35" s="68">
        <f t="shared" si="1"/>
        <v>5812.5308219256985</v>
      </c>
      <c r="I35" s="68">
        <f t="shared" si="1"/>
        <v>2700.9134898492052</v>
      </c>
      <c r="J35" s="68">
        <f t="shared" si="1"/>
        <v>10977.25953696893</v>
      </c>
      <c r="L35" s="72"/>
    </row>
    <row r="36" spans="1:13" x14ac:dyDescent="0.3">
      <c r="A36" s="69" t="s">
        <v>21</v>
      </c>
      <c r="B36" s="68">
        <f t="shared" ref="B36:J36" si="2">B6-B22</f>
        <v>3021.2425098633053</v>
      </c>
      <c r="C36" s="68">
        <f t="shared" si="2"/>
        <v>7311.627023526702</v>
      </c>
      <c r="D36" s="68">
        <f t="shared" si="2"/>
        <v>39296.950770008167</v>
      </c>
      <c r="E36" s="68">
        <f t="shared" si="2"/>
        <v>16712.815435209905</v>
      </c>
      <c r="F36" s="68">
        <f t="shared" si="2"/>
        <v>3766.6408264969532</v>
      </c>
      <c r="G36" s="68">
        <f t="shared" si="2"/>
        <v>17265.604027038942</v>
      </c>
      <c r="H36" s="68">
        <f t="shared" si="2"/>
        <v>6407.0984377077602</v>
      </c>
      <c r="I36" s="68">
        <f t="shared" si="2"/>
        <v>3183.2278870275491</v>
      </c>
      <c r="J36" s="68">
        <f t="shared" si="2"/>
        <v>12126.19481126091</v>
      </c>
      <c r="L36" s="72"/>
    </row>
    <row r="37" spans="1:13" x14ac:dyDescent="0.3">
      <c r="A37" s="69" t="s">
        <v>22</v>
      </c>
      <c r="B37" s="68">
        <f t="shared" ref="B37:J37" si="3">B7-B23</f>
        <v>3911.0582350668074</v>
      </c>
      <c r="C37" s="68">
        <f t="shared" si="3"/>
        <v>9694.1293751616377</v>
      </c>
      <c r="D37" s="68">
        <f t="shared" si="3"/>
        <v>50700.111773032826</v>
      </c>
      <c r="E37" s="68">
        <f t="shared" si="3"/>
        <v>20296.569303077726</v>
      </c>
      <c r="F37" s="68">
        <f t="shared" si="3"/>
        <v>4702.6153147394753</v>
      </c>
      <c r="G37" s="68">
        <f t="shared" si="3"/>
        <v>22665.422206672749</v>
      </c>
      <c r="H37" s="68">
        <f t="shared" si="3"/>
        <v>7888.5234757090384</v>
      </c>
      <c r="I37" s="68">
        <f t="shared" si="3"/>
        <v>3942.1040869997678</v>
      </c>
      <c r="J37" s="68">
        <f t="shared" si="3"/>
        <v>16132.145160980614</v>
      </c>
      <c r="L37" s="72"/>
    </row>
    <row r="38" spans="1:13" x14ac:dyDescent="0.3">
      <c r="A38" s="69" t="s">
        <v>23</v>
      </c>
      <c r="B38" s="68">
        <f t="shared" ref="B38:J38" si="4">B8-B24</f>
        <v>4027.9187286561355</v>
      </c>
      <c r="C38" s="68">
        <f t="shared" si="4"/>
        <v>9441.9934331200384</v>
      </c>
      <c r="D38" s="68">
        <f t="shared" si="4"/>
        <v>50309.956618101372</v>
      </c>
      <c r="E38" s="68">
        <f t="shared" si="4"/>
        <v>20125.477325546148</v>
      </c>
      <c r="F38" s="68">
        <f t="shared" si="4"/>
        <v>4794.7614722224935</v>
      </c>
      <c r="G38" s="68">
        <f t="shared" si="4"/>
        <v>22768.223624993159</v>
      </c>
      <c r="H38" s="68">
        <f t="shared" si="4"/>
        <v>7888.3632493221721</v>
      </c>
      <c r="I38" s="68">
        <f t="shared" si="4"/>
        <v>3875.1098866006259</v>
      </c>
      <c r="J38" s="68">
        <f t="shared" si="4"/>
        <v>15888.253561437888</v>
      </c>
      <c r="L38" s="72"/>
    </row>
    <row r="39" spans="1:13" x14ac:dyDescent="0.3">
      <c r="A39" s="69" t="s">
        <v>24</v>
      </c>
      <c r="B39" s="68">
        <f t="shared" ref="B39:J39" si="5">B9-B25</f>
        <v>3806.5319632765559</v>
      </c>
      <c r="C39" s="68">
        <f t="shared" si="5"/>
        <v>9139.8506720790974</v>
      </c>
      <c r="D39" s="68">
        <f t="shared" si="5"/>
        <v>43516.970743388913</v>
      </c>
      <c r="E39" s="68">
        <f t="shared" si="5"/>
        <v>19996.541369265553</v>
      </c>
      <c r="F39" s="68">
        <f t="shared" si="5"/>
        <v>4337.2985809015654</v>
      </c>
      <c r="G39" s="68">
        <f t="shared" si="5"/>
        <v>19927.385775097529</v>
      </c>
      <c r="H39" s="68">
        <f t="shared" si="5"/>
        <v>7609.5676992182289</v>
      </c>
      <c r="I39" s="68">
        <f t="shared" si="5"/>
        <v>3590.4372085288296</v>
      </c>
      <c r="J39" s="68">
        <f t="shared" si="5"/>
        <v>13887.488769115629</v>
      </c>
      <c r="L39" s="72"/>
    </row>
    <row r="40" spans="1:13" x14ac:dyDescent="0.3">
      <c r="A40" s="69" t="s">
        <v>25</v>
      </c>
      <c r="B40" s="68">
        <f t="shared" ref="B40:J40" si="6">B10-B26</f>
        <v>3876.7704469301038</v>
      </c>
      <c r="C40" s="68">
        <f t="shared" si="6"/>
        <v>8129.6659789574787</v>
      </c>
      <c r="D40" s="68">
        <f t="shared" si="6"/>
        <v>37114.301792103892</v>
      </c>
      <c r="E40" s="68">
        <f t="shared" si="6"/>
        <v>16958.646529864483</v>
      </c>
      <c r="F40" s="68">
        <f t="shared" si="6"/>
        <v>3767.0922298199566</v>
      </c>
      <c r="G40" s="68">
        <f t="shared" si="6"/>
        <v>16441.628450154509</v>
      </c>
      <c r="H40" s="68">
        <f t="shared" si="6"/>
        <v>6393.9995605317008</v>
      </c>
      <c r="I40" s="68">
        <f t="shared" si="6"/>
        <v>3017.5588201328774</v>
      </c>
      <c r="J40" s="68">
        <f t="shared" si="6"/>
        <v>11777.551095294464</v>
      </c>
      <c r="L40" s="72"/>
    </row>
    <row r="41" spans="1:13" x14ac:dyDescent="0.3">
      <c r="A41" s="69" t="s">
        <v>26</v>
      </c>
      <c r="B41" s="68">
        <f t="shared" ref="B41:J41" si="7">B11-B27</f>
        <v>4266.0790644814724</v>
      </c>
      <c r="C41" s="68">
        <f t="shared" si="7"/>
        <v>9817.0245431725416</v>
      </c>
      <c r="D41" s="68">
        <f t="shared" si="7"/>
        <v>40819.254032601224</v>
      </c>
      <c r="E41" s="68">
        <f t="shared" si="7"/>
        <v>17937.443566010981</v>
      </c>
      <c r="F41" s="68">
        <f t="shared" si="7"/>
        <v>4105.7695229056144</v>
      </c>
      <c r="G41" s="68">
        <f t="shared" si="7"/>
        <v>17857.4688805816</v>
      </c>
      <c r="H41" s="68">
        <f t="shared" si="7"/>
        <v>8004.1894151275546</v>
      </c>
      <c r="I41" s="68">
        <f t="shared" si="7"/>
        <v>3564.9478499789307</v>
      </c>
      <c r="J41" s="68">
        <f t="shared" si="7"/>
        <v>12575.916564371273</v>
      </c>
      <c r="L41" s="72"/>
    </row>
    <row r="42" spans="1:13" x14ac:dyDescent="0.3">
      <c r="A42" s="69" t="s">
        <v>27</v>
      </c>
      <c r="B42" s="68">
        <f t="shared" ref="B42:J42" si="8">B12-B28</f>
        <v>4804.2268177151764</v>
      </c>
      <c r="C42" s="68">
        <f t="shared" si="8"/>
        <v>10770.256008518529</v>
      </c>
      <c r="D42" s="68">
        <f t="shared" si="8"/>
        <v>45233.219509976094</v>
      </c>
      <c r="E42" s="68">
        <f t="shared" si="8"/>
        <v>20110.191778222648</v>
      </c>
      <c r="F42" s="68">
        <f t="shared" si="8"/>
        <v>4708.1287521697013</v>
      </c>
      <c r="G42" s="68">
        <f t="shared" si="8"/>
        <v>21514.305965501258</v>
      </c>
      <c r="H42" s="68">
        <f t="shared" si="8"/>
        <v>9320.9557726917155</v>
      </c>
      <c r="I42" s="68">
        <f t="shared" si="8"/>
        <v>4360.4409137352441</v>
      </c>
      <c r="J42" s="68">
        <f t="shared" si="8"/>
        <v>15834.996176221295</v>
      </c>
      <c r="L42" s="72"/>
    </row>
    <row r="43" spans="1:13" x14ac:dyDescent="0.3">
      <c r="A43" s="69" t="s">
        <v>28</v>
      </c>
      <c r="B43" s="68">
        <f t="shared" ref="B43:J43" si="9">B13-B29</f>
        <v>5170.9636778438398</v>
      </c>
      <c r="C43" s="68">
        <f t="shared" si="9"/>
        <v>11361.90688621118</v>
      </c>
      <c r="D43" s="68">
        <f t="shared" si="9"/>
        <v>48565.743517947332</v>
      </c>
      <c r="E43" s="68">
        <f t="shared" si="9"/>
        <v>21483.817253519785</v>
      </c>
      <c r="F43" s="68">
        <f t="shared" si="9"/>
        <v>5327.6453092691299</v>
      </c>
      <c r="G43" s="68">
        <f t="shared" si="9"/>
        <v>23023.929152782403</v>
      </c>
      <c r="H43" s="68">
        <f t="shared" si="9"/>
        <v>9349.1331761135771</v>
      </c>
      <c r="I43" s="68">
        <f t="shared" si="9"/>
        <v>4328.0436033344331</v>
      </c>
      <c r="J43" s="68">
        <f t="shared" si="9"/>
        <v>15980.694955196124</v>
      </c>
      <c r="L43" s="72"/>
    </row>
    <row r="44" spans="1:13" x14ac:dyDescent="0.3">
      <c r="A44" s="69" t="s">
        <v>29</v>
      </c>
      <c r="B44" s="68">
        <f t="shared" ref="B44:J44" si="10">B14-B30</f>
        <v>4973.6887541580472</v>
      </c>
      <c r="C44" s="68">
        <f t="shared" si="10"/>
        <v>10805.91918934706</v>
      </c>
      <c r="D44" s="68">
        <f t="shared" si="10"/>
        <v>48833.190378071435</v>
      </c>
      <c r="E44" s="68">
        <f t="shared" si="10"/>
        <v>21697.165692328905</v>
      </c>
      <c r="F44" s="68">
        <f t="shared" si="10"/>
        <v>5309.256762085095</v>
      </c>
      <c r="G44" s="68">
        <f t="shared" si="10"/>
        <v>23024.987399070738</v>
      </c>
      <c r="H44" s="68">
        <f t="shared" si="10"/>
        <v>9435.5264098851767</v>
      </c>
      <c r="I44" s="68">
        <f t="shared" si="10"/>
        <v>4346.0563950468022</v>
      </c>
      <c r="J44" s="68">
        <f t="shared" si="10"/>
        <v>15995.693359422037</v>
      </c>
      <c r="L44" s="72"/>
    </row>
    <row r="45" spans="1:13" x14ac:dyDescent="0.3">
      <c r="A45" s="69" t="s">
        <v>30</v>
      </c>
      <c r="B45" s="68">
        <f t="shared" ref="B45:J45" si="11">B15-B31</f>
        <v>4478.4235096386283</v>
      </c>
      <c r="C45" s="68">
        <f t="shared" si="11"/>
        <v>9935.0474984484717</v>
      </c>
      <c r="D45" s="68">
        <f t="shared" si="11"/>
        <v>44075.581458663895</v>
      </c>
      <c r="E45" s="68">
        <f t="shared" si="11"/>
        <v>18859.078371535616</v>
      </c>
      <c r="F45" s="68">
        <f t="shared" si="11"/>
        <v>4488.5604459828601</v>
      </c>
      <c r="G45" s="68">
        <f t="shared" si="11"/>
        <v>19383.852976691393</v>
      </c>
      <c r="H45" s="68">
        <f t="shared" si="11"/>
        <v>8136.9924731215251</v>
      </c>
      <c r="I45" s="68">
        <f t="shared" si="11"/>
        <v>3674.9213824283338</v>
      </c>
      <c r="J45" s="68">
        <f t="shared" si="11"/>
        <v>13266.30897839592</v>
      </c>
      <c r="L45" s="72"/>
    </row>
    <row r="46" spans="1:13" x14ac:dyDescent="0.3">
      <c r="L46" s="72"/>
    </row>
    <row r="47" spans="1:13" x14ac:dyDescent="0.3">
      <c r="A47" s="29" t="s">
        <v>119</v>
      </c>
      <c r="K47" s="70" t="s">
        <v>118</v>
      </c>
    </row>
    <row r="48" spans="1:13" x14ac:dyDescent="0.3">
      <c r="A48" s="69" t="s">
        <v>45</v>
      </c>
      <c r="B48" s="64">
        <f>IF(入力!$E$16=B$2,入力!$E$34*入力!$E$28/1000,0)</f>
        <v>0</v>
      </c>
      <c r="C48" s="64">
        <f>IF(入力!$E$16=C$2,入力!$E$34*入力!$E$28/1000,0)</f>
        <v>0</v>
      </c>
      <c r="D48" s="64">
        <f>IF(入力!$E$16=D$2,入力!$E$34*入力!$E$28/1000,0)</f>
        <v>0</v>
      </c>
      <c r="E48" s="64">
        <f>IF(入力!$E$16=E$2,入力!$E$34*入力!$E$28/1000,0)</f>
        <v>0</v>
      </c>
      <c r="F48" s="64">
        <f>IF(入力!$E$16=F$2,入力!$E$34*入力!$E$28/1000,0)</f>
        <v>0</v>
      </c>
      <c r="G48" s="64">
        <f>IF(入力!$E$16=G$2,入力!$E$34*入力!$E$28/1000,0)</f>
        <v>0</v>
      </c>
      <c r="H48" s="64">
        <f>IF(入力!$E$16=H$2,入力!$E$34*入力!$E$28/1000,0)</f>
        <v>0</v>
      </c>
      <c r="I48" s="64">
        <f>IF(入力!$E$16=I$2,入力!$E$34*入力!$E$28/1000,0)</f>
        <v>0</v>
      </c>
      <c r="J48" s="64">
        <f>IF(入力!$E$16=J$2,入力!$E$34*入力!$E$28/1000,0)</f>
        <v>0</v>
      </c>
      <c r="K48" s="73">
        <f t="shared" ref="K48:K59" si="12">SUM(B48:J48)</f>
        <v>0</v>
      </c>
      <c r="L48" s="72"/>
      <c r="M48" s="67"/>
    </row>
    <row r="49" spans="1:15" x14ac:dyDescent="0.3">
      <c r="A49" s="69" t="s">
        <v>20</v>
      </c>
      <c r="B49" s="64">
        <f>IF(入力!$E$16=B$2,入力!$F$34*入力!$F$28/1000,0)</f>
        <v>0</v>
      </c>
      <c r="C49" s="64">
        <f>IF(入力!$E$16=C$2,入力!$F$34*入力!$F$28/1000,0)</f>
        <v>0</v>
      </c>
      <c r="D49" s="64">
        <f>IF(入力!$E$16=D$2,入力!$F$34*入力!$F$28/1000,0)</f>
        <v>0</v>
      </c>
      <c r="E49" s="64">
        <f>IF(入力!$E$16=E$2,入力!$F$34*入力!$F$28/1000,0)</f>
        <v>0</v>
      </c>
      <c r="F49" s="64">
        <f>IF(入力!$E$16=F$2,入力!$F$34*入力!$F$28/1000,0)</f>
        <v>0</v>
      </c>
      <c r="G49" s="64">
        <f>IF(入力!$E$16=G$2,入力!$F$34*入力!$F$28/1000,0)</f>
        <v>0</v>
      </c>
      <c r="H49" s="64">
        <f>IF(入力!$E$16=H$2,入力!$F$34*入力!$F$28/1000,0)</f>
        <v>0</v>
      </c>
      <c r="I49" s="64">
        <f>IF(入力!$E$16=I$2,入力!$F$34*入力!$F$28/1000,0)</f>
        <v>0</v>
      </c>
      <c r="J49" s="64">
        <f>IF(入力!$E$16=J$2,入力!$F$34*入力!$F$28/1000,0)</f>
        <v>0</v>
      </c>
      <c r="K49" s="73">
        <f t="shared" si="12"/>
        <v>0</v>
      </c>
      <c r="L49" s="72"/>
      <c r="M49" s="67"/>
    </row>
    <row r="50" spans="1:15" x14ac:dyDescent="0.3">
      <c r="A50" s="69" t="s">
        <v>21</v>
      </c>
      <c r="B50" s="64">
        <f>IF(入力!$E$16=B$2,入力!$G$34*入力!$G$28/1000,0)</f>
        <v>0</v>
      </c>
      <c r="C50" s="64">
        <f>IF(入力!$E$16=C$2,入力!$G$34*入力!$G$28/1000,0)</f>
        <v>0</v>
      </c>
      <c r="D50" s="64">
        <f>IF(入力!$E$16=D$2,入力!$G$34*入力!$G$28/1000,0)</f>
        <v>0</v>
      </c>
      <c r="E50" s="64">
        <f>IF(入力!$E$16=E$2,入力!$G$34*入力!$G$28/1000,0)</f>
        <v>0</v>
      </c>
      <c r="F50" s="64">
        <f>IF(入力!$E$16=F$2,入力!$G$34*入力!$G$28/1000,0)</f>
        <v>0</v>
      </c>
      <c r="G50" s="64">
        <f>IF(入力!$E$16=G$2,入力!$G$34*入力!$G$28/1000,0)</f>
        <v>0</v>
      </c>
      <c r="H50" s="64">
        <f>IF(入力!$E$16=H$2,入力!$G$34*入力!$G$28/1000,0)</f>
        <v>0</v>
      </c>
      <c r="I50" s="64">
        <f>IF(入力!$E$16=I$2,入力!$G$34*入力!$G$28/1000,0)</f>
        <v>0</v>
      </c>
      <c r="J50" s="64">
        <f>IF(入力!$E$16=J$2,入力!$G$34*入力!$G$28/1000,0)</f>
        <v>0</v>
      </c>
      <c r="K50" s="73">
        <f t="shared" si="12"/>
        <v>0</v>
      </c>
      <c r="L50" s="72"/>
      <c r="M50" s="67"/>
    </row>
    <row r="51" spans="1:15" x14ac:dyDescent="0.3">
      <c r="A51" s="69" t="s">
        <v>22</v>
      </c>
      <c r="B51" s="64">
        <f>IF(入力!$E$16=B$2,入力!$H$34*入力!$H$28/1000,0)</f>
        <v>0</v>
      </c>
      <c r="C51" s="64">
        <f>IF(入力!$E$16=C$2,入力!$H$34*入力!$H$28/1000,0)</f>
        <v>0</v>
      </c>
      <c r="D51" s="64">
        <f>IF(入力!$E$16=D$2,入力!$H$34*入力!$H$28/1000,0)</f>
        <v>0</v>
      </c>
      <c r="E51" s="64">
        <f>IF(入力!$E$16=E$2,入力!$H$34*入力!$H$28/1000,0)</f>
        <v>0</v>
      </c>
      <c r="F51" s="64">
        <f>IF(入力!$E$16=F$2,入力!$H$34*入力!$H$28/1000,0)</f>
        <v>0</v>
      </c>
      <c r="G51" s="64">
        <f>IF(入力!$E$16=G$2,入力!$H$34*入力!$H$28/1000,0)</f>
        <v>0</v>
      </c>
      <c r="H51" s="64">
        <f>IF(入力!$E$16=H$2,入力!$H$34*入力!$H$28/1000,0)</f>
        <v>0</v>
      </c>
      <c r="I51" s="64">
        <f>IF(入力!$E$16=I$2,入力!$H$34*入力!$H$28/1000,0)</f>
        <v>0</v>
      </c>
      <c r="J51" s="64">
        <f>IF(入力!$E$16=J$2,入力!$H$34*入力!$H$28/1000,0)</f>
        <v>0</v>
      </c>
      <c r="K51" s="73">
        <f t="shared" si="12"/>
        <v>0</v>
      </c>
      <c r="L51" s="72"/>
      <c r="M51" s="67"/>
    </row>
    <row r="52" spans="1:15" x14ac:dyDescent="0.3">
      <c r="A52" s="69" t="s">
        <v>23</v>
      </c>
      <c r="B52" s="64">
        <f>IF(入力!$E$16=B$2,入力!$I$34*入力!$I$28/1000,0)</f>
        <v>0</v>
      </c>
      <c r="C52" s="64">
        <f>IF(入力!$E$16=C$2,入力!$I$34*入力!$I$28/1000,0)</f>
        <v>0</v>
      </c>
      <c r="D52" s="64">
        <f>IF(入力!$E$16=D$2,入力!$I$34*入力!$I$28/1000,0)</f>
        <v>0</v>
      </c>
      <c r="E52" s="64">
        <f>IF(入力!$E$16=E$2,入力!$I$34*入力!$I$28/1000,0)</f>
        <v>0</v>
      </c>
      <c r="F52" s="64">
        <f>IF(入力!$E$16=F$2,入力!$I$34*入力!$I$28/1000,0)</f>
        <v>0</v>
      </c>
      <c r="G52" s="64">
        <f>IF(入力!$E$16=G$2,入力!$I$34*入力!$I$28/1000,0)</f>
        <v>0</v>
      </c>
      <c r="H52" s="64">
        <f>IF(入力!$E$16=H$2,入力!$I$34*入力!$I$28/1000,0)</f>
        <v>0</v>
      </c>
      <c r="I52" s="64">
        <f>IF(入力!$E$16=I$2,入力!$I$34*入力!$I$28/1000,0)</f>
        <v>0</v>
      </c>
      <c r="J52" s="64">
        <f>IF(入力!$E$16=J$2,入力!$I$34*入力!$I$28/1000,0)</f>
        <v>0</v>
      </c>
      <c r="K52" s="73">
        <f t="shared" si="12"/>
        <v>0</v>
      </c>
      <c r="L52" s="72"/>
      <c r="M52" s="67"/>
    </row>
    <row r="53" spans="1:15" x14ac:dyDescent="0.3">
      <c r="A53" s="69" t="s">
        <v>24</v>
      </c>
      <c r="B53" s="64">
        <f>IF(入力!$E$16=B$2,入力!$J$34*入力!$J$28/1000,0)</f>
        <v>0</v>
      </c>
      <c r="C53" s="64">
        <f>IF(入力!$E$16=C$2,入力!$J$34*入力!$J$28/1000,0)</f>
        <v>0</v>
      </c>
      <c r="D53" s="64">
        <f>IF(入力!$E$16=D$2,入力!$J$34*入力!$J$28/1000,0)</f>
        <v>0</v>
      </c>
      <c r="E53" s="64">
        <f>IF(入力!$E$16=E$2,入力!$J$34*入力!$J$28/1000,0)</f>
        <v>0</v>
      </c>
      <c r="F53" s="64">
        <f>IF(入力!$E$16=F$2,入力!$J$34*入力!$J$28/1000,0)</f>
        <v>0</v>
      </c>
      <c r="G53" s="64">
        <f>IF(入力!$E$16=G$2,入力!$J$34*入力!$J$28/1000,0)</f>
        <v>0</v>
      </c>
      <c r="H53" s="64">
        <f>IF(入力!$E$16=H$2,入力!$J$34*入力!$J$28/1000,0)</f>
        <v>0</v>
      </c>
      <c r="I53" s="64">
        <f>IF(入力!$E$16=I$2,入力!$J$34*入力!$J$28/1000,0)</f>
        <v>0</v>
      </c>
      <c r="J53" s="64">
        <f>IF(入力!$E$16=J$2,入力!$J$34*入力!$J$28/1000,0)</f>
        <v>0</v>
      </c>
      <c r="K53" s="73">
        <f t="shared" si="12"/>
        <v>0</v>
      </c>
      <c r="L53" s="72"/>
      <c r="M53" s="67"/>
    </row>
    <row r="54" spans="1:15" x14ac:dyDescent="0.3">
      <c r="A54" s="69" t="s">
        <v>25</v>
      </c>
      <c r="B54" s="64">
        <f>IF(入力!$E$16=B$2,入力!$K$34*入力!$K$28/1000,0)</f>
        <v>0</v>
      </c>
      <c r="C54" s="64">
        <f>IF(入力!$E$16=C$2,入力!$K$34*入力!$K$28/1000,0)</f>
        <v>0</v>
      </c>
      <c r="D54" s="64">
        <f>IF(入力!$E$16=D$2,入力!$K$34*入力!$K$28/1000,0)</f>
        <v>0</v>
      </c>
      <c r="E54" s="64">
        <f>IF(入力!$E$16=E$2,入力!$K$34*入力!$K$28/1000,0)</f>
        <v>0</v>
      </c>
      <c r="F54" s="64">
        <f>IF(入力!$E$16=F$2,入力!$K$34*入力!$K$28/1000,0)</f>
        <v>0</v>
      </c>
      <c r="G54" s="64">
        <f>IF(入力!$E$16=G$2,入力!$K$34*入力!$K$28/1000,0)</f>
        <v>0</v>
      </c>
      <c r="H54" s="64">
        <f>IF(入力!$E$16=H$2,入力!$K$34*入力!$K$28/1000,0)</f>
        <v>0</v>
      </c>
      <c r="I54" s="64">
        <f>IF(入力!$E$16=I$2,入力!$K$34*入力!$K$28/1000,0)</f>
        <v>0</v>
      </c>
      <c r="J54" s="64">
        <f>IF(入力!$E$16=J$2,入力!$K$34*入力!$K$28/1000,0)</f>
        <v>0</v>
      </c>
      <c r="K54" s="73">
        <f t="shared" si="12"/>
        <v>0</v>
      </c>
      <c r="L54" s="72"/>
      <c r="M54" s="67"/>
    </row>
    <row r="55" spans="1:15" x14ac:dyDescent="0.3">
      <c r="A55" s="69" t="s">
        <v>26</v>
      </c>
      <c r="B55" s="64">
        <f>IF(入力!$E$16=B$2,入力!$L$34*入力!$L$28/1000,0)</f>
        <v>0</v>
      </c>
      <c r="C55" s="64">
        <f>IF(入力!$E$16=C$2,入力!$L$34*入力!$L$28/1000,0)</f>
        <v>0</v>
      </c>
      <c r="D55" s="64">
        <f>IF(入力!$E$16=D$2,入力!$L$34*入力!$L$28/1000,0)</f>
        <v>0</v>
      </c>
      <c r="E55" s="64">
        <f>IF(入力!$E$16=E$2,入力!$L$34*入力!$L$28/1000,0)</f>
        <v>0</v>
      </c>
      <c r="F55" s="64">
        <f>IF(入力!$E$16=F$2,入力!$L$34*入力!$L$28/1000,0)</f>
        <v>0</v>
      </c>
      <c r="G55" s="64">
        <f>IF(入力!$E$16=G$2,入力!$L$34*入力!$L$28/1000,0)</f>
        <v>0</v>
      </c>
      <c r="H55" s="64">
        <f>IF(入力!$E$16=H$2,入力!$L$34*入力!$L$28/1000,0)</f>
        <v>0</v>
      </c>
      <c r="I55" s="64">
        <f>IF(入力!$E$16=I$2,入力!$L$34*入力!$L$28/1000,0)</f>
        <v>0</v>
      </c>
      <c r="J55" s="64">
        <f>IF(入力!$E$16=J$2,入力!$L$34*入力!$L$28/1000,0)</f>
        <v>0</v>
      </c>
      <c r="K55" s="73">
        <f t="shared" si="12"/>
        <v>0</v>
      </c>
      <c r="L55" s="72"/>
      <c r="M55" s="67"/>
    </row>
    <row r="56" spans="1:15" x14ac:dyDescent="0.3">
      <c r="A56" s="69" t="s">
        <v>27</v>
      </c>
      <c r="B56" s="64">
        <f>IF(入力!$E$16=B$2,入力!$M$34*入力!$M$28/1000,0)</f>
        <v>0</v>
      </c>
      <c r="C56" s="64">
        <f>IF(入力!$E$16=C$2,入力!$M$34*入力!$M$28/1000,0)</f>
        <v>0</v>
      </c>
      <c r="D56" s="64">
        <f>IF(入力!$E$16=D$2,入力!$M$34*入力!$M$28/1000,0)</f>
        <v>0</v>
      </c>
      <c r="E56" s="64">
        <f>IF(入力!$E$16=E$2,入力!$M$34*入力!$M$28/1000,0)</f>
        <v>0</v>
      </c>
      <c r="F56" s="64">
        <f>IF(入力!$E$16=F$2,入力!$M$34*入力!$M$28/1000,0)</f>
        <v>0</v>
      </c>
      <c r="G56" s="64">
        <f>IF(入力!$E$16=G$2,入力!$M$34*入力!$M$28/1000,0)</f>
        <v>0</v>
      </c>
      <c r="H56" s="64">
        <f>IF(入力!$E$16=H$2,入力!$M$34*入力!$M$28/1000,0)</f>
        <v>0</v>
      </c>
      <c r="I56" s="64">
        <f>IF(入力!$E$16=I$2,入力!$M$34*入力!$M$28/1000,0)</f>
        <v>0</v>
      </c>
      <c r="J56" s="64">
        <f>IF(入力!$E$16=J$2,入力!$M$34*入力!$M$28/1000,0)</f>
        <v>0</v>
      </c>
      <c r="K56" s="73">
        <f t="shared" si="12"/>
        <v>0</v>
      </c>
      <c r="L56" s="72"/>
      <c r="M56" s="67"/>
    </row>
    <row r="57" spans="1:15" x14ac:dyDescent="0.3">
      <c r="A57" s="69" t="s">
        <v>28</v>
      </c>
      <c r="B57" s="64">
        <f>IF(入力!$E$16=B$2,入力!$N$34*入力!$N$28/1000,0)</f>
        <v>0</v>
      </c>
      <c r="C57" s="64">
        <f>IF(入力!$E$16=C$2,入力!$N$34*入力!$N$28/1000,0)</f>
        <v>0</v>
      </c>
      <c r="D57" s="64">
        <f>IF(入力!$E$16=D$2,入力!$N$34*入力!$N$28/1000,0)</f>
        <v>0</v>
      </c>
      <c r="E57" s="64">
        <f>IF(入力!$E$16=E$2,入力!$N$34*入力!$N$28/1000,0)</f>
        <v>0</v>
      </c>
      <c r="F57" s="64">
        <f>IF(入力!$E$16=F$2,入力!$N$34*入力!$N$28/1000,0)</f>
        <v>0</v>
      </c>
      <c r="G57" s="64">
        <f>IF(入力!$E$16=G$2,入力!$N$34*入力!$N$28/1000,0)</f>
        <v>0</v>
      </c>
      <c r="H57" s="64">
        <f>IF(入力!$E$16=H$2,入力!$N$34*入力!$N$28/1000,0)</f>
        <v>0</v>
      </c>
      <c r="I57" s="64">
        <f>IF(入力!$E$16=I$2,入力!$N$34*入力!$N$28/1000,0)</f>
        <v>0</v>
      </c>
      <c r="J57" s="64">
        <f>IF(入力!$E$16=J$2,入力!$N$34*入力!$N$28/1000,0)</f>
        <v>0</v>
      </c>
      <c r="K57" s="73">
        <f t="shared" si="12"/>
        <v>0</v>
      </c>
      <c r="L57" s="72"/>
      <c r="M57" s="67"/>
    </row>
    <row r="58" spans="1:15" x14ac:dyDescent="0.3">
      <c r="A58" s="69" t="s">
        <v>29</v>
      </c>
      <c r="B58" s="64">
        <f>IF(入力!$E$16=B$2,入力!$O$34*入力!$O$28/1000,0)</f>
        <v>0</v>
      </c>
      <c r="C58" s="64">
        <f>IF(入力!$E$16=C$2,入力!$O$34*入力!$O$28/1000,0)</f>
        <v>0</v>
      </c>
      <c r="D58" s="64">
        <f>IF(入力!$E$16=D$2,入力!$O$34*入力!$O$28/1000,0)</f>
        <v>0</v>
      </c>
      <c r="E58" s="64">
        <f>IF(入力!$E$16=E$2,入力!$O$34*入力!$O$28/1000,0)</f>
        <v>0</v>
      </c>
      <c r="F58" s="64">
        <f>IF(入力!$E$16=F$2,入力!$O$34*入力!$O$28/1000,0)</f>
        <v>0</v>
      </c>
      <c r="G58" s="64">
        <f>IF(入力!$E$16=G$2,入力!$O$34*入力!$O$28/1000,0)</f>
        <v>0</v>
      </c>
      <c r="H58" s="64">
        <f>IF(入力!$E$16=H$2,入力!$O$34*入力!$O$28/1000,0)</f>
        <v>0</v>
      </c>
      <c r="I58" s="64">
        <f>IF(入力!$E$16=I$2,入力!$O$34*入力!$O$28/1000,0)</f>
        <v>0</v>
      </c>
      <c r="J58" s="64">
        <f>IF(入力!$E$16=J$2,入力!$O$34*入力!$O$28/1000,0)</f>
        <v>0</v>
      </c>
      <c r="K58" s="73">
        <f t="shared" si="12"/>
        <v>0</v>
      </c>
      <c r="L58" s="72"/>
      <c r="M58" s="67"/>
    </row>
    <row r="59" spans="1:15" x14ac:dyDescent="0.3">
      <c r="A59" s="69" t="s">
        <v>30</v>
      </c>
      <c r="B59" s="64">
        <f>IF(入力!$E$16=B$2,入力!$P$34*入力!$P$28/1000,0)</f>
        <v>0</v>
      </c>
      <c r="C59" s="64">
        <f>IF(入力!$E$16=C$2,入力!$P$34*入力!$P$28/1000,0)</f>
        <v>0</v>
      </c>
      <c r="D59" s="64">
        <f>IF(入力!$E$16=D$2,入力!$P$34*入力!$P$28/1000,0)</f>
        <v>0</v>
      </c>
      <c r="E59" s="64">
        <f>IF(入力!$E$16=E$2,入力!$P$34*入力!$P$28/1000,0)</f>
        <v>0</v>
      </c>
      <c r="F59" s="64">
        <f>IF(入力!$E$16=F$2,入力!$P$34*入力!$P$28/1000,0)</f>
        <v>0</v>
      </c>
      <c r="G59" s="64">
        <f>IF(入力!$E$16=G$2,入力!$P$34*入力!$P$28/1000,0)</f>
        <v>0</v>
      </c>
      <c r="H59" s="64">
        <f>IF(入力!$E$16=H$2,入力!$P$34*入力!$P$28/1000,0)</f>
        <v>0</v>
      </c>
      <c r="I59" s="64">
        <f>IF(入力!$E$16=I$2,入力!$P$34*入力!$P$28/1000,0)</f>
        <v>0</v>
      </c>
      <c r="J59" s="64">
        <f>IF(入力!$E$16=J$2,入力!$P$34*入力!$P$28/1000,0)</f>
        <v>0</v>
      </c>
      <c r="K59" s="73">
        <f t="shared" si="12"/>
        <v>0</v>
      </c>
      <c r="L59" s="72"/>
      <c r="M59" s="67"/>
    </row>
    <row r="61" spans="1:15" x14ac:dyDescent="0.3">
      <c r="A61" s="29" t="s">
        <v>117</v>
      </c>
    </row>
    <row r="62" spans="1:15" x14ac:dyDescent="0.3">
      <c r="A62" s="69" t="s">
        <v>45</v>
      </c>
      <c r="B62" s="68">
        <f t="shared" ref="B62:J62" si="13">B34-(B48-MIN(B$48:B$59))</f>
        <v>3576.4722165714375</v>
      </c>
      <c r="C62" s="68">
        <f t="shared" si="13"/>
        <v>7465.0431319470172</v>
      </c>
      <c r="D62" s="68">
        <f t="shared" si="13"/>
        <v>38031.519723347366</v>
      </c>
      <c r="E62" s="68">
        <f t="shared" si="13"/>
        <v>15975.252061348801</v>
      </c>
      <c r="F62" s="68">
        <f t="shared" si="13"/>
        <v>3433.6540582979742</v>
      </c>
      <c r="G62" s="68">
        <f t="shared" si="13"/>
        <v>15781.776388842576</v>
      </c>
      <c r="H62" s="68">
        <f t="shared" si="13"/>
        <v>6476.4174974552079</v>
      </c>
      <c r="I62" s="68">
        <f t="shared" si="13"/>
        <v>3045.9731331966409</v>
      </c>
      <c r="J62" s="68">
        <f t="shared" si="13"/>
        <v>11210.072716256056</v>
      </c>
      <c r="K62" s="72"/>
      <c r="L62" s="72"/>
      <c r="M62" s="67"/>
      <c r="O62" s="71"/>
    </row>
    <row r="63" spans="1:15" x14ac:dyDescent="0.3">
      <c r="A63" s="69" t="s">
        <v>20</v>
      </c>
      <c r="B63" s="68">
        <f t="shared" ref="B63:J63" si="14">B35-(B49-MIN(B$48:B$59))</f>
        <v>3052.6438856647646</v>
      </c>
      <c r="C63" s="68">
        <f t="shared" si="14"/>
        <v>6331.3206082200768</v>
      </c>
      <c r="D63" s="68">
        <f t="shared" si="14"/>
        <v>34755.067062648202</v>
      </c>
      <c r="E63" s="68">
        <f t="shared" si="14"/>
        <v>15647.462741493186</v>
      </c>
      <c r="F63" s="68">
        <f t="shared" si="14"/>
        <v>3120.8908338182378</v>
      </c>
      <c r="G63" s="68">
        <f t="shared" si="14"/>
        <v>15136.375916722438</v>
      </c>
      <c r="H63" s="68">
        <f t="shared" si="14"/>
        <v>5812.5308219256985</v>
      </c>
      <c r="I63" s="68">
        <f t="shared" si="14"/>
        <v>2700.9134898492052</v>
      </c>
      <c r="J63" s="68">
        <f t="shared" si="14"/>
        <v>10977.25953696893</v>
      </c>
      <c r="K63" s="72"/>
      <c r="L63" s="72"/>
      <c r="M63" s="67"/>
      <c r="O63" s="71"/>
    </row>
    <row r="64" spans="1:15" x14ac:dyDescent="0.3">
      <c r="A64" s="69" t="s">
        <v>21</v>
      </c>
      <c r="B64" s="68">
        <f t="shared" ref="B64:J64" si="15">B36-(B50-MIN(B$48:B$59))</f>
        <v>3021.2425098633053</v>
      </c>
      <c r="C64" s="68">
        <f t="shared" si="15"/>
        <v>7311.627023526702</v>
      </c>
      <c r="D64" s="68">
        <f t="shared" si="15"/>
        <v>39296.950770008167</v>
      </c>
      <c r="E64" s="68">
        <f t="shared" si="15"/>
        <v>16712.815435209905</v>
      </c>
      <c r="F64" s="68">
        <f t="shared" si="15"/>
        <v>3766.6408264969532</v>
      </c>
      <c r="G64" s="68">
        <f t="shared" si="15"/>
        <v>17265.604027038942</v>
      </c>
      <c r="H64" s="68">
        <f t="shared" si="15"/>
        <v>6407.0984377077602</v>
      </c>
      <c r="I64" s="68">
        <f t="shared" si="15"/>
        <v>3183.2278870275491</v>
      </c>
      <c r="J64" s="68">
        <f t="shared" si="15"/>
        <v>12126.19481126091</v>
      </c>
      <c r="K64" s="72"/>
      <c r="L64" s="72"/>
      <c r="M64" s="67"/>
      <c r="O64" s="71"/>
    </row>
    <row r="65" spans="1:15" x14ac:dyDescent="0.3">
      <c r="A65" s="69" t="s">
        <v>22</v>
      </c>
      <c r="B65" s="68">
        <f t="shared" ref="B65:J65" si="16">B37-(B51-MIN(B$48:B$59))</f>
        <v>3911.0582350668074</v>
      </c>
      <c r="C65" s="68">
        <f t="shared" si="16"/>
        <v>9694.1293751616377</v>
      </c>
      <c r="D65" s="68">
        <f t="shared" si="16"/>
        <v>50700.111773032826</v>
      </c>
      <c r="E65" s="68">
        <f t="shared" si="16"/>
        <v>20296.569303077726</v>
      </c>
      <c r="F65" s="68">
        <f t="shared" si="16"/>
        <v>4702.6153147394753</v>
      </c>
      <c r="G65" s="68">
        <f t="shared" si="16"/>
        <v>22665.422206672749</v>
      </c>
      <c r="H65" s="68">
        <f t="shared" si="16"/>
        <v>7888.5234757090384</v>
      </c>
      <c r="I65" s="68">
        <f t="shared" si="16"/>
        <v>3942.1040869997678</v>
      </c>
      <c r="J65" s="68">
        <f t="shared" si="16"/>
        <v>16132.145160980614</v>
      </c>
      <c r="K65" s="72"/>
      <c r="L65" s="72"/>
      <c r="M65" s="67"/>
      <c r="O65" s="71"/>
    </row>
    <row r="66" spans="1:15" x14ac:dyDescent="0.3">
      <c r="A66" s="69" t="s">
        <v>23</v>
      </c>
      <c r="B66" s="68">
        <f t="shared" ref="B66:J66" si="17">B38-(B52-MIN(B$48:B$59))</f>
        <v>4027.9187286561355</v>
      </c>
      <c r="C66" s="68">
        <f t="shared" si="17"/>
        <v>9441.9934331200384</v>
      </c>
      <c r="D66" s="68">
        <f t="shared" si="17"/>
        <v>50309.956618101372</v>
      </c>
      <c r="E66" s="68">
        <f t="shared" si="17"/>
        <v>20125.477325546148</v>
      </c>
      <c r="F66" s="68">
        <f t="shared" si="17"/>
        <v>4794.7614722224935</v>
      </c>
      <c r="G66" s="68">
        <f t="shared" si="17"/>
        <v>22768.223624993159</v>
      </c>
      <c r="H66" s="68">
        <f t="shared" si="17"/>
        <v>7888.3632493221721</v>
      </c>
      <c r="I66" s="68">
        <f t="shared" si="17"/>
        <v>3875.1098866006259</v>
      </c>
      <c r="J66" s="68">
        <f t="shared" si="17"/>
        <v>15888.253561437888</v>
      </c>
      <c r="K66" s="72"/>
      <c r="L66" s="72"/>
      <c r="M66" s="67"/>
      <c r="O66" s="71"/>
    </row>
    <row r="67" spans="1:15" x14ac:dyDescent="0.3">
      <c r="A67" s="69" t="s">
        <v>24</v>
      </c>
      <c r="B67" s="68">
        <f t="shared" ref="B67:J67" si="18">B39-(B53-MIN(B$48:B$59))</f>
        <v>3806.5319632765559</v>
      </c>
      <c r="C67" s="68">
        <f t="shared" si="18"/>
        <v>9139.8506720790974</v>
      </c>
      <c r="D67" s="68">
        <f t="shared" si="18"/>
        <v>43516.970743388913</v>
      </c>
      <c r="E67" s="68">
        <f t="shared" si="18"/>
        <v>19996.541369265553</v>
      </c>
      <c r="F67" s="68">
        <f t="shared" si="18"/>
        <v>4337.2985809015654</v>
      </c>
      <c r="G67" s="68">
        <f t="shared" si="18"/>
        <v>19927.385775097529</v>
      </c>
      <c r="H67" s="68">
        <f t="shared" si="18"/>
        <v>7609.5676992182289</v>
      </c>
      <c r="I67" s="68">
        <f t="shared" si="18"/>
        <v>3590.4372085288296</v>
      </c>
      <c r="J67" s="68">
        <f t="shared" si="18"/>
        <v>13887.488769115629</v>
      </c>
      <c r="K67" s="72"/>
      <c r="L67" s="72"/>
      <c r="M67" s="67"/>
      <c r="O67" s="71"/>
    </row>
    <row r="68" spans="1:15" x14ac:dyDescent="0.3">
      <c r="A68" s="69" t="s">
        <v>25</v>
      </c>
      <c r="B68" s="68">
        <f t="shared" ref="B68:J68" si="19">B40-(B54-MIN(B$48:B$59))</f>
        <v>3876.7704469301038</v>
      </c>
      <c r="C68" s="68">
        <f t="shared" si="19"/>
        <v>8129.6659789574787</v>
      </c>
      <c r="D68" s="68">
        <f t="shared" si="19"/>
        <v>37114.301792103892</v>
      </c>
      <c r="E68" s="68">
        <f t="shared" si="19"/>
        <v>16958.646529864483</v>
      </c>
      <c r="F68" s="68">
        <f t="shared" si="19"/>
        <v>3767.0922298199566</v>
      </c>
      <c r="G68" s="68">
        <f t="shared" si="19"/>
        <v>16441.628450154509</v>
      </c>
      <c r="H68" s="68">
        <f t="shared" si="19"/>
        <v>6393.9995605317008</v>
      </c>
      <c r="I68" s="68">
        <f t="shared" si="19"/>
        <v>3017.5588201328774</v>
      </c>
      <c r="J68" s="68">
        <f t="shared" si="19"/>
        <v>11777.551095294464</v>
      </c>
      <c r="K68" s="72"/>
      <c r="L68" s="72"/>
      <c r="M68" s="67"/>
      <c r="O68" s="71"/>
    </row>
    <row r="69" spans="1:15" x14ac:dyDescent="0.3">
      <c r="A69" s="69" t="s">
        <v>26</v>
      </c>
      <c r="B69" s="68">
        <f t="shared" ref="B69:J69" si="20">B41-(B55-MIN(B$48:B$59))</f>
        <v>4266.0790644814724</v>
      </c>
      <c r="C69" s="68">
        <f t="shared" si="20"/>
        <v>9817.0245431725416</v>
      </c>
      <c r="D69" s="68">
        <f t="shared" si="20"/>
        <v>40819.254032601224</v>
      </c>
      <c r="E69" s="68">
        <f t="shared" si="20"/>
        <v>17937.443566010981</v>
      </c>
      <c r="F69" s="68">
        <f t="shared" si="20"/>
        <v>4105.7695229056144</v>
      </c>
      <c r="G69" s="68">
        <f t="shared" si="20"/>
        <v>17857.4688805816</v>
      </c>
      <c r="H69" s="68">
        <f t="shared" si="20"/>
        <v>8004.1894151275546</v>
      </c>
      <c r="I69" s="68">
        <f t="shared" si="20"/>
        <v>3564.9478499789307</v>
      </c>
      <c r="J69" s="68">
        <f t="shared" si="20"/>
        <v>12575.916564371273</v>
      </c>
      <c r="K69" s="72"/>
      <c r="L69" s="72"/>
      <c r="M69" s="67"/>
      <c r="O69" s="71"/>
    </row>
    <row r="70" spans="1:15" x14ac:dyDescent="0.3">
      <c r="A70" s="69" t="s">
        <v>27</v>
      </c>
      <c r="B70" s="68">
        <f t="shared" ref="B70:J70" si="21">B42-(B56-MIN(B$48:B$59))</f>
        <v>4804.2268177151764</v>
      </c>
      <c r="C70" s="68">
        <f t="shared" si="21"/>
        <v>10770.256008518529</v>
      </c>
      <c r="D70" s="68">
        <f t="shared" si="21"/>
        <v>45233.219509976094</v>
      </c>
      <c r="E70" s="68">
        <f t="shared" si="21"/>
        <v>20110.191778222648</v>
      </c>
      <c r="F70" s="68">
        <f t="shared" si="21"/>
        <v>4708.1287521697013</v>
      </c>
      <c r="G70" s="68">
        <f t="shared" si="21"/>
        <v>21514.305965501258</v>
      </c>
      <c r="H70" s="68">
        <f t="shared" si="21"/>
        <v>9320.9557726917155</v>
      </c>
      <c r="I70" s="68">
        <f t="shared" si="21"/>
        <v>4360.4409137352441</v>
      </c>
      <c r="J70" s="68">
        <f t="shared" si="21"/>
        <v>15834.996176221295</v>
      </c>
      <c r="K70" s="72"/>
      <c r="L70" s="72"/>
      <c r="M70" s="67"/>
      <c r="O70" s="71"/>
    </row>
    <row r="71" spans="1:15" x14ac:dyDescent="0.3">
      <c r="A71" s="69" t="s">
        <v>28</v>
      </c>
      <c r="B71" s="68">
        <f t="shared" ref="B71:J71" si="22">B43-(B57-MIN(B$48:B$59))</f>
        <v>5170.9636778438398</v>
      </c>
      <c r="C71" s="68">
        <f t="shared" si="22"/>
        <v>11361.90688621118</v>
      </c>
      <c r="D71" s="68">
        <f t="shared" si="22"/>
        <v>48565.743517947332</v>
      </c>
      <c r="E71" s="68">
        <f t="shared" si="22"/>
        <v>21483.817253519785</v>
      </c>
      <c r="F71" s="68">
        <f t="shared" si="22"/>
        <v>5327.6453092691299</v>
      </c>
      <c r="G71" s="68">
        <f t="shared" si="22"/>
        <v>23023.929152782403</v>
      </c>
      <c r="H71" s="68">
        <f t="shared" si="22"/>
        <v>9349.1331761135771</v>
      </c>
      <c r="I71" s="68">
        <f t="shared" si="22"/>
        <v>4328.0436033344331</v>
      </c>
      <c r="J71" s="68">
        <f t="shared" si="22"/>
        <v>15980.694955196124</v>
      </c>
      <c r="K71" s="72"/>
      <c r="L71" s="72"/>
      <c r="M71" s="67"/>
      <c r="O71" s="71"/>
    </row>
    <row r="72" spans="1:15" x14ac:dyDescent="0.3">
      <c r="A72" s="69" t="s">
        <v>29</v>
      </c>
      <c r="B72" s="68">
        <f t="shared" ref="B72:J72" si="23">B44-(B58-MIN(B$48:B$59))</f>
        <v>4973.6887541580472</v>
      </c>
      <c r="C72" s="68">
        <f t="shared" si="23"/>
        <v>10805.91918934706</v>
      </c>
      <c r="D72" s="68">
        <f t="shared" si="23"/>
        <v>48833.190378071435</v>
      </c>
      <c r="E72" s="68">
        <f t="shared" si="23"/>
        <v>21697.165692328905</v>
      </c>
      <c r="F72" s="68">
        <f t="shared" si="23"/>
        <v>5309.256762085095</v>
      </c>
      <c r="G72" s="68">
        <f t="shared" si="23"/>
        <v>23024.987399070738</v>
      </c>
      <c r="H72" s="68">
        <f t="shared" si="23"/>
        <v>9435.5264098851767</v>
      </c>
      <c r="I72" s="68">
        <f t="shared" si="23"/>
        <v>4346.0563950468022</v>
      </c>
      <c r="J72" s="68">
        <f t="shared" si="23"/>
        <v>15995.693359422037</v>
      </c>
      <c r="K72" s="72"/>
      <c r="L72" s="72"/>
      <c r="M72" s="67"/>
      <c r="O72" s="71"/>
    </row>
    <row r="73" spans="1:15" x14ac:dyDescent="0.3">
      <c r="A73" s="69" t="s">
        <v>30</v>
      </c>
      <c r="B73" s="68">
        <f t="shared" ref="B73:J73" si="24">B45-(B59-MIN(B$48:B$59))</f>
        <v>4478.4235096386283</v>
      </c>
      <c r="C73" s="68">
        <f t="shared" si="24"/>
        <v>9935.0474984484717</v>
      </c>
      <c r="D73" s="68">
        <f t="shared" si="24"/>
        <v>44075.581458663895</v>
      </c>
      <c r="E73" s="68">
        <f t="shared" si="24"/>
        <v>18859.078371535616</v>
      </c>
      <c r="F73" s="68">
        <f t="shared" si="24"/>
        <v>4488.5604459828601</v>
      </c>
      <c r="G73" s="68">
        <f t="shared" si="24"/>
        <v>19383.852976691393</v>
      </c>
      <c r="H73" s="68">
        <f t="shared" si="24"/>
        <v>8136.9924731215251</v>
      </c>
      <c r="I73" s="68">
        <f t="shared" si="24"/>
        <v>3674.9213824283338</v>
      </c>
      <c r="J73" s="68">
        <f t="shared" si="24"/>
        <v>13266.30897839592</v>
      </c>
      <c r="K73" s="72"/>
      <c r="L73" s="72"/>
      <c r="M73" s="67"/>
      <c r="O73" s="71"/>
    </row>
    <row r="75" spans="1:15" x14ac:dyDescent="0.3">
      <c r="A75" s="29" t="s">
        <v>116</v>
      </c>
      <c r="B75" s="70" t="s">
        <v>115</v>
      </c>
    </row>
    <row r="76" spans="1:15" x14ac:dyDescent="0.3">
      <c r="A76" s="69" t="s">
        <v>45</v>
      </c>
      <c r="B76" s="68">
        <f t="shared" ref="B76:B87" si="25">$B$17-SUM($B62:$J62)</f>
        <v>43011.840475641744</v>
      </c>
      <c r="D76" s="67"/>
    </row>
    <row r="77" spans="1:15" x14ac:dyDescent="0.3">
      <c r="A77" s="69" t="s">
        <v>20</v>
      </c>
      <c r="B77" s="68">
        <f t="shared" si="25"/>
        <v>50473.556505594082</v>
      </c>
      <c r="D77" s="67"/>
    </row>
    <row r="78" spans="1:15" x14ac:dyDescent="0.3">
      <c r="A78" s="69" t="s">
        <v>21</v>
      </c>
      <c r="B78" s="68">
        <f t="shared" si="25"/>
        <v>38916.619674764632</v>
      </c>
      <c r="D78" s="67"/>
    </row>
    <row r="79" spans="1:15" x14ac:dyDescent="0.3">
      <c r="A79" s="69" t="s">
        <v>22</v>
      </c>
      <c r="B79" s="68">
        <f t="shared" si="25"/>
        <v>8075.3424714641587</v>
      </c>
      <c r="D79" s="67"/>
    </row>
    <row r="80" spans="1:15" x14ac:dyDescent="0.3">
      <c r="A80" s="69" t="s">
        <v>23</v>
      </c>
      <c r="B80" s="68">
        <f t="shared" si="25"/>
        <v>8887.9635029047786</v>
      </c>
      <c r="D80" s="67"/>
    </row>
    <row r="81" spans="1:4" x14ac:dyDescent="0.3">
      <c r="A81" s="69" t="s">
        <v>24</v>
      </c>
      <c r="B81" s="68">
        <f t="shared" si="25"/>
        <v>22195.948622032913</v>
      </c>
      <c r="D81" s="67"/>
    </row>
    <row r="82" spans="1:4" x14ac:dyDescent="0.3">
      <c r="A82" s="69" t="s">
        <v>25</v>
      </c>
      <c r="B82" s="68">
        <f t="shared" si="25"/>
        <v>40530.806499115366</v>
      </c>
      <c r="D82" s="67"/>
    </row>
    <row r="83" spans="1:4" x14ac:dyDescent="0.3">
      <c r="A83" s="69" t="s">
        <v>26</v>
      </c>
      <c r="B83" s="68">
        <f t="shared" si="25"/>
        <v>29059.927963673646</v>
      </c>
      <c r="D83" s="67"/>
    </row>
    <row r="84" spans="1:4" x14ac:dyDescent="0.3">
      <c r="A84" s="69" t="s">
        <v>27</v>
      </c>
      <c r="B84" s="68">
        <f t="shared" si="25"/>
        <v>11351.29970815315</v>
      </c>
      <c r="D84" s="67"/>
    </row>
    <row r="85" spans="1:4" x14ac:dyDescent="0.3">
      <c r="A85" s="69" t="s">
        <v>28</v>
      </c>
      <c r="B85" s="68">
        <f t="shared" si="25"/>
        <v>3416.1438706870249</v>
      </c>
      <c r="D85" s="67"/>
    </row>
    <row r="86" spans="1:4" x14ac:dyDescent="0.3">
      <c r="A86" s="69" t="s">
        <v>29</v>
      </c>
      <c r="B86" s="68">
        <f t="shared" si="25"/>
        <v>3586.5370634895226</v>
      </c>
      <c r="D86" s="67"/>
    </row>
    <row r="87" spans="1:4" x14ac:dyDescent="0.3">
      <c r="A87" s="69" t="s">
        <v>30</v>
      </c>
      <c r="B87" s="68">
        <f t="shared" si="25"/>
        <v>21709.254307998184</v>
      </c>
      <c r="D87" s="67"/>
    </row>
    <row r="88" spans="1:4" x14ac:dyDescent="0.3">
      <c r="A88" s="66" t="s">
        <v>114</v>
      </c>
      <c r="B88" s="65">
        <f>SUM($B$76:$B$87)/$B$17</f>
        <v>1.9000000000000004</v>
      </c>
    </row>
    <row r="90" spans="1:4" x14ac:dyDescent="0.3">
      <c r="A90" s="29" t="s">
        <v>113</v>
      </c>
      <c r="B90" s="64">
        <f>(SUM($B$76:$B$87)-$D$91*$B$17)/12</f>
        <v>4.850638409455617E-12</v>
      </c>
      <c r="D90" s="29" t="s">
        <v>112</v>
      </c>
    </row>
    <row r="91" spans="1:4" x14ac:dyDescent="0.3">
      <c r="A91" s="29" t="s">
        <v>111</v>
      </c>
      <c r="D91" s="80">
        <f>'計算用(期待容量)'!D91</f>
        <v>1.9</v>
      </c>
    </row>
    <row r="92" spans="1:4" ht="15.6" thickBot="1" x14ac:dyDescent="0.35"/>
    <row r="93" spans="1:4" ht="15.6" thickBot="1" x14ac:dyDescent="0.35">
      <c r="A93" s="29" t="s">
        <v>110</v>
      </c>
      <c r="B93" s="62">
        <f>(MIN($K$48:$K$59)+$B$90)*1000</f>
        <v>4.850638409455617E-9</v>
      </c>
    </row>
    <row r="94" spans="1:4" ht="15.6" thickBot="1" x14ac:dyDescent="0.35"/>
    <row r="95" spans="1:4" ht="15.6" thickBot="1" x14ac:dyDescent="0.35">
      <c r="A95" s="29" t="s">
        <v>109</v>
      </c>
      <c r="B95" s="61"/>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9028E-5AA0-4D06-B4FC-6BB2F2A185B6}">
  <sheetPr>
    <tabColor theme="8" tint="0.59999389629810485"/>
  </sheetPr>
  <dimension ref="A1:P221"/>
  <sheetViews>
    <sheetView topLeftCell="A188" zoomScale="80" zoomScaleNormal="80" workbookViewId="0">
      <selection activeCell="I29" sqref="I29"/>
    </sheetView>
  </sheetViews>
  <sheetFormatPr defaultColWidth="9" defaultRowHeight="15" x14ac:dyDescent="0.3"/>
  <cols>
    <col min="1" max="1" width="9" style="29"/>
    <col min="2" max="4" width="9.09765625" style="29" bestFit="1" customWidth="1"/>
    <col min="5" max="7" width="9.69921875" style="29" bestFit="1" customWidth="1"/>
    <col min="8" max="11" width="9.09765625" style="29" bestFit="1" customWidth="1"/>
    <col min="12" max="12" width="9.69921875" style="29" bestFit="1" customWidth="1"/>
    <col min="13" max="13" width="9.09765625" style="29" bestFit="1" customWidth="1"/>
    <col min="14" max="16384" width="9" style="29"/>
  </cols>
  <sheetData>
    <row r="1" spans="1:16" ht="18" x14ac:dyDescent="0.45">
      <c r="A1" s="75" t="s">
        <v>142</v>
      </c>
      <c r="O1" s="79"/>
      <c r="P1" s="30" t="s">
        <v>138</v>
      </c>
    </row>
    <row r="3" spans="1:16" x14ac:dyDescent="0.3">
      <c r="A3" s="24" t="s">
        <v>1</v>
      </c>
      <c r="B3" s="97">
        <v>4</v>
      </c>
      <c r="C3" s="97">
        <v>5</v>
      </c>
      <c r="D3" s="97">
        <v>6</v>
      </c>
      <c r="E3" s="97">
        <v>7</v>
      </c>
      <c r="F3" s="97">
        <v>8</v>
      </c>
      <c r="G3" s="97">
        <v>9</v>
      </c>
      <c r="H3" s="97">
        <v>10</v>
      </c>
      <c r="I3" s="97">
        <v>11</v>
      </c>
      <c r="J3" s="97">
        <v>12</v>
      </c>
      <c r="K3" s="97">
        <v>1</v>
      </c>
      <c r="L3" s="97">
        <v>2</v>
      </c>
      <c r="M3" s="97">
        <v>3</v>
      </c>
    </row>
    <row r="4" spans="1:16" x14ac:dyDescent="0.3">
      <c r="A4" s="90">
        <v>20</v>
      </c>
      <c r="B4" s="96">
        <v>0.98349070829024621</v>
      </c>
      <c r="C4" s="95">
        <v>0.96832018462284797</v>
      </c>
      <c r="D4" s="95">
        <v>0.99653914955632994</v>
      </c>
      <c r="E4" s="95">
        <v>1</v>
      </c>
      <c r="F4" s="95">
        <v>1</v>
      </c>
      <c r="G4" s="95">
        <v>1</v>
      </c>
      <c r="H4" s="95">
        <v>0.98961018112155574</v>
      </c>
      <c r="I4" s="95">
        <v>0.94772915612046127</v>
      </c>
      <c r="J4" s="95">
        <v>1</v>
      </c>
      <c r="K4" s="95">
        <v>0.99710092165790276</v>
      </c>
      <c r="L4" s="95">
        <v>1</v>
      </c>
      <c r="M4" s="94">
        <v>0.97358168964127212</v>
      </c>
    </row>
    <row r="5" spans="1:16" x14ac:dyDescent="0.3">
      <c r="A5" s="90">
        <v>19</v>
      </c>
      <c r="B5" s="93">
        <v>0.98349070829024621</v>
      </c>
      <c r="C5" s="92">
        <v>0.96832018462284797</v>
      </c>
      <c r="D5" s="92">
        <v>0.99653914955632994</v>
      </c>
      <c r="E5" s="92">
        <v>1</v>
      </c>
      <c r="F5" s="92">
        <v>1</v>
      </c>
      <c r="G5" s="92">
        <v>1</v>
      </c>
      <c r="H5" s="92">
        <v>0.98961018112155574</v>
      </c>
      <c r="I5" s="92">
        <v>0.94772915612046127</v>
      </c>
      <c r="J5" s="92">
        <v>1</v>
      </c>
      <c r="K5" s="92">
        <v>0.99710092165790276</v>
      </c>
      <c r="L5" s="92">
        <v>1</v>
      </c>
      <c r="M5" s="91">
        <v>0.97358168964127212</v>
      </c>
    </row>
    <row r="6" spans="1:16" x14ac:dyDescent="0.3">
      <c r="A6" s="90">
        <v>18</v>
      </c>
      <c r="B6" s="93">
        <v>0.98349070829024621</v>
      </c>
      <c r="C6" s="92">
        <v>0.96832018462284797</v>
      </c>
      <c r="D6" s="92">
        <v>0.99653914955632994</v>
      </c>
      <c r="E6" s="92">
        <v>1</v>
      </c>
      <c r="F6" s="92">
        <v>1</v>
      </c>
      <c r="G6" s="92">
        <v>1</v>
      </c>
      <c r="H6" s="92">
        <v>0.98961018112155574</v>
      </c>
      <c r="I6" s="92">
        <v>0.94772915612046127</v>
      </c>
      <c r="J6" s="92">
        <v>1</v>
      </c>
      <c r="K6" s="92">
        <v>0.99710092165790276</v>
      </c>
      <c r="L6" s="92">
        <v>1</v>
      </c>
      <c r="M6" s="91">
        <v>0.97358168964127212</v>
      </c>
    </row>
    <row r="7" spans="1:16" x14ac:dyDescent="0.3">
      <c r="A7" s="90">
        <v>17</v>
      </c>
      <c r="B7" s="93">
        <v>0.98349070829024621</v>
      </c>
      <c r="C7" s="92">
        <v>0.96832018462284797</v>
      </c>
      <c r="D7" s="92">
        <v>0.99653914955632994</v>
      </c>
      <c r="E7" s="92">
        <v>1</v>
      </c>
      <c r="F7" s="92">
        <v>1</v>
      </c>
      <c r="G7" s="92">
        <v>1</v>
      </c>
      <c r="H7" s="92">
        <v>0.98961018112155574</v>
      </c>
      <c r="I7" s="92">
        <v>0.94772915612046127</v>
      </c>
      <c r="J7" s="92">
        <v>1</v>
      </c>
      <c r="K7" s="92">
        <v>0.99710092165790276</v>
      </c>
      <c r="L7" s="92">
        <v>1</v>
      </c>
      <c r="M7" s="91">
        <v>0.97358168964127212</v>
      </c>
    </row>
    <row r="8" spans="1:16" x14ac:dyDescent="0.3">
      <c r="A8" s="90">
        <v>16</v>
      </c>
      <c r="B8" s="93">
        <v>0.98349070829024621</v>
      </c>
      <c r="C8" s="92">
        <v>0.96832018462284797</v>
      </c>
      <c r="D8" s="92">
        <v>0.99653914955632994</v>
      </c>
      <c r="E8" s="92">
        <v>1</v>
      </c>
      <c r="F8" s="92">
        <v>1</v>
      </c>
      <c r="G8" s="92">
        <v>1</v>
      </c>
      <c r="H8" s="92">
        <v>0.98961018112155574</v>
      </c>
      <c r="I8" s="92">
        <v>0.94772915612046127</v>
      </c>
      <c r="J8" s="92">
        <v>1</v>
      </c>
      <c r="K8" s="92">
        <v>0.99710092165790276</v>
      </c>
      <c r="L8" s="92">
        <v>1</v>
      </c>
      <c r="M8" s="91">
        <v>0.97358168964127212</v>
      </c>
    </row>
    <row r="9" spans="1:16" x14ac:dyDescent="0.3">
      <c r="A9" s="90">
        <v>15</v>
      </c>
      <c r="B9" s="93">
        <v>0.98349070829024621</v>
      </c>
      <c r="C9" s="92">
        <v>0.96832018462284797</v>
      </c>
      <c r="D9" s="92">
        <v>0.99653914955632994</v>
      </c>
      <c r="E9" s="92">
        <v>1</v>
      </c>
      <c r="F9" s="92">
        <v>1</v>
      </c>
      <c r="G9" s="92">
        <v>1</v>
      </c>
      <c r="H9" s="92">
        <v>0.98961018112155574</v>
      </c>
      <c r="I9" s="92">
        <v>0.94772915612046127</v>
      </c>
      <c r="J9" s="92">
        <v>1</v>
      </c>
      <c r="K9" s="92">
        <v>0.99710092165790276</v>
      </c>
      <c r="L9" s="92">
        <v>1</v>
      </c>
      <c r="M9" s="91">
        <v>0.97358168964127212</v>
      </c>
    </row>
    <row r="10" spans="1:16" x14ac:dyDescent="0.3">
      <c r="A10" s="90">
        <v>14</v>
      </c>
      <c r="B10" s="93">
        <v>0.98349070829024621</v>
      </c>
      <c r="C10" s="92">
        <v>0.96832018462284797</v>
      </c>
      <c r="D10" s="92">
        <v>0.99653914955632994</v>
      </c>
      <c r="E10" s="92">
        <v>1</v>
      </c>
      <c r="F10" s="92">
        <v>1</v>
      </c>
      <c r="G10" s="92">
        <v>1</v>
      </c>
      <c r="H10" s="92">
        <v>0.98961018112155574</v>
      </c>
      <c r="I10" s="92">
        <v>0.94772915612046127</v>
      </c>
      <c r="J10" s="92">
        <v>1</v>
      </c>
      <c r="K10" s="92">
        <v>0.99710092165790276</v>
      </c>
      <c r="L10" s="92">
        <v>1</v>
      </c>
      <c r="M10" s="91">
        <v>0.97358168964127212</v>
      </c>
    </row>
    <row r="11" spans="1:16" x14ac:dyDescent="0.3">
      <c r="A11" s="90">
        <v>13</v>
      </c>
      <c r="B11" s="93">
        <v>0.98349070829024621</v>
      </c>
      <c r="C11" s="92">
        <v>0.96832018462284797</v>
      </c>
      <c r="D11" s="92">
        <v>0.99653914955632994</v>
      </c>
      <c r="E11" s="92">
        <v>1</v>
      </c>
      <c r="F11" s="92">
        <v>1</v>
      </c>
      <c r="G11" s="92">
        <v>1</v>
      </c>
      <c r="H11" s="92">
        <v>0.98961018112155574</v>
      </c>
      <c r="I11" s="92">
        <v>0.94772915612046127</v>
      </c>
      <c r="J11" s="92">
        <v>1</v>
      </c>
      <c r="K11" s="92">
        <v>0.99710092165790276</v>
      </c>
      <c r="L11" s="92">
        <v>1</v>
      </c>
      <c r="M11" s="91">
        <v>0.97358168964127212</v>
      </c>
    </row>
    <row r="12" spans="1:16" x14ac:dyDescent="0.3">
      <c r="A12" s="90">
        <v>12</v>
      </c>
      <c r="B12" s="93">
        <v>0.98349070829024621</v>
      </c>
      <c r="C12" s="92">
        <v>0.96832018462284797</v>
      </c>
      <c r="D12" s="92">
        <v>0.99653914955632994</v>
      </c>
      <c r="E12" s="92">
        <v>1</v>
      </c>
      <c r="F12" s="92">
        <v>1</v>
      </c>
      <c r="G12" s="92">
        <v>1</v>
      </c>
      <c r="H12" s="92">
        <v>0.98961018112155574</v>
      </c>
      <c r="I12" s="92">
        <v>0.94772915612046127</v>
      </c>
      <c r="J12" s="92">
        <v>1</v>
      </c>
      <c r="K12" s="92">
        <v>0.99710092165790276</v>
      </c>
      <c r="L12" s="92">
        <v>1</v>
      </c>
      <c r="M12" s="91">
        <v>0.97358168964127212</v>
      </c>
    </row>
    <row r="13" spans="1:16" x14ac:dyDescent="0.3">
      <c r="A13" s="90">
        <v>11</v>
      </c>
      <c r="B13" s="93">
        <v>0.98184413783760394</v>
      </c>
      <c r="C13" s="92">
        <v>0.96572883095865047</v>
      </c>
      <c r="D13" s="92">
        <v>0.99653914955632994</v>
      </c>
      <c r="E13" s="92">
        <v>1</v>
      </c>
      <c r="F13" s="92">
        <v>1</v>
      </c>
      <c r="G13" s="92">
        <v>1</v>
      </c>
      <c r="H13" s="92">
        <v>0.98961018112155574</v>
      </c>
      <c r="I13" s="92">
        <v>0.94679395740845751</v>
      </c>
      <c r="J13" s="92">
        <v>1</v>
      </c>
      <c r="K13" s="92">
        <v>0.99710092165790276</v>
      </c>
      <c r="L13" s="92">
        <v>1</v>
      </c>
      <c r="M13" s="91">
        <v>0.97358168964127212</v>
      </c>
    </row>
    <row r="14" spans="1:16" x14ac:dyDescent="0.3">
      <c r="A14" s="90">
        <v>10</v>
      </c>
      <c r="B14" s="93">
        <v>0.97517262065281085</v>
      </c>
      <c r="C14" s="92">
        <v>0.95769647374941624</v>
      </c>
      <c r="D14" s="92">
        <v>0.99625183550893692</v>
      </c>
      <c r="E14" s="92">
        <v>1</v>
      </c>
      <c r="F14" s="92">
        <v>1</v>
      </c>
      <c r="G14" s="92">
        <v>1</v>
      </c>
      <c r="H14" s="92">
        <v>0.98945865006686562</v>
      </c>
      <c r="I14" s="92">
        <v>0.94088338606130129</v>
      </c>
      <c r="J14" s="92">
        <v>1</v>
      </c>
      <c r="K14" s="92">
        <v>0.99710092165790276</v>
      </c>
      <c r="L14" s="92">
        <v>0.99658025689096108</v>
      </c>
      <c r="M14" s="91">
        <v>0.96811976329677685</v>
      </c>
    </row>
    <row r="15" spans="1:16" x14ac:dyDescent="0.3">
      <c r="A15" s="90">
        <v>9</v>
      </c>
      <c r="B15" s="93">
        <v>0.96347615673586706</v>
      </c>
      <c r="C15" s="92">
        <v>0.94422311299514505</v>
      </c>
      <c r="D15" s="92">
        <v>0.98634048780012906</v>
      </c>
      <c r="E15" s="92">
        <v>1</v>
      </c>
      <c r="F15" s="92">
        <v>1</v>
      </c>
      <c r="G15" s="92">
        <v>1</v>
      </c>
      <c r="H15" s="92">
        <v>0.98289753533816704</v>
      </c>
      <c r="I15" s="92">
        <v>0.92999744207899282</v>
      </c>
      <c r="J15" s="92">
        <v>0.99368201983566984</v>
      </c>
      <c r="K15" s="92">
        <v>0.99404422004995574</v>
      </c>
      <c r="L15" s="92">
        <v>0.98337886850457124</v>
      </c>
      <c r="M15" s="91">
        <v>0.95661802004624985</v>
      </c>
    </row>
    <row r="16" spans="1:16" x14ac:dyDescent="0.3">
      <c r="A16" s="90">
        <v>8</v>
      </c>
      <c r="B16" s="93">
        <v>0.94675474608677257</v>
      </c>
      <c r="C16" s="92">
        <v>0.92530874869583712</v>
      </c>
      <c r="D16" s="92">
        <v>0.96680510642990647</v>
      </c>
      <c r="E16" s="92">
        <v>1</v>
      </c>
      <c r="F16" s="92">
        <v>1</v>
      </c>
      <c r="G16" s="92">
        <v>1</v>
      </c>
      <c r="H16" s="92">
        <v>0.96992683693545967</v>
      </c>
      <c r="I16" s="92">
        <v>0.91413612546153178</v>
      </c>
      <c r="J16" s="92">
        <v>0.97627568830428735</v>
      </c>
      <c r="K16" s="92">
        <v>0.98288994407403907</v>
      </c>
      <c r="L16" s="92">
        <v>0.96242442308852849</v>
      </c>
      <c r="M16" s="91">
        <v>0.93907645988969068</v>
      </c>
    </row>
    <row r="17" spans="1:13" x14ac:dyDescent="0.3">
      <c r="A17" s="90">
        <v>7</v>
      </c>
      <c r="B17" s="93">
        <v>0.92500838870552737</v>
      </c>
      <c r="C17" s="92">
        <v>0.90095338085149235</v>
      </c>
      <c r="D17" s="92">
        <v>0.93764569139826914</v>
      </c>
      <c r="E17" s="92">
        <v>0.99888074457696796</v>
      </c>
      <c r="F17" s="92">
        <v>0.99684293817486314</v>
      </c>
      <c r="G17" s="92">
        <v>0.98953003481988189</v>
      </c>
      <c r="H17" s="92">
        <v>0.95054655485874373</v>
      </c>
      <c r="I17" s="92">
        <v>0.89329943620891838</v>
      </c>
      <c r="J17" s="92">
        <v>0.95073828008751238</v>
      </c>
      <c r="K17" s="92">
        <v>0.96363809373015252</v>
      </c>
      <c r="L17" s="92">
        <v>0.93371692064283285</v>
      </c>
      <c r="M17" s="91">
        <v>0.91549508282709957</v>
      </c>
    </row>
    <row r="18" spans="1:13" x14ac:dyDescent="0.3">
      <c r="A18" s="90">
        <v>6</v>
      </c>
      <c r="B18" s="93">
        <v>0.89823708459213125</v>
      </c>
      <c r="C18" s="92">
        <v>0.87115700946211083</v>
      </c>
      <c r="D18" s="92">
        <v>0.89886224270521697</v>
      </c>
      <c r="E18" s="92">
        <v>0.96994086599553064</v>
      </c>
      <c r="F18" s="92">
        <v>0.97079590146495476</v>
      </c>
      <c r="G18" s="92">
        <v>0.9588638462737189</v>
      </c>
      <c r="H18" s="92">
        <v>0.92475668910801923</v>
      </c>
      <c r="I18" s="92">
        <v>0.86748737432115264</v>
      </c>
      <c r="J18" s="92">
        <v>0.91706979518534493</v>
      </c>
      <c r="K18" s="92">
        <v>0.93628866901829599</v>
      </c>
      <c r="L18" s="92">
        <v>0.89725636116748442</v>
      </c>
      <c r="M18" s="91">
        <v>0.88587388885847651</v>
      </c>
    </row>
    <row r="19" spans="1:13" x14ac:dyDescent="0.3">
      <c r="A19" s="90">
        <v>5</v>
      </c>
      <c r="B19" s="93">
        <v>0.86644083374658454</v>
      </c>
      <c r="C19" s="92">
        <v>0.83591963452769247</v>
      </c>
      <c r="D19" s="92">
        <v>0.85045476035074996</v>
      </c>
      <c r="E19" s="92">
        <v>0.93041038412362087</v>
      </c>
      <c r="F19" s="92">
        <v>0.93536585858636601</v>
      </c>
      <c r="G19" s="92">
        <v>0.91783480732129252</v>
      </c>
      <c r="H19" s="92">
        <v>0.89255723968328615</v>
      </c>
      <c r="I19" s="92">
        <v>0.83669993979823454</v>
      </c>
      <c r="J19" s="92">
        <v>0.87527023359778466</v>
      </c>
      <c r="K19" s="92">
        <v>0.90084166993846959</v>
      </c>
      <c r="L19" s="92">
        <v>0.8530427446624832</v>
      </c>
      <c r="M19" s="91">
        <v>0.8502128779838215</v>
      </c>
    </row>
    <row r="20" spans="1:13" x14ac:dyDescent="0.3">
      <c r="A20" s="90">
        <v>4</v>
      </c>
      <c r="B20" s="93">
        <v>0.82961963616888701</v>
      </c>
      <c r="C20" s="92">
        <v>0.79524125604823737</v>
      </c>
      <c r="D20" s="92">
        <v>0.79242324433486822</v>
      </c>
      <c r="E20" s="92">
        <v>0.88028929896123886</v>
      </c>
      <c r="F20" s="92">
        <v>0.89055280953909732</v>
      </c>
      <c r="G20" s="92">
        <v>0.86644291796260231</v>
      </c>
      <c r="H20" s="92">
        <v>0.8539482065845444</v>
      </c>
      <c r="I20" s="92">
        <v>0.80093713264016397</v>
      </c>
      <c r="J20" s="92">
        <v>0.82533959532483203</v>
      </c>
      <c r="K20" s="92">
        <v>0.85729709649067343</v>
      </c>
      <c r="L20" s="92">
        <v>0.80107607112782908</v>
      </c>
      <c r="M20" s="91">
        <v>0.80851205020313455</v>
      </c>
    </row>
    <row r="21" spans="1:13" x14ac:dyDescent="0.3">
      <c r="A21" s="90">
        <v>3</v>
      </c>
      <c r="B21" s="93">
        <v>0.78777349185903889</v>
      </c>
      <c r="C21" s="92">
        <v>0.7491218740237453</v>
      </c>
      <c r="D21" s="92">
        <v>0.72476769465757163</v>
      </c>
      <c r="E21" s="92">
        <v>0.81957761050838451</v>
      </c>
      <c r="F21" s="92">
        <v>0.83635675432314838</v>
      </c>
      <c r="G21" s="92">
        <v>0.80468817819764848</v>
      </c>
      <c r="H21" s="92">
        <v>0.80892958981179408</v>
      </c>
      <c r="I21" s="92">
        <v>0.76019895284694106</v>
      </c>
      <c r="J21" s="92">
        <v>0.76727788036648681</v>
      </c>
      <c r="K21" s="92">
        <v>0.80565494867490717</v>
      </c>
      <c r="L21" s="92">
        <v>0.74135634056352218</v>
      </c>
      <c r="M21" s="91">
        <v>0.76077140551641564</v>
      </c>
    </row>
    <row r="22" spans="1:13" x14ac:dyDescent="0.3">
      <c r="A22" s="90">
        <v>2</v>
      </c>
      <c r="B22" s="93">
        <v>0.74090240081703984</v>
      </c>
      <c r="C22" s="92">
        <v>0.69756148845421651</v>
      </c>
      <c r="D22" s="92">
        <v>0.64748811131886042</v>
      </c>
      <c r="E22" s="92">
        <v>0.74827531876505782</v>
      </c>
      <c r="F22" s="92">
        <v>0.77277769293851928</v>
      </c>
      <c r="G22" s="92">
        <v>0.73257058802643105</v>
      </c>
      <c r="H22" s="92">
        <v>0.75750138936503508</v>
      </c>
      <c r="I22" s="92">
        <v>0.71448540041856567</v>
      </c>
      <c r="J22" s="92">
        <v>0.70108508872274899</v>
      </c>
      <c r="K22" s="92">
        <v>0.74591522649117126</v>
      </c>
      <c r="L22" s="92">
        <v>0.67388355296956237</v>
      </c>
      <c r="M22" s="91">
        <v>0.70699094392366468</v>
      </c>
    </row>
    <row r="23" spans="1:13" x14ac:dyDescent="0.3">
      <c r="A23" s="90">
        <v>1</v>
      </c>
      <c r="B23" s="89">
        <v>0.68900636304289009</v>
      </c>
      <c r="C23" s="88">
        <v>0.64056009933965086</v>
      </c>
      <c r="D23" s="88">
        <v>0.56058449431873436</v>
      </c>
      <c r="E23" s="88">
        <v>0.66638242373125878</v>
      </c>
      <c r="F23" s="88">
        <v>0.69981562538521014</v>
      </c>
      <c r="G23" s="88">
        <v>0.65009014744895</v>
      </c>
      <c r="H23" s="88">
        <v>0.69966360524426752</v>
      </c>
      <c r="I23" s="88">
        <v>0.66379647535503794</v>
      </c>
      <c r="J23" s="88">
        <v>0.62676122039361859</v>
      </c>
      <c r="K23" s="88">
        <v>0.67807792993946525</v>
      </c>
      <c r="L23" s="88">
        <v>0.59865770834594978</v>
      </c>
      <c r="M23" s="87">
        <v>0.64717066542488177</v>
      </c>
    </row>
    <row r="24" spans="1:13" x14ac:dyDescent="0.3">
      <c r="B24" s="70"/>
      <c r="C24" s="70"/>
      <c r="D24" s="70"/>
      <c r="E24" s="70"/>
      <c r="F24" s="70"/>
      <c r="G24" s="70"/>
      <c r="H24" s="70"/>
      <c r="I24" s="70"/>
      <c r="J24" s="70"/>
      <c r="K24" s="70"/>
      <c r="L24" s="70"/>
      <c r="M24" s="70"/>
    </row>
    <row r="25" spans="1:13" x14ac:dyDescent="0.3">
      <c r="A25" s="24" t="s">
        <v>2</v>
      </c>
      <c r="B25" s="97">
        <v>4</v>
      </c>
      <c r="C25" s="97">
        <v>5</v>
      </c>
      <c r="D25" s="97">
        <v>6</v>
      </c>
      <c r="E25" s="97">
        <v>7</v>
      </c>
      <c r="F25" s="97">
        <v>8</v>
      </c>
      <c r="G25" s="97">
        <v>9</v>
      </c>
      <c r="H25" s="97">
        <v>10</v>
      </c>
      <c r="I25" s="97">
        <v>11</v>
      </c>
      <c r="J25" s="97">
        <v>12</v>
      </c>
      <c r="K25" s="97">
        <v>1</v>
      </c>
      <c r="L25" s="97">
        <v>2</v>
      </c>
      <c r="M25" s="97">
        <v>3</v>
      </c>
    </row>
    <row r="26" spans="1:13" x14ac:dyDescent="0.3">
      <c r="A26" s="90">
        <v>20</v>
      </c>
      <c r="B26" s="96">
        <v>0.98334538478390221</v>
      </c>
      <c r="C26" s="95">
        <v>0.97286275843612735</v>
      </c>
      <c r="D26" s="95">
        <v>0.99853468734031225</v>
      </c>
      <c r="E26" s="95">
        <v>1</v>
      </c>
      <c r="F26" s="95">
        <v>1</v>
      </c>
      <c r="G26" s="95">
        <v>1</v>
      </c>
      <c r="H26" s="95">
        <v>0.98881389963417532</v>
      </c>
      <c r="I26" s="95">
        <v>0.94691429374718872</v>
      </c>
      <c r="J26" s="95">
        <v>1</v>
      </c>
      <c r="K26" s="95">
        <v>0.99365305689015981</v>
      </c>
      <c r="L26" s="95">
        <v>1</v>
      </c>
      <c r="M26" s="94">
        <v>0.97488564820103019</v>
      </c>
    </row>
    <row r="27" spans="1:13" x14ac:dyDescent="0.3">
      <c r="A27" s="90">
        <v>19</v>
      </c>
      <c r="B27" s="93">
        <v>0.98334538478390221</v>
      </c>
      <c r="C27" s="92">
        <v>0.97286275843612735</v>
      </c>
      <c r="D27" s="92">
        <v>0.99853468734031225</v>
      </c>
      <c r="E27" s="92">
        <v>1</v>
      </c>
      <c r="F27" s="92">
        <v>1</v>
      </c>
      <c r="G27" s="92">
        <v>1</v>
      </c>
      <c r="H27" s="92">
        <v>0.98881389963417532</v>
      </c>
      <c r="I27" s="92">
        <v>0.94691429374718872</v>
      </c>
      <c r="J27" s="92">
        <v>1</v>
      </c>
      <c r="K27" s="92">
        <v>0.99365305689015981</v>
      </c>
      <c r="L27" s="92">
        <v>1</v>
      </c>
      <c r="M27" s="91">
        <v>0.97488564820103019</v>
      </c>
    </row>
    <row r="28" spans="1:13" x14ac:dyDescent="0.3">
      <c r="A28" s="90">
        <v>18</v>
      </c>
      <c r="B28" s="93">
        <v>0.98334538478390221</v>
      </c>
      <c r="C28" s="92">
        <v>0.97286275843612735</v>
      </c>
      <c r="D28" s="92">
        <v>0.99853468734031225</v>
      </c>
      <c r="E28" s="92">
        <v>1</v>
      </c>
      <c r="F28" s="92">
        <v>1</v>
      </c>
      <c r="G28" s="92">
        <v>1</v>
      </c>
      <c r="H28" s="92">
        <v>0.98881389963417532</v>
      </c>
      <c r="I28" s="92">
        <v>0.94691429374718872</v>
      </c>
      <c r="J28" s="92">
        <v>1</v>
      </c>
      <c r="K28" s="92">
        <v>0.99365305689015981</v>
      </c>
      <c r="L28" s="92">
        <v>1</v>
      </c>
      <c r="M28" s="91">
        <v>0.97488564820103019</v>
      </c>
    </row>
    <row r="29" spans="1:13" x14ac:dyDescent="0.3">
      <c r="A29" s="90">
        <v>17</v>
      </c>
      <c r="B29" s="93">
        <v>0.98334538478390221</v>
      </c>
      <c r="C29" s="92">
        <v>0.97286275843612735</v>
      </c>
      <c r="D29" s="92">
        <v>0.99853468734031225</v>
      </c>
      <c r="E29" s="92">
        <v>1</v>
      </c>
      <c r="F29" s="92">
        <v>1</v>
      </c>
      <c r="G29" s="92">
        <v>1</v>
      </c>
      <c r="H29" s="92">
        <v>0.98881389963417532</v>
      </c>
      <c r="I29" s="92">
        <v>0.94691429374718872</v>
      </c>
      <c r="J29" s="92">
        <v>1</v>
      </c>
      <c r="K29" s="92">
        <v>0.99365305689015981</v>
      </c>
      <c r="L29" s="92">
        <v>1</v>
      </c>
      <c r="M29" s="91">
        <v>0.97488564820103019</v>
      </c>
    </row>
    <row r="30" spans="1:13" x14ac:dyDescent="0.3">
      <c r="A30" s="90">
        <v>16</v>
      </c>
      <c r="B30" s="93">
        <v>0.98334538478390221</v>
      </c>
      <c r="C30" s="92">
        <v>0.97286275843612735</v>
      </c>
      <c r="D30" s="92">
        <v>0.99853468734031225</v>
      </c>
      <c r="E30" s="92">
        <v>1</v>
      </c>
      <c r="F30" s="92">
        <v>1</v>
      </c>
      <c r="G30" s="92">
        <v>1</v>
      </c>
      <c r="H30" s="92">
        <v>0.98881389963417532</v>
      </c>
      <c r="I30" s="92">
        <v>0.94691429374718872</v>
      </c>
      <c r="J30" s="92">
        <v>1</v>
      </c>
      <c r="K30" s="92">
        <v>0.99365305689015981</v>
      </c>
      <c r="L30" s="92">
        <v>1</v>
      </c>
      <c r="M30" s="91">
        <v>0.97488564820103019</v>
      </c>
    </row>
    <row r="31" spans="1:13" x14ac:dyDescent="0.3">
      <c r="A31" s="90">
        <v>15</v>
      </c>
      <c r="B31" s="93">
        <v>0.98334538478390221</v>
      </c>
      <c r="C31" s="92">
        <v>0.97286275843612735</v>
      </c>
      <c r="D31" s="92">
        <v>0.99853468734031225</v>
      </c>
      <c r="E31" s="92">
        <v>1</v>
      </c>
      <c r="F31" s="92">
        <v>1</v>
      </c>
      <c r="G31" s="92">
        <v>1</v>
      </c>
      <c r="H31" s="92">
        <v>0.98881389963417532</v>
      </c>
      <c r="I31" s="92">
        <v>0.94691429374718872</v>
      </c>
      <c r="J31" s="92">
        <v>1</v>
      </c>
      <c r="K31" s="92">
        <v>0.99365305689015981</v>
      </c>
      <c r="L31" s="92">
        <v>1</v>
      </c>
      <c r="M31" s="91">
        <v>0.97488564820103019</v>
      </c>
    </row>
    <row r="32" spans="1:13" x14ac:dyDescent="0.3">
      <c r="A32" s="90">
        <v>14</v>
      </c>
      <c r="B32" s="93">
        <v>0.98334538478390221</v>
      </c>
      <c r="C32" s="92">
        <v>0.97286275843612735</v>
      </c>
      <c r="D32" s="92">
        <v>0.99853468734031225</v>
      </c>
      <c r="E32" s="92">
        <v>1</v>
      </c>
      <c r="F32" s="92">
        <v>1</v>
      </c>
      <c r="G32" s="92">
        <v>1</v>
      </c>
      <c r="H32" s="92">
        <v>0.98881389963417532</v>
      </c>
      <c r="I32" s="92">
        <v>0.94691429374718872</v>
      </c>
      <c r="J32" s="92">
        <v>1</v>
      </c>
      <c r="K32" s="92">
        <v>0.99365305689015981</v>
      </c>
      <c r="L32" s="92">
        <v>1</v>
      </c>
      <c r="M32" s="91">
        <v>0.97488564820103019</v>
      </c>
    </row>
    <row r="33" spans="1:13" x14ac:dyDescent="0.3">
      <c r="A33" s="90">
        <v>13</v>
      </c>
      <c r="B33" s="93">
        <v>0.98334538478390221</v>
      </c>
      <c r="C33" s="92">
        <v>0.97286275843612735</v>
      </c>
      <c r="D33" s="92">
        <v>0.99853468734031225</v>
      </c>
      <c r="E33" s="92">
        <v>1</v>
      </c>
      <c r="F33" s="92">
        <v>1</v>
      </c>
      <c r="G33" s="92">
        <v>1</v>
      </c>
      <c r="H33" s="92">
        <v>0.98881389963417532</v>
      </c>
      <c r="I33" s="92">
        <v>0.94691429374718872</v>
      </c>
      <c r="J33" s="92">
        <v>1</v>
      </c>
      <c r="K33" s="92">
        <v>0.99365305689015981</v>
      </c>
      <c r="L33" s="92">
        <v>1</v>
      </c>
      <c r="M33" s="91">
        <v>0.97488564820103019</v>
      </c>
    </row>
    <row r="34" spans="1:13" x14ac:dyDescent="0.3">
      <c r="A34" s="90">
        <v>12</v>
      </c>
      <c r="B34" s="93">
        <v>0.98334538478390221</v>
      </c>
      <c r="C34" s="92">
        <v>0.97286275843612735</v>
      </c>
      <c r="D34" s="92">
        <v>0.99853468734031225</v>
      </c>
      <c r="E34" s="92">
        <v>1</v>
      </c>
      <c r="F34" s="92">
        <v>1</v>
      </c>
      <c r="G34" s="92">
        <v>1</v>
      </c>
      <c r="H34" s="92">
        <v>0.98881389963417532</v>
      </c>
      <c r="I34" s="92">
        <v>0.94691429374718872</v>
      </c>
      <c r="J34" s="92">
        <v>1</v>
      </c>
      <c r="K34" s="92">
        <v>0.99365305689015981</v>
      </c>
      <c r="L34" s="92">
        <v>1</v>
      </c>
      <c r="M34" s="91">
        <v>0.97488564820103019</v>
      </c>
    </row>
    <row r="35" spans="1:13" x14ac:dyDescent="0.3">
      <c r="A35" s="90">
        <v>11</v>
      </c>
      <c r="B35" s="93">
        <v>0.98177682768735197</v>
      </c>
      <c r="C35" s="92">
        <v>0.9697629168694164</v>
      </c>
      <c r="D35" s="92">
        <v>0.99853468734031225</v>
      </c>
      <c r="E35" s="92">
        <v>1</v>
      </c>
      <c r="F35" s="92">
        <v>1</v>
      </c>
      <c r="G35" s="92">
        <v>1</v>
      </c>
      <c r="H35" s="92">
        <v>0.98881389963417532</v>
      </c>
      <c r="I35" s="92">
        <v>0.94691429374718872</v>
      </c>
      <c r="J35" s="92">
        <v>1</v>
      </c>
      <c r="K35" s="92">
        <v>0.99365305689015981</v>
      </c>
      <c r="L35" s="92">
        <v>1</v>
      </c>
      <c r="M35" s="91">
        <v>0.97460601534235214</v>
      </c>
    </row>
    <row r="36" spans="1:13" x14ac:dyDescent="0.3">
      <c r="A36" s="90">
        <v>10</v>
      </c>
      <c r="B36" s="93">
        <v>0.97518771632079648</v>
      </c>
      <c r="C36" s="92">
        <v>0.96241248789838096</v>
      </c>
      <c r="D36" s="92">
        <v>0.99853468734031225</v>
      </c>
      <c r="E36" s="92">
        <v>1</v>
      </c>
      <c r="F36" s="92">
        <v>1</v>
      </c>
      <c r="G36" s="92">
        <v>1</v>
      </c>
      <c r="H36" s="92">
        <v>0.98777828286872049</v>
      </c>
      <c r="I36" s="92">
        <v>0.94173718010467788</v>
      </c>
      <c r="J36" s="92">
        <v>0.99741046159610725</v>
      </c>
      <c r="K36" s="92">
        <v>0.99365305689015981</v>
      </c>
      <c r="L36" s="92">
        <v>0.99843419842506687</v>
      </c>
      <c r="M36" s="91">
        <v>0.96914955783357049</v>
      </c>
    </row>
    <row r="37" spans="1:13" x14ac:dyDescent="0.3">
      <c r="A37" s="90">
        <v>9</v>
      </c>
      <c r="B37" s="93">
        <v>0.9635780506842353</v>
      </c>
      <c r="C37" s="92">
        <v>0.95081147152302159</v>
      </c>
      <c r="D37" s="92">
        <v>0.99001446329520881</v>
      </c>
      <c r="E37" s="92">
        <v>1</v>
      </c>
      <c r="F37" s="92">
        <v>1</v>
      </c>
      <c r="G37" s="92">
        <v>1</v>
      </c>
      <c r="H37" s="92">
        <v>0.98104907240206329</v>
      </c>
      <c r="I37" s="92">
        <v>0.93123982984194598</v>
      </c>
      <c r="J37" s="92">
        <v>0.98700143168255505</v>
      </c>
      <c r="K37" s="92">
        <v>0.99025007957383815</v>
      </c>
      <c r="L37" s="92">
        <v>0.98710207748653056</v>
      </c>
      <c r="M37" s="91">
        <v>0.958516275674685</v>
      </c>
    </row>
    <row r="38" spans="1:13" x14ac:dyDescent="0.3">
      <c r="A38" s="90">
        <v>8</v>
      </c>
      <c r="B38" s="93">
        <v>0.94694783077766864</v>
      </c>
      <c r="C38" s="92">
        <v>0.93495986774333784</v>
      </c>
      <c r="D38" s="92">
        <v>0.97214062740852802</v>
      </c>
      <c r="E38" s="92">
        <v>1</v>
      </c>
      <c r="F38" s="92">
        <v>1</v>
      </c>
      <c r="G38" s="92">
        <v>1</v>
      </c>
      <c r="H38" s="92">
        <v>0.96862626823420384</v>
      </c>
      <c r="I38" s="92">
        <v>0.91542224295899266</v>
      </c>
      <c r="J38" s="92">
        <v>0.97052668189947378</v>
      </c>
      <c r="K38" s="92">
        <v>0.98051155592259298</v>
      </c>
      <c r="L38" s="92">
        <v>0.96882527269408159</v>
      </c>
      <c r="M38" s="91">
        <v>0.94270616886569547</v>
      </c>
    </row>
    <row r="39" spans="1:13" x14ac:dyDescent="0.3">
      <c r="A39" s="90">
        <v>7</v>
      </c>
      <c r="B39" s="93">
        <v>0.92529705660109651</v>
      </c>
      <c r="C39" s="92">
        <v>0.91485767655933004</v>
      </c>
      <c r="D39" s="92">
        <v>0.94491317968027011</v>
      </c>
      <c r="E39" s="92">
        <v>0.9993995596248727</v>
      </c>
      <c r="F39" s="92">
        <v>0.99969359311362349</v>
      </c>
      <c r="G39" s="92">
        <v>0.99301313658350521</v>
      </c>
      <c r="H39" s="92">
        <v>0.95050987036514201</v>
      </c>
      <c r="I39" s="92">
        <v>0.89428441945581816</v>
      </c>
      <c r="J39" s="92">
        <v>0.94798621224686297</v>
      </c>
      <c r="K39" s="92">
        <v>0.9644374859364242</v>
      </c>
      <c r="L39" s="92">
        <v>0.94360378404772027</v>
      </c>
      <c r="M39" s="91">
        <v>0.92171923740660222</v>
      </c>
    </row>
    <row r="40" spans="1:13" x14ac:dyDescent="0.3">
      <c r="A40" s="90">
        <v>6</v>
      </c>
      <c r="B40" s="93">
        <v>0.89862572815451902</v>
      </c>
      <c r="C40" s="92">
        <v>0.89050489797099797</v>
      </c>
      <c r="D40" s="92">
        <v>0.90833212011043463</v>
      </c>
      <c r="E40" s="92">
        <v>0.97572787139640027</v>
      </c>
      <c r="F40" s="92">
        <v>0.97498892481008947</v>
      </c>
      <c r="G40" s="92">
        <v>0.96246633585990038</v>
      </c>
      <c r="H40" s="92">
        <v>0.92669987879487792</v>
      </c>
      <c r="I40" s="92">
        <v>0.86782635933242225</v>
      </c>
      <c r="J40" s="92">
        <v>0.91938002272472286</v>
      </c>
      <c r="K40" s="92">
        <v>0.94202786961533214</v>
      </c>
      <c r="L40" s="92">
        <v>0.9114376115474464</v>
      </c>
      <c r="M40" s="91">
        <v>0.89555548129740503</v>
      </c>
    </row>
    <row r="41" spans="1:13" x14ac:dyDescent="0.3">
      <c r="A41" s="90">
        <v>5</v>
      </c>
      <c r="B41" s="93">
        <v>0.86693384543793595</v>
      </c>
      <c r="C41" s="92">
        <v>0.86190153197834174</v>
      </c>
      <c r="D41" s="92">
        <v>0.86239744869902202</v>
      </c>
      <c r="E41" s="92">
        <v>0.94336163459441913</v>
      </c>
      <c r="F41" s="92">
        <v>0.9411206232861371</v>
      </c>
      <c r="G41" s="92">
        <v>0.92127580005778698</v>
      </c>
      <c r="H41" s="92">
        <v>0.89719629352341146</v>
      </c>
      <c r="I41" s="92">
        <v>0.83604806258880515</v>
      </c>
      <c r="J41" s="92">
        <v>0.88470811333305321</v>
      </c>
      <c r="K41" s="92">
        <v>0.91328270695931635</v>
      </c>
      <c r="L41" s="92">
        <v>0.87232675519325997</v>
      </c>
      <c r="M41" s="91">
        <v>0.8642149005381039</v>
      </c>
    </row>
    <row r="42" spans="1:13" x14ac:dyDescent="0.3">
      <c r="A42" s="90">
        <v>4</v>
      </c>
      <c r="B42" s="93">
        <v>0.8302214084513474</v>
      </c>
      <c r="C42" s="92">
        <v>0.82904757858136136</v>
      </c>
      <c r="D42" s="92">
        <v>0.80710916544603206</v>
      </c>
      <c r="E42" s="92">
        <v>0.90230084921892928</v>
      </c>
      <c r="F42" s="92">
        <v>0.8980886885417666</v>
      </c>
      <c r="G42" s="92">
        <v>0.86944152917716488</v>
      </c>
      <c r="H42" s="92">
        <v>0.86199911455074274</v>
      </c>
      <c r="I42" s="92">
        <v>0.79894952922496687</v>
      </c>
      <c r="J42" s="92">
        <v>0.84397048407185438</v>
      </c>
      <c r="K42" s="92">
        <v>0.87820199796837728</v>
      </c>
      <c r="L42" s="92">
        <v>0.82627121498516098</v>
      </c>
      <c r="M42" s="91">
        <v>0.82769749512869906</v>
      </c>
    </row>
    <row r="43" spans="1:13" x14ac:dyDescent="0.3">
      <c r="A43" s="90">
        <v>3</v>
      </c>
      <c r="B43" s="93">
        <v>0.78848841719475327</v>
      </c>
      <c r="C43" s="92">
        <v>0.7919430377800567</v>
      </c>
      <c r="D43" s="92">
        <v>0.74246727035146498</v>
      </c>
      <c r="E43" s="92">
        <v>0.85254551526993061</v>
      </c>
      <c r="F43" s="92">
        <v>0.84589312057697785</v>
      </c>
      <c r="G43" s="92">
        <v>0.80696352321803411</v>
      </c>
      <c r="H43" s="92">
        <v>0.82110834187687165</v>
      </c>
      <c r="I43" s="92">
        <v>0.75653075924090718</v>
      </c>
      <c r="J43" s="92">
        <v>0.79716713494112612</v>
      </c>
      <c r="K43" s="92">
        <v>0.83678574264251449</v>
      </c>
      <c r="L43" s="92">
        <v>0.77327099092314966</v>
      </c>
      <c r="M43" s="91">
        <v>0.78600326506919027</v>
      </c>
    </row>
    <row r="44" spans="1:13" x14ac:dyDescent="0.3">
      <c r="A44" s="90">
        <v>2</v>
      </c>
      <c r="B44" s="93">
        <v>0.74173487166815377</v>
      </c>
      <c r="C44" s="92">
        <v>0.75058790957442789</v>
      </c>
      <c r="D44" s="92">
        <v>0.66847176341532033</v>
      </c>
      <c r="E44" s="92">
        <v>0.79409563274742334</v>
      </c>
      <c r="F44" s="92">
        <v>0.78453391939177086</v>
      </c>
      <c r="G44" s="92">
        <v>0.73384178218039486</v>
      </c>
      <c r="H44" s="92">
        <v>0.7745239755017983</v>
      </c>
      <c r="I44" s="92">
        <v>0.7087917526366263</v>
      </c>
      <c r="J44" s="92">
        <v>0.74429806594086845</v>
      </c>
      <c r="K44" s="92">
        <v>0.78903394098172841</v>
      </c>
      <c r="L44" s="92">
        <v>0.71332608300722566</v>
      </c>
      <c r="M44" s="91">
        <v>0.73913221035957766</v>
      </c>
    </row>
    <row r="45" spans="1:13" x14ac:dyDescent="0.3">
      <c r="A45" s="90">
        <v>1</v>
      </c>
      <c r="B45" s="89">
        <v>0.68996077187154881</v>
      </c>
      <c r="C45" s="88">
        <v>0.70498219396447492</v>
      </c>
      <c r="D45" s="88">
        <v>0.58512264463759855</v>
      </c>
      <c r="E45" s="88">
        <v>0.72695120165140747</v>
      </c>
      <c r="F45" s="88">
        <v>0.71401108498614574</v>
      </c>
      <c r="G45" s="88">
        <v>0.65007630606424682</v>
      </c>
      <c r="H45" s="88">
        <v>0.72224601542552258</v>
      </c>
      <c r="I45" s="88">
        <v>0.65573250941212424</v>
      </c>
      <c r="J45" s="88">
        <v>0.68536327707108136</v>
      </c>
      <c r="K45" s="88">
        <v>0.73494659298601872</v>
      </c>
      <c r="L45" s="88">
        <v>0.64643649123738911</v>
      </c>
      <c r="M45" s="87">
        <v>0.6870843309998611</v>
      </c>
    </row>
    <row r="46" spans="1:13" x14ac:dyDescent="0.3">
      <c r="B46" s="70"/>
      <c r="C46" s="70"/>
      <c r="D46" s="70"/>
      <c r="E46" s="70"/>
      <c r="F46" s="70"/>
      <c r="G46" s="70"/>
      <c r="H46" s="70"/>
      <c r="I46" s="70"/>
      <c r="J46" s="70"/>
      <c r="K46" s="70"/>
      <c r="L46" s="70"/>
      <c r="M46" s="70"/>
    </row>
    <row r="47" spans="1:13" x14ac:dyDescent="0.3">
      <c r="A47" s="24" t="s">
        <v>3</v>
      </c>
      <c r="B47" s="97">
        <v>4</v>
      </c>
      <c r="C47" s="97">
        <v>5</v>
      </c>
      <c r="D47" s="97">
        <v>6</v>
      </c>
      <c r="E47" s="97">
        <v>7</v>
      </c>
      <c r="F47" s="97">
        <v>8</v>
      </c>
      <c r="G47" s="97">
        <v>9</v>
      </c>
      <c r="H47" s="97">
        <v>10</v>
      </c>
      <c r="I47" s="97">
        <v>11</v>
      </c>
      <c r="J47" s="97">
        <v>12</v>
      </c>
      <c r="K47" s="97">
        <v>1</v>
      </c>
      <c r="L47" s="97">
        <v>2</v>
      </c>
      <c r="M47" s="97">
        <v>3</v>
      </c>
    </row>
    <row r="48" spans="1:13" x14ac:dyDescent="0.3">
      <c r="A48" s="90">
        <v>20</v>
      </c>
      <c r="B48" s="96">
        <v>0.98709119014834257</v>
      </c>
      <c r="C48" s="95">
        <v>0.98226967366409557</v>
      </c>
      <c r="D48" s="95">
        <v>1</v>
      </c>
      <c r="E48" s="95">
        <v>1</v>
      </c>
      <c r="F48" s="95">
        <v>1</v>
      </c>
      <c r="G48" s="95">
        <v>1</v>
      </c>
      <c r="H48" s="95">
        <v>1</v>
      </c>
      <c r="I48" s="95">
        <v>0.94037044559165217</v>
      </c>
      <c r="J48" s="95">
        <v>1</v>
      </c>
      <c r="K48" s="95">
        <v>0.99764174799008609</v>
      </c>
      <c r="L48" s="95">
        <v>1</v>
      </c>
      <c r="M48" s="94">
        <v>0.9769968408264309</v>
      </c>
    </row>
    <row r="49" spans="1:13" x14ac:dyDescent="0.3">
      <c r="A49" s="90">
        <v>19</v>
      </c>
      <c r="B49" s="93">
        <v>0.98709119014834257</v>
      </c>
      <c r="C49" s="92">
        <v>0.98226967366409557</v>
      </c>
      <c r="D49" s="92">
        <v>1</v>
      </c>
      <c r="E49" s="92">
        <v>1</v>
      </c>
      <c r="F49" s="92">
        <v>1</v>
      </c>
      <c r="G49" s="92">
        <v>1</v>
      </c>
      <c r="H49" s="92">
        <v>1</v>
      </c>
      <c r="I49" s="92">
        <v>0.94037044559165217</v>
      </c>
      <c r="J49" s="92">
        <v>1</v>
      </c>
      <c r="K49" s="92">
        <v>0.99764174799008609</v>
      </c>
      <c r="L49" s="92">
        <v>1</v>
      </c>
      <c r="M49" s="91">
        <v>0.9769968408264309</v>
      </c>
    </row>
    <row r="50" spans="1:13" x14ac:dyDescent="0.3">
      <c r="A50" s="90">
        <v>18</v>
      </c>
      <c r="B50" s="93">
        <v>0.98709119014834257</v>
      </c>
      <c r="C50" s="92">
        <v>0.98226967366409557</v>
      </c>
      <c r="D50" s="92">
        <v>1</v>
      </c>
      <c r="E50" s="92">
        <v>1</v>
      </c>
      <c r="F50" s="92">
        <v>1</v>
      </c>
      <c r="G50" s="92">
        <v>1</v>
      </c>
      <c r="H50" s="92">
        <v>1</v>
      </c>
      <c r="I50" s="92">
        <v>0.94037044559165217</v>
      </c>
      <c r="J50" s="92">
        <v>1</v>
      </c>
      <c r="K50" s="92">
        <v>0.99764174799008609</v>
      </c>
      <c r="L50" s="92">
        <v>1</v>
      </c>
      <c r="M50" s="91">
        <v>0.9769968408264309</v>
      </c>
    </row>
    <row r="51" spans="1:13" x14ac:dyDescent="0.3">
      <c r="A51" s="90">
        <v>17</v>
      </c>
      <c r="B51" s="93">
        <v>0.98709119014834257</v>
      </c>
      <c r="C51" s="92">
        <v>0.98226967366409557</v>
      </c>
      <c r="D51" s="92">
        <v>1</v>
      </c>
      <c r="E51" s="92">
        <v>1</v>
      </c>
      <c r="F51" s="92">
        <v>1</v>
      </c>
      <c r="G51" s="92">
        <v>1</v>
      </c>
      <c r="H51" s="92">
        <v>1</v>
      </c>
      <c r="I51" s="92">
        <v>0.94037044559165217</v>
      </c>
      <c r="J51" s="92">
        <v>1</v>
      </c>
      <c r="K51" s="92">
        <v>0.99764174799008609</v>
      </c>
      <c r="L51" s="92">
        <v>1</v>
      </c>
      <c r="M51" s="91">
        <v>0.9769968408264309</v>
      </c>
    </row>
    <row r="52" spans="1:13" x14ac:dyDescent="0.3">
      <c r="A52" s="90">
        <v>16</v>
      </c>
      <c r="B52" s="93">
        <v>0.98709119014834257</v>
      </c>
      <c r="C52" s="92">
        <v>0.98226967366409557</v>
      </c>
      <c r="D52" s="92">
        <v>1</v>
      </c>
      <c r="E52" s="92">
        <v>1</v>
      </c>
      <c r="F52" s="92">
        <v>1</v>
      </c>
      <c r="G52" s="92">
        <v>1</v>
      </c>
      <c r="H52" s="92">
        <v>1</v>
      </c>
      <c r="I52" s="92">
        <v>0.94037044559165217</v>
      </c>
      <c r="J52" s="92">
        <v>1</v>
      </c>
      <c r="K52" s="92">
        <v>0.99764174799008609</v>
      </c>
      <c r="L52" s="92">
        <v>1</v>
      </c>
      <c r="M52" s="91">
        <v>0.9769968408264309</v>
      </c>
    </row>
    <row r="53" spans="1:13" x14ac:dyDescent="0.3">
      <c r="A53" s="90">
        <v>15</v>
      </c>
      <c r="B53" s="93">
        <v>0.98709119014834257</v>
      </c>
      <c r="C53" s="92">
        <v>0.98226967366409557</v>
      </c>
      <c r="D53" s="92">
        <v>1</v>
      </c>
      <c r="E53" s="92">
        <v>1</v>
      </c>
      <c r="F53" s="92">
        <v>1</v>
      </c>
      <c r="G53" s="92">
        <v>1</v>
      </c>
      <c r="H53" s="92">
        <v>1</v>
      </c>
      <c r="I53" s="92">
        <v>0.94037044559165217</v>
      </c>
      <c r="J53" s="92">
        <v>1</v>
      </c>
      <c r="K53" s="92">
        <v>0.99764174799008609</v>
      </c>
      <c r="L53" s="92">
        <v>1</v>
      </c>
      <c r="M53" s="91">
        <v>0.9769968408264309</v>
      </c>
    </row>
    <row r="54" spans="1:13" x14ac:dyDescent="0.3">
      <c r="A54" s="90">
        <v>14</v>
      </c>
      <c r="B54" s="93">
        <v>0.98709119014834257</v>
      </c>
      <c r="C54" s="92">
        <v>0.98226967366409557</v>
      </c>
      <c r="D54" s="92">
        <v>1</v>
      </c>
      <c r="E54" s="92">
        <v>1</v>
      </c>
      <c r="F54" s="92">
        <v>1</v>
      </c>
      <c r="G54" s="92">
        <v>1</v>
      </c>
      <c r="H54" s="92">
        <v>1</v>
      </c>
      <c r="I54" s="92">
        <v>0.94037044559165217</v>
      </c>
      <c r="J54" s="92">
        <v>1</v>
      </c>
      <c r="K54" s="92">
        <v>0.99764174799008609</v>
      </c>
      <c r="L54" s="92">
        <v>1</v>
      </c>
      <c r="M54" s="91">
        <v>0.9769968408264309</v>
      </c>
    </row>
    <row r="55" spans="1:13" x14ac:dyDescent="0.3">
      <c r="A55" s="90">
        <v>13</v>
      </c>
      <c r="B55" s="93">
        <v>0.98709119014834257</v>
      </c>
      <c r="C55" s="92">
        <v>0.98226967366409557</v>
      </c>
      <c r="D55" s="92">
        <v>1</v>
      </c>
      <c r="E55" s="92">
        <v>1</v>
      </c>
      <c r="F55" s="92">
        <v>1</v>
      </c>
      <c r="G55" s="92">
        <v>1</v>
      </c>
      <c r="H55" s="92">
        <v>1</v>
      </c>
      <c r="I55" s="92">
        <v>0.94037044559165217</v>
      </c>
      <c r="J55" s="92">
        <v>1</v>
      </c>
      <c r="K55" s="92">
        <v>0.99764174799008609</v>
      </c>
      <c r="L55" s="92">
        <v>1</v>
      </c>
      <c r="M55" s="91">
        <v>0.9769968408264309</v>
      </c>
    </row>
    <row r="56" spans="1:13" x14ac:dyDescent="0.3">
      <c r="A56" s="90">
        <v>12</v>
      </c>
      <c r="B56" s="93">
        <v>0.98709119014834257</v>
      </c>
      <c r="C56" s="92">
        <v>0.98226967366409557</v>
      </c>
      <c r="D56" s="92">
        <v>1</v>
      </c>
      <c r="E56" s="92">
        <v>1</v>
      </c>
      <c r="F56" s="92">
        <v>1</v>
      </c>
      <c r="G56" s="92">
        <v>1</v>
      </c>
      <c r="H56" s="92">
        <v>1</v>
      </c>
      <c r="I56" s="92">
        <v>0.94037044559165217</v>
      </c>
      <c r="J56" s="92">
        <v>1</v>
      </c>
      <c r="K56" s="92">
        <v>0.99764174799008609</v>
      </c>
      <c r="L56" s="92">
        <v>1</v>
      </c>
      <c r="M56" s="91">
        <v>0.9769968408264309</v>
      </c>
    </row>
    <row r="57" spans="1:13" x14ac:dyDescent="0.3">
      <c r="A57" s="90">
        <v>11</v>
      </c>
      <c r="B57" s="93">
        <v>0.98709119014834257</v>
      </c>
      <c r="C57" s="92">
        <v>0.98226967366409557</v>
      </c>
      <c r="D57" s="92">
        <v>1</v>
      </c>
      <c r="E57" s="92">
        <v>1</v>
      </c>
      <c r="F57" s="92">
        <v>1</v>
      </c>
      <c r="G57" s="92">
        <v>1</v>
      </c>
      <c r="H57" s="92">
        <v>1</v>
      </c>
      <c r="I57" s="92">
        <v>0.93278050236094856</v>
      </c>
      <c r="J57" s="92">
        <v>1</v>
      </c>
      <c r="K57" s="92">
        <v>0.99764174799008609</v>
      </c>
      <c r="L57" s="92">
        <v>1</v>
      </c>
      <c r="M57" s="91">
        <v>0.9769968408264309</v>
      </c>
    </row>
    <row r="58" spans="1:13" x14ac:dyDescent="0.3">
      <c r="A58" s="90">
        <v>10</v>
      </c>
      <c r="B58" s="93">
        <v>0.98686752826327373</v>
      </c>
      <c r="C58" s="92">
        <v>0.98226967366409557</v>
      </c>
      <c r="D58" s="92">
        <v>1</v>
      </c>
      <c r="E58" s="92">
        <v>1</v>
      </c>
      <c r="F58" s="92">
        <v>1</v>
      </c>
      <c r="G58" s="92">
        <v>1</v>
      </c>
      <c r="H58" s="92">
        <v>1</v>
      </c>
      <c r="I58" s="92">
        <v>0.91471323347392275</v>
      </c>
      <c r="J58" s="92">
        <v>1</v>
      </c>
      <c r="K58" s="92">
        <v>0.99764174799008609</v>
      </c>
      <c r="L58" s="92">
        <v>1</v>
      </c>
      <c r="M58" s="91">
        <v>0.97024775797932117</v>
      </c>
    </row>
    <row r="59" spans="1:13" x14ac:dyDescent="0.3">
      <c r="A59" s="90">
        <v>9</v>
      </c>
      <c r="B59" s="93">
        <v>0.97403163862295505</v>
      </c>
      <c r="C59" s="92">
        <v>0.96928451076501465</v>
      </c>
      <c r="D59" s="92">
        <v>1</v>
      </c>
      <c r="E59" s="92">
        <v>1</v>
      </c>
      <c r="F59" s="92">
        <v>1</v>
      </c>
      <c r="G59" s="92">
        <v>1</v>
      </c>
      <c r="H59" s="92">
        <v>0.9984576260068625</v>
      </c>
      <c r="I59" s="92">
        <v>0.88616863893057474</v>
      </c>
      <c r="J59" s="92">
        <v>1</v>
      </c>
      <c r="K59" s="92">
        <v>0.98194833216164668</v>
      </c>
      <c r="L59" s="92">
        <v>1</v>
      </c>
      <c r="M59" s="91">
        <v>0.95083984617359629</v>
      </c>
    </row>
    <row r="60" spans="1:13" x14ac:dyDescent="0.3">
      <c r="A60" s="90">
        <v>8</v>
      </c>
      <c r="B60" s="93">
        <v>0.94858352122738698</v>
      </c>
      <c r="C60" s="92">
        <v>0.94055277698049244</v>
      </c>
      <c r="D60" s="92">
        <v>0.97802606435953354</v>
      </c>
      <c r="E60" s="92">
        <v>1</v>
      </c>
      <c r="F60" s="92">
        <v>1</v>
      </c>
      <c r="G60" s="92">
        <v>1</v>
      </c>
      <c r="H60" s="92">
        <v>0.97389496910080786</v>
      </c>
      <c r="I60" s="92">
        <v>0.84714671873090452</v>
      </c>
      <c r="J60" s="92">
        <v>0.97975375556008326</v>
      </c>
      <c r="K60" s="92">
        <v>0.9500082101250964</v>
      </c>
      <c r="L60" s="92">
        <v>0.97197805292290396</v>
      </c>
      <c r="M60" s="91">
        <v>0.91877310540925627</v>
      </c>
    </row>
    <row r="61" spans="1:13" x14ac:dyDescent="0.3">
      <c r="A61" s="90">
        <v>7</v>
      </c>
      <c r="B61" s="93">
        <v>0.9105231760765693</v>
      </c>
      <c r="C61" s="92">
        <v>0.89607447231052895</v>
      </c>
      <c r="D61" s="92">
        <v>0.92879055218969353</v>
      </c>
      <c r="E61" s="92">
        <v>0.99958467317705391</v>
      </c>
      <c r="F61" s="92">
        <v>0.99149334837229197</v>
      </c>
      <c r="G61" s="92">
        <v>0.98468830371218663</v>
      </c>
      <c r="H61" s="92">
        <v>0.93286681117143599</v>
      </c>
      <c r="I61" s="92">
        <v>0.79764747287491189</v>
      </c>
      <c r="J61" s="92">
        <v>0.94781374286839459</v>
      </c>
      <c r="K61" s="92">
        <v>0.90182138188043526</v>
      </c>
      <c r="L61" s="92">
        <v>0.92808789425006388</v>
      </c>
      <c r="M61" s="91">
        <v>0.87404753568630111</v>
      </c>
    </row>
    <row r="62" spans="1:13" x14ac:dyDescent="0.3">
      <c r="A62" s="90">
        <v>6</v>
      </c>
      <c r="B62" s="93">
        <v>0.85985060317050221</v>
      </c>
      <c r="C62" s="92">
        <v>0.83584959675512427</v>
      </c>
      <c r="D62" s="92">
        <v>0.85977738139253734</v>
      </c>
      <c r="E62" s="92">
        <v>0.94949046781611324</v>
      </c>
      <c r="F62" s="92">
        <v>0.93487030874784016</v>
      </c>
      <c r="G62" s="92">
        <v>0.92663122863163838</v>
      </c>
      <c r="H62" s="92">
        <v>0.87537315221874656</v>
      </c>
      <c r="I62" s="92">
        <v>0.73767090136259705</v>
      </c>
      <c r="J62" s="92">
        <v>0.90434065330932389</v>
      </c>
      <c r="K62" s="92">
        <v>0.83738784742766281</v>
      </c>
      <c r="L62" s="92">
        <v>0.86864979722141344</v>
      </c>
      <c r="M62" s="91">
        <v>0.81666313700473103</v>
      </c>
    </row>
    <row r="63" spans="1:13" x14ac:dyDescent="0.3">
      <c r="A63" s="90">
        <v>5</v>
      </c>
      <c r="B63" s="93">
        <v>0.79656580250918574</v>
      </c>
      <c r="C63" s="92">
        <v>0.75987815031427841</v>
      </c>
      <c r="D63" s="92">
        <v>0.77098655196806454</v>
      </c>
      <c r="E63" s="92">
        <v>0.88091107043029759</v>
      </c>
      <c r="F63" s="92">
        <v>0.85813665702877506</v>
      </c>
      <c r="G63" s="92">
        <v>0.84857298694657068</v>
      </c>
      <c r="H63" s="92">
        <v>0.80141399224274013</v>
      </c>
      <c r="I63" s="92">
        <v>0.66721700419396002</v>
      </c>
      <c r="J63" s="92">
        <v>0.84933448688287139</v>
      </c>
      <c r="K63" s="92">
        <v>0.75670760676677951</v>
      </c>
      <c r="L63" s="92">
        <v>0.79366376183695264</v>
      </c>
      <c r="M63" s="91">
        <v>0.74661990936454581</v>
      </c>
    </row>
    <row r="64" spans="1:13" x14ac:dyDescent="0.3">
      <c r="A64" s="90">
        <v>4</v>
      </c>
      <c r="B64" s="93">
        <v>0.72066877409261965</v>
      </c>
      <c r="C64" s="92">
        <v>0.66816013298799115</v>
      </c>
      <c r="D64" s="92">
        <v>0.66241806391627533</v>
      </c>
      <c r="E64" s="92">
        <v>0.79384648101960709</v>
      </c>
      <c r="F64" s="92">
        <v>0.76129239321509579</v>
      </c>
      <c r="G64" s="92">
        <v>0.75051357865698365</v>
      </c>
      <c r="H64" s="92">
        <v>0.71098933124341623</v>
      </c>
      <c r="I64" s="92">
        <v>0.58628578136900078</v>
      </c>
      <c r="J64" s="92">
        <v>0.78279524358903707</v>
      </c>
      <c r="K64" s="92">
        <v>0.65978065989778512</v>
      </c>
      <c r="L64" s="92">
        <v>0.70312978809668125</v>
      </c>
      <c r="M64" s="91">
        <v>0.66391785276574544</v>
      </c>
    </row>
    <row r="65" spans="1:13" x14ac:dyDescent="0.3">
      <c r="A65" s="90">
        <v>3</v>
      </c>
      <c r="B65" s="93">
        <v>0.63215951792080394</v>
      </c>
      <c r="C65" s="92">
        <v>0.5606955447762626</v>
      </c>
      <c r="D65" s="92">
        <v>0.53407191723716962</v>
      </c>
      <c r="E65" s="92">
        <v>0.68829669958404183</v>
      </c>
      <c r="F65" s="92">
        <v>0.64433751730680289</v>
      </c>
      <c r="G65" s="92">
        <v>0.63245300376287716</v>
      </c>
      <c r="H65" s="92">
        <v>0.60409916922077511</v>
      </c>
      <c r="I65" s="92">
        <v>0.49487723288771934</v>
      </c>
      <c r="J65" s="92">
        <v>0.70472292342782072</v>
      </c>
      <c r="K65" s="92">
        <v>0.54660700682067986</v>
      </c>
      <c r="L65" s="92">
        <v>0.5970478760005995</v>
      </c>
      <c r="M65" s="91">
        <v>0.56855696720832993</v>
      </c>
    </row>
    <row r="66" spans="1:13" x14ac:dyDescent="0.3">
      <c r="A66" s="90">
        <v>2</v>
      </c>
      <c r="B66" s="93">
        <v>0.53103803399373894</v>
      </c>
      <c r="C66" s="92">
        <v>0.43748438567909281</v>
      </c>
      <c r="D66" s="92">
        <v>0.38594811193074746</v>
      </c>
      <c r="E66" s="92">
        <v>0.5642617261236017</v>
      </c>
      <c r="F66" s="92">
        <v>0.50727202930389637</v>
      </c>
      <c r="G66" s="92">
        <v>0.49439126226425129</v>
      </c>
      <c r="H66" s="92">
        <v>0.4807435061748167</v>
      </c>
      <c r="I66" s="92">
        <v>0.39299135875011559</v>
      </c>
      <c r="J66" s="92">
        <v>0.61511752639922235</v>
      </c>
      <c r="K66" s="92">
        <v>0.41718664753546353</v>
      </c>
      <c r="L66" s="92">
        <v>0.47541802554870738</v>
      </c>
      <c r="M66" s="91">
        <v>0.46053725269229945</v>
      </c>
    </row>
    <row r="67" spans="1:13" x14ac:dyDescent="0.3">
      <c r="A67" s="90">
        <v>1</v>
      </c>
      <c r="B67" s="89">
        <v>0.41730432231142434</v>
      </c>
      <c r="C67" s="88">
        <v>0.29852665569648174</v>
      </c>
      <c r="D67" s="88">
        <v>0.2180466479970089</v>
      </c>
      <c r="E67" s="88">
        <v>0.42174156063828672</v>
      </c>
      <c r="F67" s="88">
        <v>0.35009592920637606</v>
      </c>
      <c r="G67" s="88">
        <v>0.33632835416110601</v>
      </c>
      <c r="H67" s="88">
        <v>0.34092234210554101</v>
      </c>
      <c r="I67" s="88">
        <v>0.28062815895618953</v>
      </c>
      <c r="J67" s="88">
        <v>0.51397905250324216</v>
      </c>
      <c r="K67" s="88">
        <v>0.27151958204213622</v>
      </c>
      <c r="L67" s="88">
        <v>0.33824023674100478</v>
      </c>
      <c r="M67" s="87">
        <v>0.33985870921765382</v>
      </c>
    </row>
    <row r="68" spans="1:13" x14ac:dyDescent="0.3">
      <c r="B68" s="70"/>
      <c r="C68" s="70"/>
      <c r="D68" s="70"/>
      <c r="E68" s="70"/>
      <c r="F68" s="70"/>
      <c r="G68" s="70"/>
      <c r="H68" s="70"/>
      <c r="I68" s="70"/>
      <c r="J68" s="70"/>
      <c r="K68" s="70"/>
      <c r="L68" s="70"/>
      <c r="M68" s="70"/>
    </row>
    <row r="69" spans="1:13" x14ac:dyDescent="0.3">
      <c r="A69" s="24" t="s">
        <v>4</v>
      </c>
      <c r="B69" s="97">
        <v>4</v>
      </c>
      <c r="C69" s="97">
        <v>5</v>
      </c>
      <c r="D69" s="97">
        <v>6</v>
      </c>
      <c r="E69" s="97">
        <v>7</v>
      </c>
      <c r="F69" s="97">
        <v>8</v>
      </c>
      <c r="G69" s="97">
        <v>9</v>
      </c>
      <c r="H69" s="97">
        <v>10</v>
      </c>
      <c r="I69" s="97">
        <v>11</v>
      </c>
      <c r="J69" s="97">
        <v>12</v>
      </c>
      <c r="K69" s="97">
        <v>1</v>
      </c>
      <c r="L69" s="97">
        <v>2</v>
      </c>
      <c r="M69" s="97">
        <v>3</v>
      </c>
    </row>
    <row r="70" spans="1:13" x14ac:dyDescent="0.3">
      <c r="A70" s="90">
        <v>20</v>
      </c>
      <c r="B70" s="96">
        <v>0.9830033188569075</v>
      </c>
      <c r="C70" s="95">
        <v>0.97033843618157156</v>
      </c>
      <c r="D70" s="95">
        <v>1</v>
      </c>
      <c r="E70" s="95">
        <v>1</v>
      </c>
      <c r="F70" s="95">
        <v>1</v>
      </c>
      <c r="G70" s="95">
        <v>1</v>
      </c>
      <c r="H70" s="95">
        <v>0.99109252617759691</v>
      </c>
      <c r="I70" s="95">
        <v>0.9480639860439708</v>
      </c>
      <c r="J70" s="95">
        <v>1</v>
      </c>
      <c r="K70" s="95">
        <v>0.97623193595831892</v>
      </c>
      <c r="L70" s="95">
        <v>1</v>
      </c>
      <c r="M70" s="94">
        <v>0.97571445381781718</v>
      </c>
    </row>
    <row r="71" spans="1:13" x14ac:dyDescent="0.3">
      <c r="A71" s="90">
        <v>19</v>
      </c>
      <c r="B71" s="93">
        <v>0.9830033188569075</v>
      </c>
      <c r="C71" s="92">
        <v>0.97033843618157156</v>
      </c>
      <c r="D71" s="92">
        <v>1</v>
      </c>
      <c r="E71" s="92">
        <v>1</v>
      </c>
      <c r="F71" s="92">
        <v>1</v>
      </c>
      <c r="G71" s="92">
        <v>1</v>
      </c>
      <c r="H71" s="92">
        <v>0.99109252617759691</v>
      </c>
      <c r="I71" s="92">
        <v>0.9480639860439708</v>
      </c>
      <c r="J71" s="92">
        <v>1</v>
      </c>
      <c r="K71" s="92">
        <v>0.97623193595831892</v>
      </c>
      <c r="L71" s="92">
        <v>1</v>
      </c>
      <c r="M71" s="91">
        <v>0.97571445381781718</v>
      </c>
    </row>
    <row r="72" spans="1:13" x14ac:dyDescent="0.3">
      <c r="A72" s="90">
        <v>18</v>
      </c>
      <c r="B72" s="93">
        <v>0.9830033188569075</v>
      </c>
      <c r="C72" s="92">
        <v>0.97033843618157156</v>
      </c>
      <c r="D72" s="92">
        <v>1</v>
      </c>
      <c r="E72" s="92">
        <v>1</v>
      </c>
      <c r="F72" s="92">
        <v>1</v>
      </c>
      <c r="G72" s="92">
        <v>1</v>
      </c>
      <c r="H72" s="92">
        <v>0.99109252617759691</v>
      </c>
      <c r="I72" s="92">
        <v>0.9480639860439708</v>
      </c>
      <c r="J72" s="92">
        <v>1</v>
      </c>
      <c r="K72" s="92">
        <v>0.97623193595831892</v>
      </c>
      <c r="L72" s="92">
        <v>1</v>
      </c>
      <c r="M72" s="91">
        <v>0.97571445381781718</v>
      </c>
    </row>
    <row r="73" spans="1:13" x14ac:dyDescent="0.3">
      <c r="A73" s="90">
        <v>17</v>
      </c>
      <c r="B73" s="93">
        <v>0.9830033188569075</v>
      </c>
      <c r="C73" s="92">
        <v>0.97033843618157156</v>
      </c>
      <c r="D73" s="92">
        <v>1</v>
      </c>
      <c r="E73" s="92">
        <v>1</v>
      </c>
      <c r="F73" s="92">
        <v>1</v>
      </c>
      <c r="G73" s="92">
        <v>1</v>
      </c>
      <c r="H73" s="92">
        <v>0.99109252617759691</v>
      </c>
      <c r="I73" s="92">
        <v>0.9480639860439708</v>
      </c>
      <c r="J73" s="92">
        <v>1</v>
      </c>
      <c r="K73" s="92">
        <v>0.97623193595831892</v>
      </c>
      <c r="L73" s="92">
        <v>1</v>
      </c>
      <c r="M73" s="91">
        <v>0.97571445381781718</v>
      </c>
    </row>
    <row r="74" spans="1:13" x14ac:dyDescent="0.3">
      <c r="A74" s="90">
        <v>16</v>
      </c>
      <c r="B74" s="93">
        <v>0.9830033188569075</v>
      </c>
      <c r="C74" s="92">
        <v>0.97033843618157156</v>
      </c>
      <c r="D74" s="92">
        <v>1</v>
      </c>
      <c r="E74" s="92">
        <v>1</v>
      </c>
      <c r="F74" s="92">
        <v>1</v>
      </c>
      <c r="G74" s="92">
        <v>1</v>
      </c>
      <c r="H74" s="92">
        <v>0.99109252617759691</v>
      </c>
      <c r="I74" s="92">
        <v>0.9480639860439708</v>
      </c>
      <c r="J74" s="92">
        <v>1</v>
      </c>
      <c r="K74" s="92">
        <v>0.97623193595831892</v>
      </c>
      <c r="L74" s="92">
        <v>1</v>
      </c>
      <c r="M74" s="91">
        <v>0.97571445381781718</v>
      </c>
    </row>
    <row r="75" spans="1:13" x14ac:dyDescent="0.3">
      <c r="A75" s="90">
        <v>15</v>
      </c>
      <c r="B75" s="93">
        <v>0.9830033188569075</v>
      </c>
      <c r="C75" s="92">
        <v>0.97033843618157156</v>
      </c>
      <c r="D75" s="92">
        <v>1</v>
      </c>
      <c r="E75" s="92">
        <v>1</v>
      </c>
      <c r="F75" s="92">
        <v>1</v>
      </c>
      <c r="G75" s="92">
        <v>1</v>
      </c>
      <c r="H75" s="92">
        <v>0.99109252617759691</v>
      </c>
      <c r="I75" s="92">
        <v>0.9480639860439708</v>
      </c>
      <c r="J75" s="92">
        <v>1</v>
      </c>
      <c r="K75" s="92">
        <v>0.97623193595831892</v>
      </c>
      <c r="L75" s="92">
        <v>1</v>
      </c>
      <c r="M75" s="91">
        <v>0.97571445381781718</v>
      </c>
    </row>
    <row r="76" spans="1:13" x14ac:dyDescent="0.3">
      <c r="A76" s="90">
        <v>14</v>
      </c>
      <c r="B76" s="93">
        <v>0.9830033188569075</v>
      </c>
      <c r="C76" s="92">
        <v>0.97033843618157156</v>
      </c>
      <c r="D76" s="92">
        <v>1</v>
      </c>
      <c r="E76" s="92">
        <v>1</v>
      </c>
      <c r="F76" s="92">
        <v>1</v>
      </c>
      <c r="G76" s="92">
        <v>1</v>
      </c>
      <c r="H76" s="92">
        <v>0.99109252617759691</v>
      </c>
      <c r="I76" s="92">
        <v>0.9480639860439708</v>
      </c>
      <c r="J76" s="92">
        <v>1</v>
      </c>
      <c r="K76" s="92">
        <v>0.97623193595831892</v>
      </c>
      <c r="L76" s="92">
        <v>1</v>
      </c>
      <c r="M76" s="91">
        <v>0.97571445381781718</v>
      </c>
    </row>
    <row r="77" spans="1:13" x14ac:dyDescent="0.3">
      <c r="A77" s="90">
        <v>13</v>
      </c>
      <c r="B77" s="93">
        <v>0.9830033188569075</v>
      </c>
      <c r="C77" s="92">
        <v>0.97033843618157156</v>
      </c>
      <c r="D77" s="92">
        <v>1</v>
      </c>
      <c r="E77" s="92">
        <v>1</v>
      </c>
      <c r="F77" s="92">
        <v>1</v>
      </c>
      <c r="G77" s="92">
        <v>1</v>
      </c>
      <c r="H77" s="92">
        <v>0.99109252617759691</v>
      </c>
      <c r="I77" s="92">
        <v>0.9480639860439708</v>
      </c>
      <c r="J77" s="92">
        <v>1</v>
      </c>
      <c r="K77" s="92">
        <v>0.97623193595831892</v>
      </c>
      <c r="L77" s="92">
        <v>1</v>
      </c>
      <c r="M77" s="91">
        <v>0.97571445381781718</v>
      </c>
    </row>
    <row r="78" spans="1:13" x14ac:dyDescent="0.3">
      <c r="A78" s="90">
        <v>12</v>
      </c>
      <c r="B78" s="93">
        <v>0.9830033188569075</v>
      </c>
      <c r="C78" s="92">
        <v>0.97033843618157156</v>
      </c>
      <c r="D78" s="92">
        <v>1</v>
      </c>
      <c r="E78" s="92">
        <v>1</v>
      </c>
      <c r="F78" s="92">
        <v>1</v>
      </c>
      <c r="G78" s="92">
        <v>1</v>
      </c>
      <c r="H78" s="92">
        <v>0.99109252617759691</v>
      </c>
      <c r="I78" s="92">
        <v>0.9480639860439708</v>
      </c>
      <c r="J78" s="92">
        <v>1</v>
      </c>
      <c r="K78" s="92">
        <v>0.97623193595831892</v>
      </c>
      <c r="L78" s="92">
        <v>1</v>
      </c>
      <c r="M78" s="91">
        <v>0.97571445381781718</v>
      </c>
    </row>
    <row r="79" spans="1:13" x14ac:dyDescent="0.3">
      <c r="A79" s="90">
        <v>11</v>
      </c>
      <c r="B79" s="93">
        <v>0.9830033188569075</v>
      </c>
      <c r="C79" s="92">
        <v>0.9702774369499132</v>
      </c>
      <c r="D79" s="92">
        <v>1</v>
      </c>
      <c r="E79" s="92">
        <v>1</v>
      </c>
      <c r="F79" s="92">
        <v>1</v>
      </c>
      <c r="G79" s="92">
        <v>1</v>
      </c>
      <c r="H79" s="92">
        <v>0.99109252617759691</v>
      </c>
      <c r="I79" s="92">
        <v>0.9480639860439708</v>
      </c>
      <c r="J79" s="92">
        <v>1</v>
      </c>
      <c r="K79" s="92">
        <v>0.97623193595831892</v>
      </c>
      <c r="L79" s="92">
        <v>1</v>
      </c>
      <c r="M79" s="91">
        <v>0.97571445381781718</v>
      </c>
    </row>
    <row r="80" spans="1:13" x14ac:dyDescent="0.3">
      <c r="A80" s="90">
        <v>10</v>
      </c>
      <c r="B80" s="93">
        <v>0.97868367899824582</v>
      </c>
      <c r="C80" s="92">
        <v>0.96434681423068436</v>
      </c>
      <c r="D80" s="92">
        <v>1</v>
      </c>
      <c r="E80" s="92">
        <v>1</v>
      </c>
      <c r="F80" s="92">
        <v>1</v>
      </c>
      <c r="G80" s="92">
        <v>1</v>
      </c>
      <c r="H80" s="92">
        <v>0.99109252617759691</v>
      </c>
      <c r="I80" s="92">
        <v>0.94490965615641254</v>
      </c>
      <c r="J80" s="92">
        <v>1</v>
      </c>
      <c r="K80" s="92">
        <v>0.96673541599597768</v>
      </c>
      <c r="L80" s="92">
        <v>1</v>
      </c>
      <c r="M80" s="91">
        <v>0.97218656770635348</v>
      </c>
    </row>
    <row r="81" spans="1:13" x14ac:dyDescent="0.3">
      <c r="A81" s="90">
        <v>9</v>
      </c>
      <c r="B81" s="93">
        <v>0.96771528342829671</v>
      </c>
      <c r="C81" s="92">
        <v>0.95254656802388504</v>
      </c>
      <c r="D81" s="92">
        <v>0.99783150910746543</v>
      </c>
      <c r="E81" s="92">
        <v>1</v>
      </c>
      <c r="F81" s="92">
        <v>1</v>
      </c>
      <c r="G81" s="92">
        <v>1</v>
      </c>
      <c r="H81" s="92">
        <v>0.98510819189060017</v>
      </c>
      <c r="I81" s="92">
        <v>0.93490073310234756</v>
      </c>
      <c r="J81" s="92">
        <v>0.99151518721127585</v>
      </c>
      <c r="K81" s="92">
        <v>0.94655898912910363</v>
      </c>
      <c r="L81" s="92">
        <v>0.99059655348238218</v>
      </c>
      <c r="M81" s="91">
        <v>0.96206368755962823</v>
      </c>
    </row>
    <row r="82" spans="1:13" x14ac:dyDescent="0.3">
      <c r="A82" s="90">
        <v>8</v>
      </c>
      <c r="B82" s="93">
        <v>0.95009813214706074</v>
      </c>
      <c r="C82" s="92">
        <v>0.93487669832951525</v>
      </c>
      <c r="D82" s="92">
        <v>0.97892668306827968</v>
      </c>
      <c r="E82" s="92">
        <v>1</v>
      </c>
      <c r="F82" s="92">
        <v>1</v>
      </c>
      <c r="G82" s="92">
        <v>1</v>
      </c>
      <c r="H82" s="92">
        <v>0.97206043985442514</v>
      </c>
      <c r="I82" s="92">
        <v>0.91803721688177597</v>
      </c>
      <c r="J82" s="92">
        <v>0.97217289203622648</v>
      </c>
      <c r="K82" s="92">
        <v>0.9157026553576969</v>
      </c>
      <c r="L82" s="92">
        <v>0.9718736029701549</v>
      </c>
      <c r="M82" s="91">
        <v>0.94534581337764112</v>
      </c>
    </row>
    <row r="83" spans="1:13" x14ac:dyDescent="0.3">
      <c r="A83" s="90">
        <v>7</v>
      </c>
      <c r="B83" s="93">
        <v>0.92583222515453745</v>
      </c>
      <c r="C83" s="92">
        <v>0.91133720514757499</v>
      </c>
      <c r="D83" s="92">
        <v>0.94806878899579838</v>
      </c>
      <c r="E83" s="92">
        <v>1</v>
      </c>
      <c r="F83" s="92">
        <v>0.99890957462728691</v>
      </c>
      <c r="G83" s="92">
        <v>0.99363655633765147</v>
      </c>
      <c r="H83" s="92">
        <v>0.95194927006907215</v>
      </c>
      <c r="I83" s="92">
        <v>0.89431910749469778</v>
      </c>
      <c r="J83" s="92">
        <v>0.94405842700995635</v>
      </c>
      <c r="K83" s="92">
        <v>0.87416641468175738</v>
      </c>
      <c r="L83" s="92">
        <v>0.9450942321806497</v>
      </c>
      <c r="M83" s="91">
        <v>0.92203294516039225</v>
      </c>
    </row>
    <row r="84" spans="1:13" x14ac:dyDescent="0.3">
      <c r="A84" s="90">
        <v>6</v>
      </c>
      <c r="B84" s="93">
        <v>0.89491756245072696</v>
      </c>
      <c r="C84" s="92">
        <v>0.88192808847806403</v>
      </c>
      <c r="D84" s="92">
        <v>0.90525782689002166</v>
      </c>
      <c r="E84" s="92">
        <v>0.97405470166458707</v>
      </c>
      <c r="F84" s="92">
        <v>0.96371690639478436</v>
      </c>
      <c r="G84" s="92">
        <v>0.95965865132209838</v>
      </c>
      <c r="H84" s="92">
        <v>0.9247746825345412</v>
      </c>
      <c r="I84" s="92">
        <v>0.86374640494111299</v>
      </c>
      <c r="J84" s="92">
        <v>0.90717179213246546</v>
      </c>
      <c r="K84" s="92">
        <v>0.82195026710128516</v>
      </c>
      <c r="L84" s="92">
        <v>0.910258441113867</v>
      </c>
      <c r="M84" s="91">
        <v>0.89212508290788173</v>
      </c>
    </row>
    <row r="85" spans="1:13" x14ac:dyDescent="0.3">
      <c r="A85" s="90">
        <v>5</v>
      </c>
      <c r="B85" s="93">
        <v>0.85735414403562937</v>
      </c>
      <c r="C85" s="92">
        <v>0.84664934832098271</v>
      </c>
      <c r="D85" s="92">
        <v>0.85049379675094949</v>
      </c>
      <c r="E85" s="92">
        <v>0.93684819300017796</v>
      </c>
      <c r="F85" s="92">
        <v>0.91559969369420513</v>
      </c>
      <c r="G85" s="92">
        <v>0.91372042181398716</v>
      </c>
      <c r="H85" s="92">
        <v>0.89053667725083208</v>
      </c>
      <c r="I85" s="92">
        <v>0.82631910922102159</v>
      </c>
      <c r="J85" s="92">
        <v>0.86151298740375359</v>
      </c>
      <c r="K85" s="92">
        <v>0.75905421261628003</v>
      </c>
      <c r="L85" s="92">
        <v>0.86736622976980637</v>
      </c>
      <c r="M85" s="91">
        <v>0.85562222662010923</v>
      </c>
    </row>
    <row r="86" spans="1:13" x14ac:dyDescent="0.3">
      <c r="A86" s="90">
        <v>4</v>
      </c>
      <c r="B86" s="93">
        <v>0.81314196990924459</v>
      </c>
      <c r="C86" s="92">
        <v>0.80550098467633102</v>
      </c>
      <c r="D86" s="92">
        <v>0.78377669857858168</v>
      </c>
      <c r="E86" s="92">
        <v>0.88950971444707172</v>
      </c>
      <c r="F86" s="92">
        <v>0.85455793652554934</v>
      </c>
      <c r="G86" s="92">
        <v>0.8558218678133177</v>
      </c>
      <c r="H86" s="92">
        <v>0.84923525421794488</v>
      </c>
      <c r="I86" s="92">
        <v>0.78203722033442347</v>
      </c>
      <c r="J86" s="92">
        <v>0.80708201282382097</v>
      </c>
      <c r="K86" s="92">
        <v>0.68547825122674233</v>
      </c>
      <c r="L86" s="92">
        <v>0.81641759814846804</v>
      </c>
      <c r="M86" s="91">
        <v>0.81252437629707519</v>
      </c>
    </row>
    <row r="87" spans="1:13" x14ac:dyDescent="0.3">
      <c r="A87" s="90">
        <v>3</v>
      </c>
      <c r="B87" s="93">
        <v>0.7622810400715726</v>
      </c>
      <c r="C87" s="92">
        <v>0.75848299754410875</v>
      </c>
      <c r="D87" s="92">
        <v>0.70510653237291843</v>
      </c>
      <c r="E87" s="92">
        <v>0.83203926600526845</v>
      </c>
      <c r="F87" s="92">
        <v>0.78059163488881711</v>
      </c>
      <c r="G87" s="92">
        <v>0.78596298932009001</v>
      </c>
      <c r="H87" s="92">
        <v>0.80087041343587961</v>
      </c>
      <c r="I87" s="92">
        <v>0.73090073828131874</v>
      </c>
      <c r="J87" s="92">
        <v>0.74387886839266748</v>
      </c>
      <c r="K87" s="92">
        <v>0.60122238293267172</v>
      </c>
      <c r="L87" s="92">
        <v>0.75741254624985199</v>
      </c>
      <c r="M87" s="91">
        <v>0.76283153193877939</v>
      </c>
    </row>
    <row r="88" spans="1:13" x14ac:dyDescent="0.3">
      <c r="A88" s="90">
        <v>2</v>
      </c>
      <c r="B88" s="93">
        <v>0.70477135452261341</v>
      </c>
      <c r="C88" s="92">
        <v>0.70559538692431589</v>
      </c>
      <c r="D88" s="92">
        <v>0.61448329813395963</v>
      </c>
      <c r="E88" s="92">
        <v>0.76443684767476838</v>
      </c>
      <c r="F88" s="92">
        <v>0.69370078878400809</v>
      </c>
      <c r="G88" s="92">
        <v>0.70414378633430419</v>
      </c>
      <c r="H88" s="92">
        <v>0.74544215490463628</v>
      </c>
      <c r="I88" s="92">
        <v>0.67290966306170741</v>
      </c>
      <c r="J88" s="92">
        <v>0.67190355411029312</v>
      </c>
      <c r="K88" s="92">
        <v>0.50628660773406842</v>
      </c>
      <c r="L88" s="92">
        <v>0.69035107407395813</v>
      </c>
      <c r="M88" s="91">
        <v>0.70654369354522184</v>
      </c>
    </row>
    <row r="89" spans="1:13" x14ac:dyDescent="0.3">
      <c r="A89" s="90">
        <v>1</v>
      </c>
      <c r="B89" s="89">
        <v>0.64061291326236713</v>
      </c>
      <c r="C89" s="88">
        <v>0.64683815281695267</v>
      </c>
      <c r="D89" s="88">
        <v>0.51190699586170541</v>
      </c>
      <c r="E89" s="88">
        <v>0.68670245945557118</v>
      </c>
      <c r="F89" s="88">
        <v>0.59388539821112252</v>
      </c>
      <c r="G89" s="88">
        <v>0.61036425885596013</v>
      </c>
      <c r="H89" s="88">
        <v>0.68295047862421487</v>
      </c>
      <c r="I89" s="88">
        <v>0.60806399467558947</v>
      </c>
      <c r="J89" s="88">
        <v>0.5911560699766979</v>
      </c>
      <c r="K89" s="88">
        <v>0.40067092563093243</v>
      </c>
      <c r="L89" s="88">
        <v>0.61523318162078655</v>
      </c>
      <c r="M89" s="87">
        <v>0.64366086111640242</v>
      </c>
    </row>
    <row r="90" spans="1:13" x14ac:dyDescent="0.3">
      <c r="B90" s="70"/>
      <c r="C90" s="70"/>
      <c r="D90" s="70"/>
      <c r="E90" s="70"/>
      <c r="F90" s="70"/>
      <c r="G90" s="70"/>
      <c r="H90" s="70"/>
      <c r="I90" s="70"/>
      <c r="J90" s="70"/>
      <c r="K90" s="70"/>
      <c r="L90" s="70"/>
      <c r="M90" s="70"/>
    </row>
    <row r="91" spans="1:13" x14ac:dyDescent="0.3">
      <c r="A91" s="24" t="s">
        <v>5</v>
      </c>
      <c r="B91" s="97">
        <v>4</v>
      </c>
      <c r="C91" s="97">
        <v>5</v>
      </c>
      <c r="D91" s="97">
        <v>6</v>
      </c>
      <c r="E91" s="97">
        <v>7</v>
      </c>
      <c r="F91" s="97">
        <v>8</v>
      </c>
      <c r="G91" s="97">
        <v>9</v>
      </c>
      <c r="H91" s="97">
        <v>10</v>
      </c>
      <c r="I91" s="97">
        <v>11</v>
      </c>
      <c r="J91" s="97">
        <v>12</v>
      </c>
      <c r="K91" s="97">
        <v>1</v>
      </c>
      <c r="L91" s="97">
        <v>2</v>
      </c>
      <c r="M91" s="97">
        <v>3</v>
      </c>
    </row>
    <row r="92" spans="1:13" x14ac:dyDescent="0.3">
      <c r="A92" s="90">
        <v>20</v>
      </c>
      <c r="B92" s="96">
        <v>0.98440342671775249</v>
      </c>
      <c r="C92" s="95">
        <v>0.97302228404582947</v>
      </c>
      <c r="D92" s="95">
        <v>0.9978530643746979</v>
      </c>
      <c r="E92" s="95">
        <v>1</v>
      </c>
      <c r="F92" s="95">
        <v>1</v>
      </c>
      <c r="G92" s="95">
        <v>1</v>
      </c>
      <c r="H92" s="95">
        <v>0.98909003136156892</v>
      </c>
      <c r="I92" s="95">
        <v>0.94726230680218926</v>
      </c>
      <c r="J92" s="95">
        <v>1</v>
      </c>
      <c r="K92" s="95">
        <v>0.99686521849798382</v>
      </c>
      <c r="L92" s="95">
        <v>1</v>
      </c>
      <c r="M92" s="94">
        <v>0.97512907875660548</v>
      </c>
    </row>
    <row r="93" spans="1:13" x14ac:dyDescent="0.3">
      <c r="A93" s="90">
        <v>19</v>
      </c>
      <c r="B93" s="93">
        <v>0.98440342671775249</v>
      </c>
      <c r="C93" s="92">
        <v>0.97302228404582947</v>
      </c>
      <c r="D93" s="92">
        <v>0.9978530643746979</v>
      </c>
      <c r="E93" s="92">
        <v>1</v>
      </c>
      <c r="F93" s="92">
        <v>1</v>
      </c>
      <c r="G93" s="92">
        <v>1</v>
      </c>
      <c r="H93" s="92">
        <v>0.98909003136156892</v>
      </c>
      <c r="I93" s="92">
        <v>0.94726230680218926</v>
      </c>
      <c r="J93" s="92">
        <v>1</v>
      </c>
      <c r="K93" s="92">
        <v>0.99686521849798382</v>
      </c>
      <c r="L93" s="92">
        <v>1</v>
      </c>
      <c r="M93" s="91">
        <v>0.97512907875660548</v>
      </c>
    </row>
    <row r="94" spans="1:13" x14ac:dyDescent="0.3">
      <c r="A94" s="90">
        <v>18</v>
      </c>
      <c r="B94" s="93">
        <v>0.98440342671775249</v>
      </c>
      <c r="C94" s="92">
        <v>0.97302228404582947</v>
      </c>
      <c r="D94" s="92">
        <v>0.9978530643746979</v>
      </c>
      <c r="E94" s="92">
        <v>1</v>
      </c>
      <c r="F94" s="92">
        <v>1</v>
      </c>
      <c r="G94" s="92">
        <v>1</v>
      </c>
      <c r="H94" s="92">
        <v>0.98909003136156892</v>
      </c>
      <c r="I94" s="92">
        <v>0.94726230680218926</v>
      </c>
      <c r="J94" s="92">
        <v>1</v>
      </c>
      <c r="K94" s="92">
        <v>0.99686521849798382</v>
      </c>
      <c r="L94" s="92">
        <v>1</v>
      </c>
      <c r="M94" s="91">
        <v>0.97512907875660548</v>
      </c>
    </row>
    <row r="95" spans="1:13" x14ac:dyDescent="0.3">
      <c r="A95" s="90">
        <v>17</v>
      </c>
      <c r="B95" s="93">
        <v>0.98440342671775249</v>
      </c>
      <c r="C95" s="92">
        <v>0.97302228404582947</v>
      </c>
      <c r="D95" s="92">
        <v>0.9978530643746979</v>
      </c>
      <c r="E95" s="92">
        <v>1</v>
      </c>
      <c r="F95" s="92">
        <v>1</v>
      </c>
      <c r="G95" s="92">
        <v>1</v>
      </c>
      <c r="H95" s="92">
        <v>0.98909003136156892</v>
      </c>
      <c r="I95" s="92">
        <v>0.94726230680218926</v>
      </c>
      <c r="J95" s="92">
        <v>1</v>
      </c>
      <c r="K95" s="92">
        <v>0.99686521849798382</v>
      </c>
      <c r="L95" s="92">
        <v>1</v>
      </c>
      <c r="M95" s="91">
        <v>0.97512907875660548</v>
      </c>
    </row>
    <row r="96" spans="1:13" x14ac:dyDescent="0.3">
      <c r="A96" s="90">
        <v>16</v>
      </c>
      <c r="B96" s="93">
        <v>0.98440342671775249</v>
      </c>
      <c r="C96" s="92">
        <v>0.97302228404582947</v>
      </c>
      <c r="D96" s="92">
        <v>0.9978530643746979</v>
      </c>
      <c r="E96" s="92">
        <v>1</v>
      </c>
      <c r="F96" s="92">
        <v>1</v>
      </c>
      <c r="G96" s="92">
        <v>1</v>
      </c>
      <c r="H96" s="92">
        <v>0.98909003136156892</v>
      </c>
      <c r="I96" s="92">
        <v>0.94726230680218926</v>
      </c>
      <c r="J96" s="92">
        <v>1</v>
      </c>
      <c r="K96" s="92">
        <v>0.99686521849798382</v>
      </c>
      <c r="L96" s="92">
        <v>1</v>
      </c>
      <c r="M96" s="91">
        <v>0.97512907875660548</v>
      </c>
    </row>
    <row r="97" spans="1:13" x14ac:dyDescent="0.3">
      <c r="A97" s="90">
        <v>15</v>
      </c>
      <c r="B97" s="93">
        <v>0.98440342671775249</v>
      </c>
      <c r="C97" s="92">
        <v>0.97302228404582947</v>
      </c>
      <c r="D97" s="92">
        <v>0.9978530643746979</v>
      </c>
      <c r="E97" s="92">
        <v>1</v>
      </c>
      <c r="F97" s="92">
        <v>1</v>
      </c>
      <c r="G97" s="92">
        <v>1</v>
      </c>
      <c r="H97" s="92">
        <v>0.98909003136156892</v>
      </c>
      <c r="I97" s="92">
        <v>0.94726230680218926</v>
      </c>
      <c r="J97" s="92">
        <v>1</v>
      </c>
      <c r="K97" s="92">
        <v>0.99686521849798382</v>
      </c>
      <c r="L97" s="92">
        <v>1</v>
      </c>
      <c r="M97" s="91">
        <v>0.97512907875660548</v>
      </c>
    </row>
    <row r="98" spans="1:13" x14ac:dyDescent="0.3">
      <c r="A98" s="90">
        <v>14</v>
      </c>
      <c r="B98" s="93">
        <v>0.98440342671775249</v>
      </c>
      <c r="C98" s="92">
        <v>0.97302228404582947</v>
      </c>
      <c r="D98" s="92">
        <v>0.9978530643746979</v>
      </c>
      <c r="E98" s="92">
        <v>1</v>
      </c>
      <c r="F98" s="92">
        <v>1</v>
      </c>
      <c r="G98" s="92">
        <v>1</v>
      </c>
      <c r="H98" s="92">
        <v>0.98909003136156892</v>
      </c>
      <c r="I98" s="92">
        <v>0.94726230680218926</v>
      </c>
      <c r="J98" s="92">
        <v>1</v>
      </c>
      <c r="K98" s="92">
        <v>0.99686521849798382</v>
      </c>
      <c r="L98" s="92">
        <v>1</v>
      </c>
      <c r="M98" s="91">
        <v>0.97512907875660548</v>
      </c>
    </row>
    <row r="99" spans="1:13" x14ac:dyDescent="0.3">
      <c r="A99" s="90">
        <v>13</v>
      </c>
      <c r="B99" s="93">
        <v>0.98440342671775249</v>
      </c>
      <c r="C99" s="92">
        <v>0.97302228404582947</v>
      </c>
      <c r="D99" s="92">
        <v>0.9978530643746979</v>
      </c>
      <c r="E99" s="92">
        <v>1</v>
      </c>
      <c r="F99" s="92">
        <v>1</v>
      </c>
      <c r="G99" s="92">
        <v>1</v>
      </c>
      <c r="H99" s="92">
        <v>0.98909003136156892</v>
      </c>
      <c r="I99" s="92">
        <v>0.94726230680218926</v>
      </c>
      <c r="J99" s="92">
        <v>1</v>
      </c>
      <c r="K99" s="92">
        <v>0.99686521849798382</v>
      </c>
      <c r="L99" s="92">
        <v>1</v>
      </c>
      <c r="M99" s="91">
        <v>0.97512907875660548</v>
      </c>
    </row>
    <row r="100" spans="1:13" x14ac:dyDescent="0.3">
      <c r="A100" s="90">
        <v>12</v>
      </c>
      <c r="B100" s="93">
        <v>0.98440342671775249</v>
      </c>
      <c r="C100" s="92">
        <v>0.97302228404582947</v>
      </c>
      <c r="D100" s="92">
        <v>0.9978530643746979</v>
      </c>
      <c r="E100" s="92">
        <v>1</v>
      </c>
      <c r="F100" s="92">
        <v>1</v>
      </c>
      <c r="G100" s="92">
        <v>1</v>
      </c>
      <c r="H100" s="92">
        <v>0.98909003136156892</v>
      </c>
      <c r="I100" s="92">
        <v>0.94726230680218926</v>
      </c>
      <c r="J100" s="92">
        <v>1</v>
      </c>
      <c r="K100" s="92">
        <v>0.99686521849798382</v>
      </c>
      <c r="L100" s="92">
        <v>1</v>
      </c>
      <c r="M100" s="91">
        <v>0.97512907875660548</v>
      </c>
    </row>
    <row r="101" spans="1:13" x14ac:dyDescent="0.3">
      <c r="A101" s="90">
        <v>11</v>
      </c>
      <c r="B101" s="93">
        <v>0.98123487933494702</v>
      </c>
      <c r="C101" s="92">
        <v>0.96959049857212776</v>
      </c>
      <c r="D101" s="92">
        <v>0.9978530643746979</v>
      </c>
      <c r="E101" s="92">
        <v>1</v>
      </c>
      <c r="F101" s="92">
        <v>1</v>
      </c>
      <c r="G101" s="92">
        <v>1</v>
      </c>
      <c r="H101" s="92">
        <v>0.98909003136156892</v>
      </c>
      <c r="I101" s="92">
        <v>0.94625764193240935</v>
      </c>
      <c r="J101" s="92">
        <v>1</v>
      </c>
      <c r="K101" s="92">
        <v>0.99686521849798382</v>
      </c>
      <c r="L101" s="92">
        <v>1</v>
      </c>
      <c r="M101" s="91">
        <v>0.97451202541995507</v>
      </c>
    </row>
    <row r="102" spans="1:13" x14ac:dyDescent="0.3">
      <c r="A102" s="90">
        <v>10</v>
      </c>
      <c r="B102" s="93">
        <v>0.97366342341417766</v>
      </c>
      <c r="C102" s="92">
        <v>0.96208488539567427</v>
      </c>
      <c r="D102" s="92">
        <v>0.9978530643746979</v>
      </c>
      <c r="E102" s="92">
        <v>1</v>
      </c>
      <c r="F102" s="92">
        <v>1</v>
      </c>
      <c r="G102" s="92">
        <v>1</v>
      </c>
      <c r="H102" s="92">
        <v>0.98831717583595924</v>
      </c>
      <c r="I102" s="92">
        <v>0.94042441683887767</v>
      </c>
      <c r="J102" s="92">
        <v>0.99741852421510802</v>
      </c>
      <c r="K102" s="92">
        <v>0.99686521849798382</v>
      </c>
      <c r="L102" s="92">
        <v>0.99899601747512534</v>
      </c>
      <c r="M102" s="91">
        <v>0.96885070226597381</v>
      </c>
    </row>
    <row r="103" spans="1:13" x14ac:dyDescent="0.3">
      <c r="A103" s="90">
        <v>9</v>
      </c>
      <c r="B103" s="93">
        <v>0.96168905895544454</v>
      </c>
      <c r="C103" s="92">
        <v>0.95050544451646912</v>
      </c>
      <c r="D103" s="92">
        <v>0.98966580611744637</v>
      </c>
      <c r="E103" s="92">
        <v>1</v>
      </c>
      <c r="F103" s="92">
        <v>1</v>
      </c>
      <c r="G103" s="92">
        <v>1</v>
      </c>
      <c r="H103" s="92">
        <v>0.9816610580748768</v>
      </c>
      <c r="I103" s="92">
        <v>0.92976263152159422</v>
      </c>
      <c r="J103" s="92">
        <v>0.98700941015962484</v>
      </c>
      <c r="K103" s="92">
        <v>0.99466738863974391</v>
      </c>
      <c r="L103" s="92">
        <v>0.98736987560790235</v>
      </c>
      <c r="M103" s="91">
        <v>0.95814510929466135</v>
      </c>
    </row>
    <row r="104" spans="1:13" x14ac:dyDescent="0.3">
      <c r="A104" s="90">
        <v>8</v>
      </c>
      <c r="B104" s="93">
        <v>0.94531178595874787</v>
      </c>
      <c r="C104" s="92">
        <v>0.93485217593451209</v>
      </c>
      <c r="D104" s="92">
        <v>0.97215532160388385</v>
      </c>
      <c r="E104" s="92">
        <v>1</v>
      </c>
      <c r="F104" s="92">
        <v>1</v>
      </c>
      <c r="G104" s="92">
        <v>1</v>
      </c>
      <c r="H104" s="92">
        <v>0.96912167807832161</v>
      </c>
      <c r="I104" s="92">
        <v>0.91427228598055887</v>
      </c>
      <c r="J104" s="92">
        <v>0.97053452720205224</v>
      </c>
      <c r="K104" s="92">
        <v>0.98483514910675629</v>
      </c>
      <c r="L104" s="92">
        <v>0.96914304354363512</v>
      </c>
      <c r="M104" s="91">
        <v>0.94239524650601791</v>
      </c>
    </row>
    <row r="105" spans="1:13" x14ac:dyDescent="0.3">
      <c r="A105" s="90">
        <v>7</v>
      </c>
      <c r="B105" s="93">
        <v>0.92453160442408733</v>
      </c>
      <c r="C105" s="92">
        <v>0.91512507964980339</v>
      </c>
      <c r="D105" s="92">
        <v>0.94532161083401001</v>
      </c>
      <c r="E105" s="92">
        <v>0.99192698215263697</v>
      </c>
      <c r="F105" s="92">
        <v>0.99308723259421239</v>
      </c>
      <c r="G105" s="92">
        <v>0.99255602046941149</v>
      </c>
      <c r="H105" s="92">
        <v>0.95069903584629367</v>
      </c>
      <c r="I105" s="92">
        <v>0.89395338021577186</v>
      </c>
      <c r="J105" s="92">
        <v>0.94799387534239044</v>
      </c>
      <c r="K105" s="92">
        <v>0.96736849989902085</v>
      </c>
      <c r="L105" s="92">
        <v>0.94431552128232332</v>
      </c>
      <c r="M105" s="91">
        <v>0.92160111390004329</v>
      </c>
    </row>
    <row r="106" spans="1:13" x14ac:dyDescent="0.3">
      <c r="A106" s="90">
        <v>6</v>
      </c>
      <c r="B106" s="93">
        <v>0.89934851435146301</v>
      </c>
      <c r="C106" s="92">
        <v>0.89132415566234291</v>
      </c>
      <c r="D106" s="92">
        <v>0.90916467380782495</v>
      </c>
      <c r="E106" s="92">
        <v>0.96261469797658339</v>
      </c>
      <c r="F106" s="92">
        <v>0.97343246908947312</v>
      </c>
      <c r="G106" s="92">
        <v>0.96133657070044298</v>
      </c>
      <c r="H106" s="92">
        <v>0.92639313137879298</v>
      </c>
      <c r="I106" s="92">
        <v>0.86880591422723308</v>
      </c>
      <c r="J106" s="92">
        <v>0.9193874545806392</v>
      </c>
      <c r="K106" s="92">
        <v>0.94226744101653792</v>
      </c>
      <c r="L106" s="92">
        <v>0.91288730882396729</v>
      </c>
      <c r="M106" s="91">
        <v>0.89576271147673769</v>
      </c>
    </row>
    <row r="107" spans="1:13" x14ac:dyDescent="0.3">
      <c r="A107" s="90">
        <v>5</v>
      </c>
      <c r="B107" s="93">
        <v>0.86976251574087515</v>
      </c>
      <c r="C107" s="92">
        <v>0.86344940397213055</v>
      </c>
      <c r="D107" s="92">
        <v>0.8636845105253288</v>
      </c>
      <c r="E107" s="92">
        <v>0.92329542266996656</v>
      </c>
      <c r="F107" s="92">
        <v>0.94698854115964792</v>
      </c>
      <c r="G107" s="92">
        <v>0.91922400045585695</v>
      </c>
      <c r="H107" s="92">
        <v>0.89620396467581953</v>
      </c>
      <c r="I107" s="92">
        <v>0.83882988801494252</v>
      </c>
      <c r="J107" s="92">
        <v>0.88471526491679875</v>
      </c>
      <c r="K107" s="92">
        <v>0.90953197245930717</v>
      </c>
      <c r="L107" s="92">
        <v>0.87485840616856692</v>
      </c>
      <c r="M107" s="91">
        <v>0.86488003923610113</v>
      </c>
    </row>
    <row r="108" spans="1:13" x14ac:dyDescent="0.3">
      <c r="A108" s="90">
        <v>4</v>
      </c>
      <c r="B108" s="93">
        <v>0.83577360859232352</v>
      </c>
      <c r="C108" s="92">
        <v>0.83150082457916652</v>
      </c>
      <c r="D108" s="92">
        <v>0.80888112098652132</v>
      </c>
      <c r="E108" s="92">
        <v>0.87396915623278681</v>
      </c>
      <c r="F108" s="92">
        <v>0.91375544880473725</v>
      </c>
      <c r="G108" s="92">
        <v>0.8662183097356535</v>
      </c>
      <c r="H108" s="92">
        <v>0.86013153573737333</v>
      </c>
      <c r="I108" s="92">
        <v>0.80402530157890018</v>
      </c>
      <c r="J108" s="92">
        <v>0.84397730635086887</v>
      </c>
      <c r="K108" s="92">
        <v>0.86916209422732882</v>
      </c>
      <c r="L108" s="92">
        <v>0.83022881331612197</v>
      </c>
      <c r="M108" s="91">
        <v>0.82895309717813337</v>
      </c>
    </row>
    <row r="109" spans="1:13" x14ac:dyDescent="0.3">
      <c r="A109" s="90">
        <v>3</v>
      </c>
      <c r="B109" s="93">
        <v>0.79738179290580802</v>
      </c>
      <c r="C109" s="92">
        <v>0.79547841748345072</v>
      </c>
      <c r="D109" s="92">
        <v>0.74475450519140263</v>
      </c>
      <c r="E109" s="92">
        <v>0.81463589866504393</v>
      </c>
      <c r="F109" s="92">
        <v>0.87373319202474065</v>
      </c>
      <c r="G109" s="92">
        <v>0.80231949853983264</v>
      </c>
      <c r="H109" s="92">
        <v>0.81817584456345438</v>
      </c>
      <c r="I109" s="92">
        <v>0.76439215491910606</v>
      </c>
      <c r="J109" s="92">
        <v>0.79717357888284957</v>
      </c>
      <c r="K109" s="92">
        <v>0.82115780632060265</v>
      </c>
      <c r="L109" s="92">
        <v>0.77899853026663268</v>
      </c>
      <c r="M109" s="91">
        <v>0.78798188530283464</v>
      </c>
    </row>
    <row r="110" spans="1:13" x14ac:dyDescent="0.3">
      <c r="A110" s="90">
        <v>2</v>
      </c>
      <c r="B110" s="93">
        <v>0.75458706868132897</v>
      </c>
      <c r="C110" s="92">
        <v>0.75538218268498303</v>
      </c>
      <c r="D110" s="92">
        <v>0.67130466313997283</v>
      </c>
      <c r="E110" s="92">
        <v>0.74529564996673803</v>
      </c>
      <c r="F110" s="92">
        <v>0.82692177081965834</v>
      </c>
      <c r="G110" s="92">
        <v>0.72752756686839448</v>
      </c>
      <c r="H110" s="92">
        <v>0.77033689115406268</v>
      </c>
      <c r="I110" s="92">
        <v>0.71993044803556017</v>
      </c>
      <c r="J110" s="92">
        <v>0.74430408251274105</v>
      </c>
      <c r="K110" s="92">
        <v>0.76551910873912887</v>
      </c>
      <c r="L110" s="92">
        <v>0.72116755702009905</v>
      </c>
      <c r="M110" s="91">
        <v>0.74196640361020483</v>
      </c>
    </row>
    <row r="111" spans="1:13" x14ac:dyDescent="0.3">
      <c r="A111" s="90">
        <v>1</v>
      </c>
      <c r="B111" s="89">
        <v>0.70738943591888603</v>
      </c>
      <c r="C111" s="88">
        <v>0.71121212018376367</v>
      </c>
      <c r="D111" s="88">
        <v>0.58853159483223172</v>
      </c>
      <c r="E111" s="88">
        <v>0.66594841013786898</v>
      </c>
      <c r="F111" s="88">
        <v>0.77332118518949033</v>
      </c>
      <c r="G111" s="88">
        <v>0.6418425147213388</v>
      </c>
      <c r="H111" s="88">
        <v>0.71661467550919811</v>
      </c>
      <c r="I111" s="88">
        <v>0.67064018092826261</v>
      </c>
      <c r="J111" s="88">
        <v>0.68536881724054322</v>
      </c>
      <c r="K111" s="88">
        <v>0.70224600148290739</v>
      </c>
      <c r="L111" s="88">
        <v>0.65673589357652085</v>
      </c>
      <c r="M111" s="87">
        <v>0.69090665210024393</v>
      </c>
    </row>
    <row r="112" spans="1:13" x14ac:dyDescent="0.3">
      <c r="B112" s="70"/>
      <c r="C112" s="70"/>
      <c r="D112" s="70"/>
      <c r="E112" s="70"/>
      <c r="F112" s="70"/>
      <c r="G112" s="70"/>
      <c r="H112" s="70"/>
      <c r="I112" s="70"/>
      <c r="J112" s="70"/>
      <c r="K112" s="70"/>
      <c r="L112" s="70"/>
      <c r="M112" s="70"/>
    </row>
    <row r="113" spans="1:13" x14ac:dyDescent="0.3">
      <c r="A113" s="24" t="s">
        <v>6</v>
      </c>
      <c r="B113" s="97">
        <v>4</v>
      </c>
      <c r="C113" s="97">
        <v>5</v>
      </c>
      <c r="D113" s="97">
        <v>6</v>
      </c>
      <c r="E113" s="97">
        <v>7</v>
      </c>
      <c r="F113" s="97">
        <v>8</v>
      </c>
      <c r="G113" s="97">
        <v>9</v>
      </c>
      <c r="H113" s="97">
        <v>10</v>
      </c>
      <c r="I113" s="97">
        <v>11</v>
      </c>
      <c r="J113" s="97">
        <v>12</v>
      </c>
      <c r="K113" s="97">
        <v>1</v>
      </c>
      <c r="L113" s="97">
        <v>2</v>
      </c>
      <c r="M113" s="97">
        <v>3</v>
      </c>
    </row>
    <row r="114" spans="1:13" x14ac:dyDescent="0.3">
      <c r="A114" s="90">
        <v>20</v>
      </c>
      <c r="B114" s="96">
        <v>0.98326656666670065</v>
      </c>
      <c r="C114" s="95">
        <v>0.97338679413849949</v>
      </c>
      <c r="D114" s="95">
        <v>1</v>
      </c>
      <c r="E114" s="95">
        <v>1</v>
      </c>
      <c r="F114" s="95">
        <v>1</v>
      </c>
      <c r="G114" s="95">
        <v>1</v>
      </c>
      <c r="H114" s="95">
        <v>0.99597828724232629</v>
      </c>
      <c r="I114" s="95">
        <v>0.94919400281877198</v>
      </c>
      <c r="J114" s="95">
        <v>1</v>
      </c>
      <c r="K114" s="95">
        <v>1</v>
      </c>
      <c r="L114" s="95">
        <v>1</v>
      </c>
      <c r="M114" s="94">
        <v>0.97727254593464097</v>
      </c>
    </row>
    <row r="115" spans="1:13" x14ac:dyDescent="0.3">
      <c r="A115" s="90">
        <v>19</v>
      </c>
      <c r="B115" s="93">
        <v>0.98326656666670065</v>
      </c>
      <c r="C115" s="92">
        <v>0.97338679413849949</v>
      </c>
      <c r="D115" s="92">
        <v>1</v>
      </c>
      <c r="E115" s="92">
        <v>1</v>
      </c>
      <c r="F115" s="92">
        <v>1</v>
      </c>
      <c r="G115" s="92">
        <v>1</v>
      </c>
      <c r="H115" s="92">
        <v>0.99597828724232629</v>
      </c>
      <c r="I115" s="92">
        <v>0.94919400281877198</v>
      </c>
      <c r="J115" s="92">
        <v>1</v>
      </c>
      <c r="K115" s="92">
        <v>1</v>
      </c>
      <c r="L115" s="92">
        <v>1</v>
      </c>
      <c r="M115" s="91">
        <v>0.97727254593464097</v>
      </c>
    </row>
    <row r="116" spans="1:13" x14ac:dyDescent="0.3">
      <c r="A116" s="90">
        <v>18</v>
      </c>
      <c r="B116" s="93">
        <v>0.98326656666670065</v>
      </c>
      <c r="C116" s="92">
        <v>0.97338679413849949</v>
      </c>
      <c r="D116" s="92">
        <v>1</v>
      </c>
      <c r="E116" s="92">
        <v>1</v>
      </c>
      <c r="F116" s="92">
        <v>1</v>
      </c>
      <c r="G116" s="92">
        <v>1</v>
      </c>
      <c r="H116" s="92">
        <v>0.99597828724232629</v>
      </c>
      <c r="I116" s="92">
        <v>0.94919400281877198</v>
      </c>
      <c r="J116" s="92">
        <v>1</v>
      </c>
      <c r="K116" s="92">
        <v>1</v>
      </c>
      <c r="L116" s="92">
        <v>1</v>
      </c>
      <c r="M116" s="91">
        <v>0.97727254593464097</v>
      </c>
    </row>
    <row r="117" spans="1:13" x14ac:dyDescent="0.3">
      <c r="A117" s="90">
        <v>17</v>
      </c>
      <c r="B117" s="93">
        <v>0.98326656666670065</v>
      </c>
      <c r="C117" s="92">
        <v>0.97338679413849949</v>
      </c>
      <c r="D117" s="92">
        <v>1</v>
      </c>
      <c r="E117" s="92">
        <v>1</v>
      </c>
      <c r="F117" s="92">
        <v>1</v>
      </c>
      <c r="G117" s="92">
        <v>1</v>
      </c>
      <c r="H117" s="92">
        <v>0.99597828724232629</v>
      </c>
      <c r="I117" s="92">
        <v>0.94919400281877198</v>
      </c>
      <c r="J117" s="92">
        <v>1</v>
      </c>
      <c r="K117" s="92">
        <v>1</v>
      </c>
      <c r="L117" s="92">
        <v>1</v>
      </c>
      <c r="M117" s="91">
        <v>0.97727254593464097</v>
      </c>
    </row>
    <row r="118" spans="1:13" x14ac:dyDescent="0.3">
      <c r="A118" s="90">
        <v>16</v>
      </c>
      <c r="B118" s="93">
        <v>0.98326656666670065</v>
      </c>
      <c r="C118" s="92">
        <v>0.97338679413849949</v>
      </c>
      <c r="D118" s="92">
        <v>1</v>
      </c>
      <c r="E118" s="92">
        <v>1</v>
      </c>
      <c r="F118" s="92">
        <v>1</v>
      </c>
      <c r="G118" s="92">
        <v>1</v>
      </c>
      <c r="H118" s="92">
        <v>0.99597828724232629</v>
      </c>
      <c r="I118" s="92">
        <v>0.94919400281877198</v>
      </c>
      <c r="J118" s="92">
        <v>1</v>
      </c>
      <c r="K118" s="92">
        <v>1</v>
      </c>
      <c r="L118" s="92">
        <v>1</v>
      </c>
      <c r="M118" s="91">
        <v>0.97727254593464097</v>
      </c>
    </row>
    <row r="119" spans="1:13" x14ac:dyDescent="0.3">
      <c r="A119" s="90">
        <v>15</v>
      </c>
      <c r="B119" s="93">
        <v>0.98326656666670065</v>
      </c>
      <c r="C119" s="92">
        <v>0.97338679413849949</v>
      </c>
      <c r="D119" s="92">
        <v>1</v>
      </c>
      <c r="E119" s="92">
        <v>1</v>
      </c>
      <c r="F119" s="92">
        <v>1</v>
      </c>
      <c r="G119" s="92">
        <v>1</v>
      </c>
      <c r="H119" s="92">
        <v>0.99597828724232629</v>
      </c>
      <c r="I119" s="92">
        <v>0.94919400281877198</v>
      </c>
      <c r="J119" s="92">
        <v>1</v>
      </c>
      <c r="K119" s="92">
        <v>1</v>
      </c>
      <c r="L119" s="92">
        <v>1</v>
      </c>
      <c r="M119" s="91">
        <v>0.97727254593464097</v>
      </c>
    </row>
    <row r="120" spans="1:13" x14ac:dyDescent="0.3">
      <c r="A120" s="90">
        <v>14</v>
      </c>
      <c r="B120" s="93">
        <v>0.98326656666670065</v>
      </c>
      <c r="C120" s="92">
        <v>0.97338679413849949</v>
      </c>
      <c r="D120" s="92">
        <v>1</v>
      </c>
      <c r="E120" s="92">
        <v>1</v>
      </c>
      <c r="F120" s="92">
        <v>1</v>
      </c>
      <c r="G120" s="92">
        <v>1</v>
      </c>
      <c r="H120" s="92">
        <v>0.99597828724232629</v>
      </c>
      <c r="I120" s="92">
        <v>0.94919400281877198</v>
      </c>
      <c r="J120" s="92">
        <v>1</v>
      </c>
      <c r="K120" s="92">
        <v>1</v>
      </c>
      <c r="L120" s="92">
        <v>1</v>
      </c>
      <c r="M120" s="91">
        <v>0.97727254593464097</v>
      </c>
    </row>
    <row r="121" spans="1:13" x14ac:dyDescent="0.3">
      <c r="A121" s="90">
        <v>13</v>
      </c>
      <c r="B121" s="93">
        <v>0.98326656666670065</v>
      </c>
      <c r="C121" s="92">
        <v>0.97338679413849949</v>
      </c>
      <c r="D121" s="92">
        <v>1</v>
      </c>
      <c r="E121" s="92">
        <v>1</v>
      </c>
      <c r="F121" s="92">
        <v>1</v>
      </c>
      <c r="G121" s="92">
        <v>1</v>
      </c>
      <c r="H121" s="92">
        <v>0.99597828724232629</v>
      </c>
      <c r="I121" s="92">
        <v>0.94919400281877198</v>
      </c>
      <c r="J121" s="92">
        <v>1</v>
      </c>
      <c r="K121" s="92">
        <v>1</v>
      </c>
      <c r="L121" s="92">
        <v>1</v>
      </c>
      <c r="M121" s="91">
        <v>0.97727254593464097</v>
      </c>
    </row>
    <row r="122" spans="1:13" x14ac:dyDescent="0.3">
      <c r="A122" s="90">
        <v>12</v>
      </c>
      <c r="B122" s="93">
        <v>0.98326656666670065</v>
      </c>
      <c r="C122" s="92">
        <v>0.97338679413849949</v>
      </c>
      <c r="D122" s="92">
        <v>1</v>
      </c>
      <c r="E122" s="92">
        <v>1</v>
      </c>
      <c r="F122" s="92">
        <v>1</v>
      </c>
      <c r="G122" s="92">
        <v>1</v>
      </c>
      <c r="H122" s="92">
        <v>0.99597828724232629</v>
      </c>
      <c r="I122" s="92">
        <v>0.94919400281877198</v>
      </c>
      <c r="J122" s="92">
        <v>1</v>
      </c>
      <c r="K122" s="92">
        <v>1</v>
      </c>
      <c r="L122" s="92">
        <v>1</v>
      </c>
      <c r="M122" s="91">
        <v>0.97727254593464097</v>
      </c>
    </row>
    <row r="123" spans="1:13" x14ac:dyDescent="0.3">
      <c r="A123" s="90">
        <v>11</v>
      </c>
      <c r="B123" s="93">
        <v>0.98326656666670065</v>
      </c>
      <c r="C123" s="92">
        <v>0.97338679413849949</v>
      </c>
      <c r="D123" s="92">
        <v>1</v>
      </c>
      <c r="E123" s="92">
        <v>1</v>
      </c>
      <c r="F123" s="92">
        <v>1</v>
      </c>
      <c r="G123" s="92">
        <v>1</v>
      </c>
      <c r="H123" s="92">
        <v>0.99597828724232629</v>
      </c>
      <c r="I123" s="92">
        <v>0.94919400281877198</v>
      </c>
      <c r="J123" s="92">
        <v>1</v>
      </c>
      <c r="K123" s="92">
        <v>0.98654447480648977</v>
      </c>
      <c r="L123" s="92">
        <v>1</v>
      </c>
      <c r="M123" s="91">
        <v>0.97727254593464097</v>
      </c>
    </row>
    <row r="124" spans="1:13" x14ac:dyDescent="0.3">
      <c r="A124" s="90">
        <v>10</v>
      </c>
      <c r="B124" s="93">
        <v>0.97973997890109854</v>
      </c>
      <c r="C124" s="92">
        <v>0.97230670412469777</v>
      </c>
      <c r="D124" s="92">
        <v>1</v>
      </c>
      <c r="E124" s="92">
        <v>1</v>
      </c>
      <c r="F124" s="92">
        <v>1</v>
      </c>
      <c r="G124" s="92">
        <v>1</v>
      </c>
      <c r="H124" s="92">
        <v>0.99597828724232629</v>
      </c>
      <c r="I124" s="92">
        <v>0.94785350305242877</v>
      </c>
      <c r="J124" s="92">
        <v>1</v>
      </c>
      <c r="K124" s="92">
        <v>0.95849188334478952</v>
      </c>
      <c r="L124" s="92">
        <v>1</v>
      </c>
      <c r="M124" s="91">
        <v>0.97603828963927874</v>
      </c>
    </row>
    <row r="125" spans="1:13" x14ac:dyDescent="0.3">
      <c r="A125" s="90">
        <v>9</v>
      </c>
      <c r="B125" s="93">
        <v>0.96912622667928749</v>
      </c>
      <c r="C125" s="92">
        <v>0.96236126775593545</v>
      </c>
      <c r="D125" s="92">
        <v>1</v>
      </c>
      <c r="E125" s="92">
        <v>1</v>
      </c>
      <c r="F125" s="92">
        <v>1</v>
      </c>
      <c r="G125" s="92">
        <v>1</v>
      </c>
      <c r="H125" s="92">
        <v>0.99098167475297261</v>
      </c>
      <c r="I125" s="92">
        <v>0.93835338107772137</v>
      </c>
      <c r="J125" s="92">
        <v>0.9915605995581247</v>
      </c>
      <c r="K125" s="92">
        <v>0.92762541007895072</v>
      </c>
      <c r="L125" s="92">
        <v>0.99348984345976721</v>
      </c>
      <c r="M125" s="91">
        <v>0.96632653736261775</v>
      </c>
    </row>
    <row r="126" spans="1:13" x14ac:dyDescent="0.3">
      <c r="A126" s="90">
        <v>8</v>
      </c>
      <c r="B126" s="93">
        <v>0.95142531000126707</v>
      </c>
      <c r="C126" s="92">
        <v>0.9435504850322125</v>
      </c>
      <c r="D126" s="92">
        <v>0.98251973137769644</v>
      </c>
      <c r="E126" s="92">
        <v>1</v>
      </c>
      <c r="F126" s="92">
        <v>1</v>
      </c>
      <c r="G126" s="92">
        <v>1</v>
      </c>
      <c r="H126" s="92">
        <v>0.97669251542511648</v>
      </c>
      <c r="I126" s="92">
        <v>0.92069363689464945</v>
      </c>
      <c r="J126" s="92">
        <v>0.97390919706296319</v>
      </c>
      <c r="K126" s="92">
        <v>0.89394505500897337</v>
      </c>
      <c r="L126" s="92">
        <v>0.97392298047041603</v>
      </c>
      <c r="M126" s="91">
        <v>0.948137289104658</v>
      </c>
    </row>
    <row r="127" spans="1:13" x14ac:dyDescent="0.3">
      <c r="A127" s="90">
        <v>7</v>
      </c>
      <c r="B127" s="93">
        <v>0.92663722886703737</v>
      </c>
      <c r="C127" s="92">
        <v>0.91587435595352884</v>
      </c>
      <c r="D127" s="92">
        <v>0.94727436687821076</v>
      </c>
      <c r="E127" s="92">
        <v>1</v>
      </c>
      <c r="F127" s="92">
        <v>1</v>
      </c>
      <c r="G127" s="92">
        <v>0.99492251693314149</v>
      </c>
      <c r="H127" s="92">
        <v>0.95311080925875802</v>
      </c>
      <c r="I127" s="92">
        <v>0.89487427050321333</v>
      </c>
      <c r="J127" s="92">
        <v>0.94831016816453562</v>
      </c>
      <c r="K127" s="92">
        <v>0.85745081813485768</v>
      </c>
      <c r="L127" s="92">
        <v>0.94500102660790364</v>
      </c>
      <c r="M127" s="91">
        <v>0.92147054486539925</v>
      </c>
    </row>
    <row r="128" spans="1:13" x14ac:dyDescent="0.3">
      <c r="A128" s="90">
        <v>6</v>
      </c>
      <c r="B128" s="93">
        <v>0.89476198327659873</v>
      </c>
      <c r="C128" s="92">
        <v>0.87933288051988456</v>
      </c>
      <c r="D128" s="92">
        <v>0.89762595850756621</v>
      </c>
      <c r="E128" s="92">
        <v>0.97113432119989307</v>
      </c>
      <c r="F128" s="92">
        <v>0.96677732014263174</v>
      </c>
      <c r="G128" s="92">
        <v>0.95583473323434998</v>
      </c>
      <c r="H128" s="92">
        <v>0.920236556253897</v>
      </c>
      <c r="I128" s="92">
        <v>0.8608952819034128</v>
      </c>
      <c r="J128" s="92">
        <v>0.91476351286284219</v>
      </c>
      <c r="K128" s="92">
        <v>0.81814269945660345</v>
      </c>
      <c r="L128" s="92">
        <v>0.90672398187223013</v>
      </c>
      <c r="M128" s="91">
        <v>0.88632630464484174</v>
      </c>
    </row>
    <row r="129" spans="1:13" x14ac:dyDescent="0.3">
      <c r="A129" s="90">
        <v>5</v>
      </c>
      <c r="B129" s="93">
        <v>0.85579957322995059</v>
      </c>
      <c r="C129" s="92">
        <v>0.83392605873127978</v>
      </c>
      <c r="D129" s="92">
        <v>0.83357450626576279</v>
      </c>
      <c r="E129" s="92">
        <v>0.92760276754952842</v>
      </c>
      <c r="F129" s="92">
        <v>0.91640621501076924</v>
      </c>
      <c r="G129" s="92">
        <v>0.90276349420987034</v>
      </c>
      <c r="H129" s="92">
        <v>0.87806975641053375</v>
      </c>
      <c r="I129" s="92">
        <v>0.81875667109524786</v>
      </c>
      <c r="J129" s="92">
        <v>0.87326923115788269</v>
      </c>
      <c r="K129" s="92">
        <v>0.77602069897421089</v>
      </c>
      <c r="L129" s="92">
        <v>0.8590918462633953</v>
      </c>
      <c r="M129" s="91">
        <v>0.84270456844298525</v>
      </c>
    </row>
    <row r="130" spans="1:13" x14ac:dyDescent="0.3">
      <c r="A130" s="90">
        <v>4</v>
      </c>
      <c r="B130" s="93">
        <v>0.80974999872709352</v>
      </c>
      <c r="C130" s="92">
        <v>0.77965389058771417</v>
      </c>
      <c r="D130" s="92">
        <v>0.75512001015280061</v>
      </c>
      <c r="E130" s="92">
        <v>0.87211229788829148</v>
      </c>
      <c r="F130" s="92">
        <v>0.85218079390743129</v>
      </c>
      <c r="G130" s="92">
        <v>0.83570879985970248</v>
      </c>
      <c r="H130" s="92">
        <v>0.82661040972866784</v>
      </c>
      <c r="I130" s="92">
        <v>0.7684584380787185</v>
      </c>
      <c r="J130" s="92">
        <v>0.82382732304965722</v>
      </c>
      <c r="K130" s="92">
        <v>0.73108481668767966</v>
      </c>
      <c r="L130" s="92">
        <v>0.80210461978139913</v>
      </c>
      <c r="M130" s="91">
        <v>0.79060533625982987</v>
      </c>
    </row>
    <row r="131" spans="1:13" x14ac:dyDescent="0.3">
      <c r="A131" s="90">
        <v>3</v>
      </c>
      <c r="B131" s="93">
        <v>0.75661325976802707</v>
      </c>
      <c r="C131" s="92">
        <v>0.71651637608918806</v>
      </c>
      <c r="D131" s="92">
        <v>0.66226247016867967</v>
      </c>
      <c r="E131" s="92">
        <v>0.80466291221618214</v>
      </c>
      <c r="F131" s="92">
        <v>0.77410105683261776</v>
      </c>
      <c r="G131" s="92">
        <v>0.75467065018384649</v>
      </c>
      <c r="H131" s="92">
        <v>0.76585851620829959</v>
      </c>
      <c r="I131" s="92">
        <v>0.71000058285382495</v>
      </c>
      <c r="J131" s="92">
        <v>0.7664377885381658</v>
      </c>
      <c r="K131" s="92">
        <v>0.68333505259701011</v>
      </c>
      <c r="L131" s="92">
        <v>0.73576230242624163</v>
      </c>
      <c r="M131" s="91">
        <v>0.73002860809537573</v>
      </c>
    </row>
    <row r="132" spans="1:13" x14ac:dyDescent="0.3">
      <c r="A132" s="90">
        <v>2</v>
      </c>
      <c r="B132" s="93">
        <v>0.69638935635275145</v>
      </c>
      <c r="C132" s="92">
        <v>0.64451351523570133</v>
      </c>
      <c r="D132" s="92">
        <v>0.55500188631339986</v>
      </c>
      <c r="E132" s="92">
        <v>0.72525461053320028</v>
      </c>
      <c r="F132" s="92">
        <v>0.68216700378632877</v>
      </c>
      <c r="G132" s="92">
        <v>0.6596490451823025</v>
      </c>
      <c r="H132" s="92">
        <v>0.69581407584942889</v>
      </c>
      <c r="I132" s="92">
        <v>0.64338310542056687</v>
      </c>
      <c r="J132" s="92">
        <v>0.70110062762340841</v>
      </c>
      <c r="K132" s="92">
        <v>0.632771406702202</v>
      </c>
      <c r="L132" s="92">
        <v>0.66006489419792302</v>
      </c>
      <c r="M132" s="91">
        <v>0.66097438394962249</v>
      </c>
    </row>
    <row r="133" spans="1:13" x14ac:dyDescent="0.3">
      <c r="A133" s="90">
        <v>1</v>
      </c>
      <c r="B133" s="89">
        <v>0.62907828848126668</v>
      </c>
      <c r="C133" s="88">
        <v>0.56364530802725399</v>
      </c>
      <c r="D133" s="88">
        <v>0.43333825858696134</v>
      </c>
      <c r="E133" s="88">
        <v>0.63388739283934625</v>
      </c>
      <c r="F133" s="88">
        <v>0.57637863476856444</v>
      </c>
      <c r="G133" s="88">
        <v>0.55064398485507038</v>
      </c>
      <c r="H133" s="88">
        <v>0.61647708865205564</v>
      </c>
      <c r="I133" s="88">
        <v>0.56860600577894449</v>
      </c>
      <c r="J133" s="88">
        <v>0.62781584030538495</v>
      </c>
      <c r="K133" s="88">
        <v>0.57939387900325545</v>
      </c>
      <c r="L133" s="88">
        <v>0.57501239509644297</v>
      </c>
      <c r="M133" s="87">
        <v>0.5834426638225706</v>
      </c>
    </row>
    <row r="134" spans="1:13" x14ac:dyDescent="0.3">
      <c r="B134" s="70"/>
      <c r="C134" s="70"/>
      <c r="D134" s="70"/>
      <c r="E134" s="70"/>
      <c r="F134" s="70"/>
      <c r="G134" s="70"/>
      <c r="H134" s="70"/>
      <c r="I134" s="70"/>
      <c r="J134" s="70"/>
      <c r="K134" s="70"/>
      <c r="L134" s="70"/>
      <c r="M134" s="70"/>
    </row>
    <row r="135" spans="1:13" x14ac:dyDescent="0.3">
      <c r="A135" s="24" t="s">
        <v>7</v>
      </c>
      <c r="B135" s="97">
        <v>4</v>
      </c>
      <c r="C135" s="97">
        <v>5</v>
      </c>
      <c r="D135" s="97">
        <v>6</v>
      </c>
      <c r="E135" s="97">
        <v>7</v>
      </c>
      <c r="F135" s="97">
        <v>8</v>
      </c>
      <c r="G135" s="97">
        <v>9</v>
      </c>
      <c r="H135" s="97">
        <v>10</v>
      </c>
      <c r="I135" s="97">
        <v>11</v>
      </c>
      <c r="J135" s="97">
        <v>12</v>
      </c>
      <c r="K135" s="97">
        <v>1</v>
      </c>
      <c r="L135" s="97">
        <v>2</v>
      </c>
      <c r="M135" s="97">
        <v>3</v>
      </c>
    </row>
    <row r="136" spans="1:13" x14ac:dyDescent="0.3">
      <c r="A136" s="90">
        <v>20</v>
      </c>
      <c r="B136" s="96">
        <v>0.98388015101346349</v>
      </c>
      <c r="C136" s="95">
        <v>0.97169805089528505</v>
      </c>
      <c r="D136" s="95">
        <v>1</v>
      </c>
      <c r="E136" s="95">
        <v>1</v>
      </c>
      <c r="F136" s="95">
        <v>1</v>
      </c>
      <c r="G136" s="95">
        <v>1</v>
      </c>
      <c r="H136" s="95">
        <v>0.98933956790086952</v>
      </c>
      <c r="I136" s="95">
        <v>0.94697238445337151</v>
      </c>
      <c r="J136" s="95">
        <v>1</v>
      </c>
      <c r="K136" s="95">
        <v>0.99913634105995675</v>
      </c>
      <c r="L136" s="95">
        <v>1</v>
      </c>
      <c r="M136" s="94">
        <v>0.97499776858730736</v>
      </c>
    </row>
    <row r="137" spans="1:13" x14ac:dyDescent="0.3">
      <c r="A137" s="90">
        <v>19</v>
      </c>
      <c r="B137" s="93">
        <v>0.98388015101346349</v>
      </c>
      <c r="C137" s="92">
        <v>0.97169805089528505</v>
      </c>
      <c r="D137" s="92">
        <v>1</v>
      </c>
      <c r="E137" s="92">
        <v>1</v>
      </c>
      <c r="F137" s="92">
        <v>1</v>
      </c>
      <c r="G137" s="92">
        <v>1</v>
      </c>
      <c r="H137" s="92">
        <v>0.98933956790086952</v>
      </c>
      <c r="I137" s="92">
        <v>0.94697238445337151</v>
      </c>
      <c r="J137" s="92">
        <v>1</v>
      </c>
      <c r="K137" s="92">
        <v>0.99913634105995675</v>
      </c>
      <c r="L137" s="92">
        <v>1</v>
      </c>
      <c r="M137" s="91">
        <v>0.97499776858730736</v>
      </c>
    </row>
    <row r="138" spans="1:13" x14ac:dyDescent="0.3">
      <c r="A138" s="90">
        <v>18</v>
      </c>
      <c r="B138" s="93">
        <v>0.98388015101346349</v>
      </c>
      <c r="C138" s="92">
        <v>0.97169805089528505</v>
      </c>
      <c r="D138" s="92">
        <v>1</v>
      </c>
      <c r="E138" s="92">
        <v>1</v>
      </c>
      <c r="F138" s="92">
        <v>1</v>
      </c>
      <c r="G138" s="92">
        <v>1</v>
      </c>
      <c r="H138" s="92">
        <v>0.98933956790086952</v>
      </c>
      <c r="I138" s="92">
        <v>0.94697238445337151</v>
      </c>
      <c r="J138" s="92">
        <v>1</v>
      </c>
      <c r="K138" s="92">
        <v>0.99913634105995675</v>
      </c>
      <c r="L138" s="92">
        <v>1</v>
      </c>
      <c r="M138" s="91">
        <v>0.97499776858730736</v>
      </c>
    </row>
    <row r="139" spans="1:13" x14ac:dyDescent="0.3">
      <c r="A139" s="90">
        <v>17</v>
      </c>
      <c r="B139" s="93">
        <v>0.98388015101346349</v>
      </c>
      <c r="C139" s="92">
        <v>0.97169805089528505</v>
      </c>
      <c r="D139" s="92">
        <v>1</v>
      </c>
      <c r="E139" s="92">
        <v>1</v>
      </c>
      <c r="F139" s="92">
        <v>1</v>
      </c>
      <c r="G139" s="92">
        <v>1</v>
      </c>
      <c r="H139" s="92">
        <v>0.98933956790086952</v>
      </c>
      <c r="I139" s="92">
        <v>0.94697238445337151</v>
      </c>
      <c r="J139" s="92">
        <v>1</v>
      </c>
      <c r="K139" s="92">
        <v>0.99913634105995675</v>
      </c>
      <c r="L139" s="92">
        <v>1</v>
      </c>
      <c r="M139" s="91">
        <v>0.97499776858730736</v>
      </c>
    </row>
    <row r="140" spans="1:13" x14ac:dyDescent="0.3">
      <c r="A140" s="90">
        <v>16</v>
      </c>
      <c r="B140" s="93">
        <v>0.98388015101346349</v>
      </c>
      <c r="C140" s="92">
        <v>0.97169805089528505</v>
      </c>
      <c r="D140" s="92">
        <v>1</v>
      </c>
      <c r="E140" s="92">
        <v>1</v>
      </c>
      <c r="F140" s="92">
        <v>1</v>
      </c>
      <c r="G140" s="92">
        <v>1</v>
      </c>
      <c r="H140" s="92">
        <v>0.98933956790086952</v>
      </c>
      <c r="I140" s="92">
        <v>0.94697238445337151</v>
      </c>
      <c r="J140" s="92">
        <v>1</v>
      </c>
      <c r="K140" s="92">
        <v>0.99913634105995675</v>
      </c>
      <c r="L140" s="92">
        <v>1</v>
      </c>
      <c r="M140" s="91">
        <v>0.97499776858730736</v>
      </c>
    </row>
    <row r="141" spans="1:13" x14ac:dyDescent="0.3">
      <c r="A141" s="90">
        <v>15</v>
      </c>
      <c r="B141" s="93">
        <v>0.98388015101346349</v>
      </c>
      <c r="C141" s="92">
        <v>0.97169805089528505</v>
      </c>
      <c r="D141" s="92">
        <v>1</v>
      </c>
      <c r="E141" s="92">
        <v>1</v>
      </c>
      <c r="F141" s="92">
        <v>1</v>
      </c>
      <c r="G141" s="92">
        <v>1</v>
      </c>
      <c r="H141" s="92">
        <v>0.98933956790086952</v>
      </c>
      <c r="I141" s="92">
        <v>0.94697238445337151</v>
      </c>
      <c r="J141" s="92">
        <v>1</v>
      </c>
      <c r="K141" s="92">
        <v>0.99913634105995675</v>
      </c>
      <c r="L141" s="92">
        <v>1</v>
      </c>
      <c r="M141" s="91">
        <v>0.97499776858730736</v>
      </c>
    </row>
    <row r="142" spans="1:13" x14ac:dyDescent="0.3">
      <c r="A142" s="90">
        <v>14</v>
      </c>
      <c r="B142" s="93">
        <v>0.98388015101346349</v>
      </c>
      <c r="C142" s="92">
        <v>0.97169805089528505</v>
      </c>
      <c r="D142" s="92">
        <v>1</v>
      </c>
      <c r="E142" s="92">
        <v>1</v>
      </c>
      <c r="F142" s="92">
        <v>1</v>
      </c>
      <c r="G142" s="92">
        <v>1</v>
      </c>
      <c r="H142" s="92">
        <v>0.98933956790086952</v>
      </c>
      <c r="I142" s="92">
        <v>0.94697238445337151</v>
      </c>
      <c r="J142" s="92">
        <v>1</v>
      </c>
      <c r="K142" s="92">
        <v>0.99913634105995675</v>
      </c>
      <c r="L142" s="92">
        <v>1</v>
      </c>
      <c r="M142" s="91">
        <v>0.97499776858730736</v>
      </c>
    </row>
    <row r="143" spans="1:13" x14ac:dyDescent="0.3">
      <c r="A143" s="90">
        <v>13</v>
      </c>
      <c r="B143" s="93">
        <v>0.98388015101346349</v>
      </c>
      <c r="C143" s="92">
        <v>0.97169805089528505</v>
      </c>
      <c r="D143" s="92">
        <v>1</v>
      </c>
      <c r="E143" s="92">
        <v>1</v>
      </c>
      <c r="F143" s="92">
        <v>1</v>
      </c>
      <c r="G143" s="92">
        <v>1</v>
      </c>
      <c r="H143" s="92">
        <v>0.98933956790086952</v>
      </c>
      <c r="I143" s="92">
        <v>0.94697238445337151</v>
      </c>
      <c r="J143" s="92">
        <v>1</v>
      </c>
      <c r="K143" s="92">
        <v>0.99913634105995675</v>
      </c>
      <c r="L143" s="92">
        <v>1</v>
      </c>
      <c r="M143" s="91">
        <v>0.97499776858730736</v>
      </c>
    </row>
    <row r="144" spans="1:13" x14ac:dyDescent="0.3">
      <c r="A144" s="90">
        <v>12</v>
      </c>
      <c r="B144" s="93">
        <v>0.98388015101346349</v>
      </c>
      <c r="C144" s="92">
        <v>0.97169805089528505</v>
      </c>
      <c r="D144" s="92">
        <v>1</v>
      </c>
      <c r="E144" s="92">
        <v>1</v>
      </c>
      <c r="F144" s="92">
        <v>1</v>
      </c>
      <c r="G144" s="92">
        <v>1</v>
      </c>
      <c r="H144" s="92">
        <v>0.98933956790086952</v>
      </c>
      <c r="I144" s="92">
        <v>0.94697238445337151</v>
      </c>
      <c r="J144" s="92">
        <v>1</v>
      </c>
      <c r="K144" s="92">
        <v>0.99913634105995675</v>
      </c>
      <c r="L144" s="92">
        <v>1</v>
      </c>
      <c r="M144" s="91">
        <v>0.97499776858730736</v>
      </c>
    </row>
    <row r="145" spans="1:13" x14ac:dyDescent="0.3">
      <c r="A145" s="90">
        <v>11</v>
      </c>
      <c r="B145" s="93">
        <v>0.98147643449234923</v>
      </c>
      <c r="C145" s="92">
        <v>0.96929139094199179</v>
      </c>
      <c r="D145" s="92">
        <v>1</v>
      </c>
      <c r="E145" s="92">
        <v>1</v>
      </c>
      <c r="F145" s="92">
        <v>1</v>
      </c>
      <c r="G145" s="92">
        <v>1</v>
      </c>
      <c r="H145" s="92">
        <v>0.98933956790086952</v>
      </c>
      <c r="I145" s="92">
        <v>0.94663526725014413</v>
      </c>
      <c r="J145" s="92">
        <v>1</v>
      </c>
      <c r="K145" s="92">
        <v>0.99913634105995675</v>
      </c>
      <c r="L145" s="92">
        <v>1</v>
      </c>
      <c r="M145" s="91">
        <v>0.97499776858730736</v>
      </c>
    </row>
    <row r="146" spans="1:13" x14ac:dyDescent="0.3">
      <c r="A146" s="90">
        <v>10</v>
      </c>
      <c r="B146" s="93">
        <v>0.97438416867550548</v>
      </c>
      <c r="C146" s="92">
        <v>0.96239140890085395</v>
      </c>
      <c r="D146" s="92">
        <v>1</v>
      </c>
      <c r="E146" s="92">
        <v>1</v>
      </c>
      <c r="F146" s="92">
        <v>1</v>
      </c>
      <c r="G146" s="92">
        <v>1</v>
      </c>
      <c r="H146" s="92">
        <v>0.98900261200384665</v>
      </c>
      <c r="I146" s="92">
        <v>0.94120171511559458</v>
      </c>
      <c r="J146" s="92">
        <v>0.99747652816512766</v>
      </c>
      <c r="K146" s="92">
        <v>0.99913634105995675</v>
      </c>
      <c r="L146" s="92">
        <v>0.99874355775260948</v>
      </c>
      <c r="M146" s="91">
        <v>0.97018943188279905</v>
      </c>
    </row>
    <row r="147" spans="1:13" x14ac:dyDescent="0.3">
      <c r="A147" s="90">
        <v>9</v>
      </c>
      <c r="B147" s="93">
        <v>0.96260335356293236</v>
      </c>
      <c r="C147" s="92">
        <v>0.95099810477187152</v>
      </c>
      <c r="D147" s="92">
        <v>0.99256607889118265</v>
      </c>
      <c r="E147" s="92">
        <v>1</v>
      </c>
      <c r="F147" s="92">
        <v>1</v>
      </c>
      <c r="G147" s="92">
        <v>1</v>
      </c>
      <c r="H147" s="92">
        <v>0.98250354644256377</v>
      </c>
      <c r="I147" s="92">
        <v>0.93067172804972287</v>
      </c>
      <c r="J147" s="92">
        <v>0.98709637938819705</v>
      </c>
      <c r="K147" s="92">
        <v>0.99679091151730248</v>
      </c>
      <c r="L147" s="92">
        <v>0.98743710959098885</v>
      </c>
      <c r="M147" s="91">
        <v>0.95971274334203371</v>
      </c>
    </row>
    <row r="148" spans="1:13" x14ac:dyDescent="0.3">
      <c r="A148" s="90">
        <v>8</v>
      </c>
      <c r="B148" s="93">
        <v>0.94613398915462987</v>
      </c>
      <c r="C148" s="92">
        <v>0.93511147855504462</v>
      </c>
      <c r="D148" s="92">
        <v>0.9747146030015682</v>
      </c>
      <c r="E148" s="92">
        <v>1</v>
      </c>
      <c r="F148" s="92">
        <v>1</v>
      </c>
      <c r="G148" s="92">
        <v>1</v>
      </c>
      <c r="H148" s="92">
        <v>0.96984237121702077</v>
      </c>
      <c r="I148" s="92">
        <v>0.91504530605252898</v>
      </c>
      <c r="J148" s="92">
        <v>0.97060874417421483</v>
      </c>
      <c r="K148" s="92">
        <v>0.98553037454827352</v>
      </c>
      <c r="L148" s="92">
        <v>0.96913732212389569</v>
      </c>
      <c r="M148" s="91">
        <v>0.94356770296501169</v>
      </c>
    </row>
    <row r="149" spans="1:13" x14ac:dyDescent="0.3">
      <c r="A149" s="90">
        <v>7</v>
      </c>
      <c r="B149" s="93">
        <v>0.92497607545059779</v>
      </c>
      <c r="C149" s="92">
        <v>0.91473153025037313</v>
      </c>
      <c r="D149" s="92">
        <v>0.94682771972892565</v>
      </c>
      <c r="E149" s="92">
        <v>0.99800320046301982</v>
      </c>
      <c r="F149" s="92">
        <v>1</v>
      </c>
      <c r="G149" s="92">
        <v>0.99274557713570966</v>
      </c>
      <c r="H149" s="92">
        <v>0.95101908632721766</v>
      </c>
      <c r="I149" s="92">
        <v>0.89432244912401293</v>
      </c>
      <c r="J149" s="92">
        <v>0.948013622523181</v>
      </c>
      <c r="K149" s="92">
        <v>0.96535473015286988</v>
      </c>
      <c r="L149" s="92">
        <v>0.94384419535133013</v>
      </c>
      <c r="M149" s="91">
        <v>0.92175431075173297</v>
      </c>
    </row>
    <row r="150" spans="1:13" x14ac:dyDescent="0.3">
      <c r="A150" s="90">
        <v>6</v>
      </c>
      <c r="B150" s="93">
        <v>0.89912961245083645</v>
      </c>
      <c r="C150" s="92">
        <v>0.88985825985785716</v>
      </c>
      <c r="D150" s="92">
        <v>0.908905429073255</v>
      </c>
      <c r="E150" s="92">
        <v>0.97412338346237037</v>
      </c>
      <c r="F150" s="92">
        <v>0.97488026752430312</v>
      </c>
      <c r="G150" s="92">
        <v>0.96230944489925641</v>
      </c>
      <c r="H150" s="92">
        <v>0.92603369177315464</v>
      </c>
      <c r="I150" s="92">
        <v>0.86850315726417471</v>
      </c>
      <c r="J150" s="92">
        <v>0.91931101443509555</v>
      </c>
      <c r="K150" s="92">
        <v>0.93626397833109165</v>
      </c>
      <c r="L150" s="92">
        <v>0.91155772927329226</v>
      </c>
      <c r="M150" s="91">
        <v>0.89427256670219757</v>
      </c>
    </row>
    <row r="151" spans="1:13" x14ac:dyDescent="0.3">
      <c r="A151" s="90">
        <v>5</v>
      </c>
      <c r="B151" s="93">
        <v>0.86859460015534551</v>
      </c>
      <c r="C151" s="92">
        <v>0.86049166737749661</v>
      </c>
      <c r="D151" s="92">
        <v>0.86094773103455613</v>
      </c>
      <c r="E151" s="92">
        <v>0.9414952830870863</v>
      </c>
      <c r="F151" s="92">
        <v>0.93971952950936299</v>
      </c>
      <c r="G151" s="92">
        <v>0.92131567976776363</v>
      </c>
      <c r="H151" s="92">
        <v>0.89488618755483162</v>
      </c>
      <c r="I151" s="92">
        <v>0.83758743047301421</v>
      </c>
      <c r="J151" s="92">
        <v>0.88450091990995849</v>
      </c>
      <c r="K151" s="92">
        <v>0.89825811908293873</v>
      </c>
      <c r="L151" s="92">
        <v>0.87227792388978198</v>
      </c>
      <c r="M151" s="91">
        <v>0.86112247081640536</v>
      </c>
    </row>
    <row r="152" spans="1:13" x14ac:dyDescent="0.3">
      <c r="A152" s="90">
        <v>4</v>
      </c>
      <c r="B152" s="93">
        <v>0.83337103856412531</v>
      </c>
      <c r="C152" s="92">
        <v>0.82663175280929146</v>
      </c>
      <c r="D152" s="92">
        <v>0.80295462561282949</v>
      </c>
      <c r="E152" s="92">
        <v>0.9001188993371676</v>
      </c>
      <c r="F152" s="92">
        <v>0.89501232106430306</v>
      </c>
      <c r="G152" s="92">
        <v>0.86976428174123099</v>
      </c>
      <c r="H152" s="92">
        <v>0.85757657367224849</v>
      </c>
      <c r="I152" s="92">
        <v>0.80157526875053153</v>
      </c>
      <c r="J152" s="92">
        <v>0.84358333894776982</v>
      </c>
      <c r="K152" s="92">
        <v>0.85133715240841112</v>
      </c>
      <c r="L152" s="92">
        <v>0.82600477920079918</v>
      </c>
      <c r="M152" s="91">
        <v>0.82230402309435635</v>
      </c>
    </row>
    <row r="153" spans="1:13" x14ac:dyDescent="0.3">
      <c r="A153" s="90">
        <v>3</v>
      </c>
      <c r="B153" s="93">
        <v>0.79345892767717552</v>
      </c>
      <c r="C153" s="92">
        <v>0.78827851615324196</v>
      </c>
      <c r="D153" s="92">
        <v>0.73492611280807463</v>
      </c>
      <c r="E153" s="92">
        <v>0.84999423221261416</v>
      </c>
      <c r="F153" s="92">
        <v>0.84075864218912355</v>
      </c>
      <c r="G153" s="92">
        <v>0.80765525081965883</v>
      </c>
      <c r="H153" s="92">
        <v>0.81410485012540534</v>
      </c>
      <c r="I153" s="92">
        <v>0.76046667209672669</v>
      </c>
      <c r="J153" s="92">
        <v>0.79655827154852965</v>
      </c>
      <c r="K153" s="92">
        <v>0.79550107830750894</v>
      </c>
      <c r="L153" s="92">
        <v>0.77273829520634418</v>
      </c>
      <c r="M153" s="91">
        <v>0.77781722353605054</v>
      </c>
    </row>
    <row r="154" spans="1:13" x14ac:dyDescent="0.3">
      <c r="A154" s="90">
        <v>2</v>
      </c>
      <c r="B154" s="93">
        <v>0.74885826749449635</v>
      </c>
      <c r="C154" s="92">
        <v>0.74543195740934776</v>
      </c>
      <c r="D154" s="92">
        <v>0.65686219262029155</v>
      </c>
      <c r="E154" s="92">
        <v>0.79112128171342611</v>
      </c>
      <c r="F154" s="92">
        <v>0.77695849288382446</v>
      </c>
      <c r="G154" s="92">
        <v>0.73498858700304692</v>
      </c>
      <c r="H154" s="92">
        <v>0.76447101691430208</v>
      </c>
      <c r="I154" s="92">
        <v>0.71426164051159968</v>
      </c>
      <c r="J154" s="92">
        <v>0.74342571771223787</v>
      </c>
      <c r="K154" s="92">
        <v>0.73074989678023194</v>
      </c>
      <c r="L154" s="92">
        <v>0.71247847190641656</v>
      </c>
      <c r="M154" s="91">
        <v>0.72766207214148804</v>
      </c>
    </row>
    <row r="155" spans="1:13" x14ac:dyDescent="0.3">
      <c r="A155" s="90">
        <v>1</v>
      </c>
      <c r="B155" s="89">
        <v>0.69956905801608771</v>
      </c>
      <c r="C155" s="88">
        <v>0.69809207657760908</v>
      </c>
      <c r="D155" s="88">
        <v>0.56876286504948059</v>
      </c>
      <c r="E155" s="88">
        <v>0.72350004783960342</v>
      </c>
      <c r="F155" s="88">
        <v>0.70361187314840556</v>
      </c>
      <c r="G155" s="88">
        <v>0.65176429029139538</v>
      </c>
      <c r="H155" s="88">
        <v>0.70867507403893881</v>
      </c>
      <c r="I155" s="88">
        <v>0.6629601739951505</v>
      </c>
      <c r="J155" s="88">
        <v>0.68418567743889447</v>
      </c>
      <c r="K155" s="88">
        <v>0.65708360782658037</v>
      </c>
      <c r="L155" s="88">
        <v>0.64522530930101674</v>
      </c>
      <c r="M155" s="87">
        <v>0.67183856891066884</v>
      </c>
    </row>
    <row r="156" spans="1:13" x14ac:dyDescent="0.3">
      <c r="B156" s="70"/>
      <c r="C156" s="70"/>
      <c r="D156" s="70"/>
      <c r="E156" s="70"/>
      <c r="F156" s="70"/>
      <c r="G156" s="70"/>
      <c r="H156" s="70"/>
      <c r="I156" s="70"/>
      <c r="J156" s="70"/>
      <c r="K156" s="70"/>
      <c r="L156" s="70"/>
      <c r="M156" s="70"/>
    </row>
    <row r="157" spans="1:13" x14ac:dyDescent="0.3">
      <c r="A157" s="24" t="s">
        <v>8</v>
      </c>
      <c r="B157" s="97">
        <v>4</v>
      </c>
      <c r="C157" s="97">
        <v>5</v>
      </c>
      <c r="D157" s="97">
        <v>6</v>
      </c>
      <c r="E157" s="97">
        <v>7</v>
      </c>
      <c r="F157" s="97">
        <v>8</v>
      </c>
      <c r="G157" s="97">
        <v>9</v>
      </c>
      <c r="H157" s="97">
        <v>10</v>
      </c>
      <c r="I157" s="97">
        <v>11</v>
      </c>
      <c r="J157" s="97">
        <v>12</v>
      </c>
      <c r="K157" s="97">
        <v>1</v>
      </c>
      <c r="L157" s="97">
        <v>2</v>
      </c>
      <c r="M157" s="97">
        <v>3</v>
      </c>
    </row>
    <row r="158" spans="1:13" x14ac:dyDescent="0.3">
      <c r="A158" s="90">
        <v>20</v>
      </c>
      <c r="B158" s="96">
        <v>0.98451692131053992</v>
      </c>
      <c r="C158" s="95">
        <v>0.9728800235259043</v>
      </c>
      <c r="D158" s="95">
        <v>0.99871523745927338</v>
      </c>
      <c r="E158" s="95">
        <v>1</v>
      </c>
      <c r="F158" s="95">
        <v>1</v>
      </c>
      <c r="G158" s="95">
        <v>1</v>
      </c>
      <c r="H158" s="95">
        <v>0.98921204150452424</v>
      </c>
      <c r="I158" s="95">
        <v>0.94804577531550083</v>
      </c>
      <c r="J158" s="95">
        <v>1</v>
      </c>
      <c r="K158" s="95">
        <v>0.99530404901349145</v>
      </c>
      <c r="L158" s="95">
        <v>1</v>
      </c>
      <c r="M158" s="94">
        <v>0.97534106513712904</v>
      </c>
    </row>
    <row r="159" spans="1:13" x14ac:dyDescent="0.3">
      <c r="A159" s="90">
        <v>19</v>
      </c>
      <c r="B159" s="93">
        <v>0.98451692131053992</v>
      </c>
      <c r="C159" s="92">
        <v>0.9728800235259043</v>
      </c>
      <c r="D159" s="92">
        <v>0.99871523745927338</v>
      </c>
      <c r="E159" s="92">
        <v>1</v>
      </c>
      <c r="F159" s="92">
        <v>1</v>
      </c>
      <c r="G159" s="92">
        <v>1</v>
      </c>
      <c r="H159" s="92">
        <v>0.98921204150452424</v>
      </c>
      <c r="I159" s="92">
        <v>0.94804577531550083</v>
      </c>
      <c r="J159" s="92">
        <v>1</v>
      </c>
      <c r="K159" s="92">
        <v>0.99530404901349145</v>
      </c>
      <c r="L159" s="92">
        <v>1</v>
      </c>
      <c r="M159" s="91">
        <v>0.97534106513712904</v>
      </c>
    </row>
    <row r="160" spans="1:13" x14ac:dyDescent="0.3">
      <c r="A160" s="90">
        <v>18</v>
      </c>
      <c r="B160" s="93">
        <v>0.98451692131053992</v>
      </c>
      <c r="C160" s="92">
        <v>0.9728800235259043</v>
      </c>
      <c r="D160" s="92">
        <v>0.99871523745927338</v>
      </c>
      <c r="E160" s="92">
        <v>1</v>
      </c>
      <c r="F160" s="92">
        <v>1</v>
      </c>
      <c r="G160" s="92">
        <v>1</v>
      </c>
      <c r="H160" s="92">
        <v>0.98921204150452424</v>
      </c>
      <c r="I160" s="92">
        <v>0.94804577531550083</v>
      </c>
      <c r="J160" s="92">
        <v>1</v>
      </c>
      <c r="K160" s="92">
        <v>0.99530404901349145</v>
      </c>
      <c r="L160" s="92">
        <v>1</v>
      </c>
      <c r="M160" s="91">
        <v>0.97534106513712904</v>
      </c>
    </row>
    <row r="161" spans="1:13" x14ac:dyDescent="0.3">
      <c r="A161" s="90">
        <v>17</v>
      </c>
      <c r="B161" s="93">
        <v>0.98451692131053992</v>
      </c>
      <c r="C161" s="92">
        <v>0.9728800235259043</v>
      </c>
      <c r="D161" s="92">
        <v>0.99871523745927338</v>
      </c>
      <c r="E161" s="92">
        <v>1</v>
      </c>
      <c r="F161" s="92">
        <v>1</v>
      </c>
      <c r="G161" s="92">
        <v>1</v>
      </c>
      <c r="H161" s="92">
        <v>0.98921204150452424</v>
      </c>
      <c r="I161" s="92">
        <v>0.94804577531550083</v>
      </c>
      <c r="J161" s="92">
        <v>1</v>
      </c>
      <c r="K161" s="92">
        <v>0.99530404901349145</v>
      </c>
      <c r="L161" s="92">
        <v>1</v>
      </c>
      <c r="M161" s="91">
        <v>0.97534106513712904</v>
      </c>
    </row>
    <row r="162" spans="1:13" x14ac:dyDescent="0.3">
      <c r="A162" s="90">
        <v>16</v>
      </c>
      <c r="B162" s="93">
        <v>0.98451692131053992</v>
      </c>
      <c r="C162" s="92">
        <v>0.9728800235259043</v>
      </c>
      <c r="D162" s="92">
        <v>0.99871523745927338</v>
      </c>
      <c r="E162" s="92">
        <v>1</v>
      </c>
      <c r="F162" s="92">
        <v>1</v>
      </c>
      <c r="G162" s="92">
        <v>1</v>
      </c>
      <c r="H162" s="92">
        <v>0.98921204150452424</v>
      </c>
      <c r="I162" s="92">
        <v>0.94804577531550083</v>
      </c>
      <c r="J162" s="92">
        <v>1</v>
      </c>
      <c r="K162" s="92">
        <v>0.99530404901349145</v>
      </c>
      <c r="L162" s="92">
        <v>1</v>
      </c>
      <c r="M162" s="91">
        <v>0.97534106513712904</v>
      </c>
    </row>
    <row r="163" spans="1:13" x14ac:dyDescent="0.3">
      <c r="A163" s="90">
        <v>15</v>
      </c>
      <c r="B163" s="93">
        <v>0.98451692131053992</v>
      </c>
      <c r="C163" s="92">
        <v>0.9728800235259043</v>
      </c>
      <c r="D163" s="92">
        <v>0.99871523745927338</v>
      </c>
      <c r="E163" s="92">
        <v>1</v>
      </c>
      <c r="F163" s="92">
        <v>1</v>
      </c>
      <c r="G163" s="92">
        <v>1</v>
      </c>
      <c r="H163" s="92">
        <v>0.98921204150452424</v>
      </c>
      <c r="I163" s="92">
        <v>0.94804577531550083</v>
      </c>
      <c r="J163" s="92">
        <v>1</v>
      </c>
      <c r="K163" s="92">
        <v>0.99530404901349145</v>
      </c>
      <c r="L163" s="92">
        <v>1</v>
      </c>
      <c r="M163" s="91">
        <v>0.97534106513712904</v>
      </c>
    </row>
    <row r="164" spans="1:13" x14ac:dyDescent="0.3">
      <c r="A164" s="90">
        <v>14</v>
      </c>
      <c r="B164" s="93">
        <v>0.98451692131053992</v>
      </c>
      <c r="C164" s="92">
        <v>0.9728800235259043</v>
      </c>
      <c r="D164" s="92">
        <v>0.99871523745927338</v>
      </c>
      <c r="E164" s="92">
        <v>1</v>
      </c>
      <c r="F164" s="92">
        <v>1</v>
      </c>
      <c r="G164" s="92">
        <v>1</v>
      </c>
      <c r="H164" s="92">
        <v>0.98921204150452424</v>
      </c>
      <c r="I164" s="92">
        <v>0.94804577531550083</v>
      </c>
      <c r="J164" s="92">
        <v>1</v>
      </c>
      <c r="K164" s="92">
        <v>0.99530404901349145</v>
      </c>
      <c r="L164" s="92">
        <v>1</v>
      </c>
      <c r="M164" s="91">
        <v>0.97534106513712904</v>
      </c>
    </row>
    <row r="165" spans="1:13" x14ac:dyDescent="0.3">
      <c r="A165" s="90">
        <v>13</v>
      </c>
      <c r="B165" s="93">
        <v>0.98451692131053992</v>
      </c>
      <c r="C165" s="92">
        <v>0.9728800235259043</v>
      </c>
      <c r="D165" s="92">
        <v>0.99871523745927338</v>
      </c>
      <c r="E165" s="92">
        <v>1</v>
      </c>
      <c r="F165" s="92">
        <v>1</v>
      </c>
      <c r="G165" s="92">
        <v>1</v>
      </c>
      <c r="H165" s="92">
        <v>0.98921204150452424</v>
      </c>
      <c r="I165" s="92">
        <v>0.94804577531550083</v>
      </c>
      <c r="J165" s="92">
        <v>1</v>
      </c>
      <c r="K165" s="92">
        <v>0.99530404901349145</v>
      </c>
      <c r="L165" s="92">
        <v>1</v>
      </c>
      <c r="M165" s="91">
        <v>0.97534106513712904</v>
      </c>
    </row>
    <row r="166" spans="1:13" x14ac:dyDescent="0.3">
      <c r="A166" s="90">
        <v>12</v>
      </c>
      <c r="B166" s="93">
        <v>0.98451692131053992</v>
      </c>
      <c r="C166" s="92">
        <v>0.9728800235259043</v>
      </c>
      <c r="D166" s="92">
        <v>0.99871523745927338</v>
      </c>
      <c r="E166" s="92">
        <v>1</v>
      </c>
      <c r="F166" s="92">
        <v>1</v>
      </c>
      <c r="G166" s="92">
        <v>1</v>
      </c>
      <c r="H166" s="92">
        <v>0.98921204150452424</v>
      </c>
      <c r="I166" s="92">
        <v>0.94804577531550083</v>
      </c>
      <c r="J166" s="92">
        <v>1</v>
      </c>
      <c r="K166" s="92">
        <v>0.99530404901349145</v>
      </c>
      <c r="L166" s="92">
        <v>1</v>
      </c>
      <c r="M166" s="91">
        <v>0.97534106513712904</v>
      </c>
    </row>
    <row r="167" spans="1:13" x14ac:dyDescent="0.3">
      <c r="A167" s="90">
        <v>11</v>
      </c>
      <c r="B167" s="93">
        <v>0.98134540587504671</v>
      </c>
      <c r="C167" s="92">
        <v>0.96969289434644135</v>
      </c>
      <c r="D167" s="92">
        <v>0.99871523745927338</v>
      </c>
      <c r="E167" s="92">
        <v>1</v>
      </c>
      <c r="F167" s="92">
        <v>1</v>
      </c>
      <c r="G167" s="92">
        <v>1</v>
      </c>
      <c r="H167" s="92">
        <v>0.98921204150452424</v>
      </c>
      <c r="I167" s="92">
        <v>0.94646788527405956</v>
      </c>
      <c r="J167" s="92">
        <v>1</v>
      </c>
      <c r="K167" s="92">
        <v>0.99530404901349145</v>
      </c>
      <c r="L167" s="92">
        <v>1</v>
      </c>
      <c r="M167" s="91">
        <v>0.97454035020066132</v>
      </c>
    </row>
    <row r="168" spans="1:13" x14ac:dyDescent="0.3">
      <c r="A168" s="90">
        <v>10</v>
      </c>
      <c r="B168" s="93">
        <v>0.97377904188637221</v>
      </c>
      <c r="C168" s="92">
        <v>0.96231691935350494</v>
      </c>
      <c r="D168" s="92">
        <v>0.99871523745927338</v>
      </c>
      <c r="E168" s="92">
        <v>1</v>
      </c>
      <c r="F168" s="92">
        <v>1</v>
      </c>
      <c r="G168" s="92">
        <v>1</v>
      </c>
      <c r="H168" s="92">
        <v>0.98834090702893418</v>
      </c>
      <c r="I168" s="92">
        <v>0.94026235337906905</v>
      </c>
      <c r="J168" s="92">
        <v>0.99754942201836538</v>
      </c>
      <c r="K168" s="92">
        <v>0.99530404901349145</v>
      </c>
      <c r="L168" s="92">
        <v>0.9987470776751961</v>
      </c>
      <c r="M168" s="91">
        <v>0.96874085284306499</v>
      </c>
    </row>
    <row r="169" spans="1:13" x14ac:dyDescent="0.3">
      <c r="A169" s="90">
        <v>9</v>
      </c>
      <c r="B169" s="93">
        <v>0.96181782934451643</v>
      </c>
      <c r="C169" s="92">
        <v>0.95075209854709486</v>
      </c>
      <c r="D169" s="92">
        <v>0.99048734355693258</v>
      </c>
      <c r="E169" s="92">
        <v>1</v>
      </c>
      <c r="F169" s="92">
        <v>1</v>
      </c>
      <c r="G169" s="92">
        <v>1</v>
      </c>
      <c r="H169" s="92">
        <v>0.98165172110931198</v>
      </c>
      <c r="I169" s="92">
        <v>0.92942917963052984</v>
      </c>
      <c r="J169" s="92">
        <v>0.98714745723693598</v>
      </c>
      <c r="K169" s="92">
        <v>0.99227964257876877</v>
      </c>
      <c r="L169" s="92">
        <v>0.98742897962213894</v>
      </c>
      <c r="M169" s="91">
        <v>0.95794257306433994</v>
      </c>
    </row>
    <row r="170" spans="1:13" x14ac:dyDescent="0.3">
      <c r="A170" s="90">
        <v>8</v>
      </c>
      <c r="B170" s="93">
        <v>0.94546176824947936</v>
      </c>
      <c r="C170" s="92">
        <v>0.9349984319272111</v>
      </c>
      <c r="D170" s="92">
        <v>0.97303974096485524</v>
      </c>
      <c r="E170" s="92">
        <v>1</v>
      </c>
      <c r="F170" s="92">
        <v>1</v>
      </c>
      <c r="G170" s="92">
        <v>1</v>
      </c>
      <c r="H170" s="92">
        <v>0.96914448374565765</v>
      </c>
      <c r="I170" s="92">
        <v>0.91396836402844162</v>
      </c>
      <c r="J170" s="92">
        <v>0.97067637082133995</v>
      </c>
      <c r="K170" s="92">
        <v>0.98222253977485208</v>
      </c>
      <c r="L170" s="92">
        <v>0.96920958777005739</v>
      </c>
      <c r="M170" s="91">
        <v>0.94214551086448628</v>
      </c>
    </row>
    <row r="171" spans="1:13" x14ac:dyDescent="0.3">
      <c r="A171" s="90">
        <v>7</v>
      </c>
      <c r="B171" s="93">
        <v>0.92471085860126112</v>
      </c>
      <c r="C171" s="92">
        <v>0.91505591949385368</v>
      </c>
      <c r="D171" s="92">
        <v>0.94637242968304114</v>
      </c>
      <c r="E171" s="92">
        <v>0.99881244927937574</v>
      </c>
      <c r="F171" s="92">
        <v>0.99874455753372826</v>
      </c>
      <c r="G171" s="92">
        <v>0.99203318183032041</v>
      </c>
      <c r="H171" s="92">
        <v>0.95081919493797118</v>
      </c>
      <c r="I171" s="92">
        <v>0.89387990657280447</v>
      </c>
      <c r="J171" s="92">
        <v>0.94813616277157708</v>
      </c>
      <c r="K171" s="92">
        <v>0.96513274060174092</v>
      </c>
      <c r="L171" s="92">
        <v>0.94408890211895158</v>
      </c>
      <c r="M171" s="91">
        <v>0.9213496662435039</v>
      </c>
    </row>
    <row r="172" spans="1:13" x14ac:dyDescent="0.3">
      <c r="A172" s="90">
        <v>6</v>
      </c>
      <c r="B172" s="93">
        <v>0.89956510039986148</v>
      </c>
      <c r="C172" s="92">
        <v>0.89092456124702268</v>
      </c>
      <c r="D172" s="92">
        <v>0.9104854097114905</v>
      </c>
      <c r="E172" s="92">
        <v>0.97580058778100165</v>
      </c>
      <c r="F172" s="92">
        <v>0.97630306097642694</v>
      </c>
      <c r="G172" s="92">
        <v>0.96293582731537053</v>
      </c>
      <c r="H172" s="92">
        <v>0.92667585468625258</v>
      </c>
      <c r="I172" s="92">
        <v>0.86916380726361842</v>
      </c>
      <c r="J172" s="92">
        <v>0.91952683308764738</v>
      </c>
      <c r="K172" s="92">
        <v>0.94101024505943542</v>
      </c>
      <c r="L172" s="92">
        <v>0.91206692266882139</v>
      </c>
      <c r="M172" s="91">
        <v>0.8955550392013929</v>
      </c>
    </row>
    <row r="173" spans="1:13" x14ac:dyDescent="0.3">
      <c r="A173" s="90">
        <v>5</v>
      </c>
      <c r="B173" s="93">
        <v>0.87002449364528067</v>
      </c>
      <c r="C173" s="92">
        <v>0.86260435718671791</v>
      </c>
      <c r="D173" s="92">
        <v>0.86537868105020344</v>
      </c>
      <c r="E173" s="92">
        <v>0.94439925730278873</v>
      </c>
      <c r="F173" s="92">
        <v>0.94565628118153455</v>
      </c>
      <c r="G173" s="92">
        <v>0.92383001266663145</v>
      </c>
      <c r="H173" s="92">
        <v>0.89671446299050173</v>
      </c>
      <c r="I173" s="92">
        <v>0.83982006610088344</v>
      </c>
      <c r="J173" s="92">
        <v>0.88484838176955094</v>
      </c>
      <c r="K173" s="92">
        <v>0.90985505314793569</v>
      </c>
      <c r="L173" s="92">
        <v>0.87314364941966693</v>
      </c>
      <c r="M173" s="91">
        <v>0.86476162973815329</v>
      </c>
    </row>
    <row r="174" spans="1:13" x14ac:dyDescent="0.3">
      <c r="A174" s="90">
        <v>4</v>
      </c>
      <c r="B174" s="93">
        <v>0.83608903833751858</v>
      </c>
      <c r="C174" s="92">
        <v>0.83009530731293957</v>
      </c>
      <c r="D174" s="92">
        <v>0.81105224369917961</v>
      </c>
      <c r="E174" s="92">
        <v>0.90460845784473709</v>
      </c>
      <c r="F174" s="92">
        <v>0.90680421814905121</v>
      </c>
      <c r="G174" s="92">
        <v>0.87471573788410284</v>
      </c>
      <c r="H174" s="92">
        <v>0.86093501985071885</v>
      </c>
      <c r="I174" s="92">
        <v>0.80584868308459956</v>
      </c>
      <c r="J174" s="92">
        <v>0.84410080881728777</v>
      </c>
      <c r="K174" s="92">
        <v>0.87166716486724172</v>
      </c>
      <c r="L174" s="92">
        <v>0.82731908237148799</v>
      </c>
      <c r="M174" s="91">
        <v>0.82896943785378507</v>
      </c>
    </row>
    <row r="175" spans="1:13" x14ac:dyDescent="0.3">
      <c r="A175" s="90">
        <v>3</v>
      </c>
      <c r="B175" s="93">
        <v>0.79775873447657519</v>
      </c>
      <c r="C175" s="92">
        <v>0.79339741162568767</v>
      </c>
      <c r="D175" s="92">
        <v>0.74750609765841913</v>
      </c>
      <c r="E175" s="92">
        <v>0.85642818940684651</v>
      </c>
      <c r="F175" s="92">
        <v>0.8597468718789768</v>
      </c>
      <c r="G175" s="92">
        <v>0.81559300296778514</v>
      </c>
      <c r="H175" s="92">
        <v>0.81933752526690373</v>
      </c>
      <c r="I175" s="92">
        <v>0.76724965821476676</v>
      </c>
      <c r="J175" s="92">
        <v>0.79728411423085777</v>
      </c>
      <c r="K175" s="92">
        <v>0.82644658021735329</v>
      </c>
      <c r="L175" s="92">
        <v>0.77459322152428489</v>
      </c>
      <c r="M175" s="91">
        <v>0.78817846354828802</v>
      </c>
    </row>
    <row r="176" spans="1:13" x14ac:dyDescent="0.3">
      <c r="A176" s="90">
        <v>2</v>
      </c>
      <c r="B176" s="93">
        <v>0.75503358206245064</v>
      </c>
      <c r="C176" s="92">
        <v>0.75251067012496198</v>
      </c>
      <c r="D176" s="92">
        <v>0.67474024292792212</v>
      </c>
      <c r="E176" s="92">
        <v>0.7998584519891172</v>
      </c>
      <c r="F176" s="92">
        <v>0.80448424237131144</v>
      </c>
      <c r="G176" s="92">
        <v>0.74646180791767813</v>
      </c>
      <c r="H176" s="92">
        <v>0.77192197923905648</v>
      </c>
      <c r="I176" s="92">
        <v>0.72402299149138505</v>
      </c>
      <c r="J176" s="92">
        <v>0.74439829801026103</v>
      </c>
      <c r="K176" s="92">
        <v>0.77419329919827073</v>
      </c>
      <c r="L176" s="92">
        <v>0.71496606687805742</v>
      </c>
      <c r="M176" s="91">
        <v>0.74238870682166247</v>
      </c>
    </row>
    <row r="177" spans="1:13" x14ac:dyDescent="0.3">
      <c r="A177" s="90">
        <v>1</v>
      </c>
      <c r="B177" s="89">
        <v>0.70791358109514468</v>
      </c>
      <c r="C177" s="88">
        <v>0.70743508281076262</v>
      </c>
      <c r="D177" s="88">
        <v>0.59275467950768845</v>
      </c>
      <c r="E177" s="88">
        <v>0.73489924559154907</v>
      </c>
      <c r="F177" s="88">
        <v>0.74101632962605501</v>
      </c>
      <c r="G177" s="88">
        <v>0.66732215273378181</v>
      </c>
      <c r="H177" s="88">
        <v>0.71868838176717709</v>
      </c>
      <c r="I177" s="88">
        <v>0.67616868291445431</v>
      </c>
      <c r="J177" s="88">
        <v>0.68544336015549756</v>
      </c>
      <c r="K177" s="88">
        <v>0.71490732180999372</v>
      </c>
      <c r="L177" s="88">
        <v>0.64843761843280556</v>
      </c>
      <c r="M177" s="87">
        <v>0.69160016767390819</v>
      </c>
    </row>
    <row r="178" spans="1:13" x14ac:dyDescent="0.3">
      <c r="B178" s="70"/>
      <c r="C178" s="70"/>
      <c r="D178" s="70"/>
      <c r="E178" s="70"/>
      <c r="F178" s="70"/>
      <c r="G178" s="70"/>
      <c r="H178" s="70"/>
      <c r="I178" s="70"/>
      <c r="J178" s="70"/>
      <c r="K178" s="70"/>
      <c r="L178" s="70"/>
      <c r="M178" s="70"/>
    </row>
    <row r="179" spans="1:13" x14ac:dyDescent="0.3">
      <c r="A179" s="24" t="s">
        <v>9</v>
      </c>
      <c r="B179" s="97">
        <v>4</v>
      </c>
      <c r="C179" s="97">
        <v>5</v>
      </c>
      <c r="D179" s="97">
        <v>6</v>
      </c>
      <c r="E179" s="97">
        <v>7</v>
      </c>
      <c r="F179" s="97">
        <v>8</v>
      </c>
      <c r="G179" s="97">
        <v>9</v>
      </c>
      <c r="H179" s="97">
        <v>10</v>
      </c>
      <c r="I179" s="97">
        <v>11</v>
      </c>
      <c r="J179" s="97">
        <v>12</v>
      </c>
      <c r="K179" s="97">
        <v>1</v>
      </c>
      <c r="L179" s="97">
        <v>2</v>
      </c>
      <c r="M179" s="97">
        <v>3</v>
      </c>
    </row>
    <row r="180" spans="1:13" x14ac:dyDescent="0.3">
      <c r="A180" s="90">
        <v>20</v>
      </c>
      <c r="B180" s="96">
        <v>0.98463428420977661</v>
      </c>
      <c r="C180" s="95">
        <v>0.97286410856430927</v>
      </c>
      <c r="D180" s="95">
        <v>1</v>
      </c>
      <c r="E180" s="95">
        <v>1</v>
      </c>
      <c r="F180" s="95">
        <v>1</v>
      </c>
      <c r="G180" s="95">
        <v>1</v>
      </c>
      <c r="H180" s="95">
        <v>0.99960970366576007</v>
      </c>
      <c r="I180" s="95">
        <v>0.94678177076920111</v>
      </c>
      <c r="J180" s="95">
        <v>1</v>
      </c>
      <c r="K180" s="95">
        <v>0.99902999022727657</v>
      </c>
      <c r="L180" s="95">
        <v>1</v>
      </c>
      <c r="M180" s="94">
        <v>0.97712929649463443</v>
      </c>
    </row>
    <row r="181" spans="1:13" x14ac:dyDescent="0.3">
      <c r="A181" s="90">
        <v>19</v>
      </c>
      <c r="B181" s="93">
        <v>0.98463428420977661</v>
      </c>
      <c r="C181" s="92">
        <v>0.97286410856430927</v>
      </c>
      <c r="D181" s="92">
        <v>1</v>
      </c>
      <c r="E181" s="92">
        <v>1</v>
      </c>
      <c r="F181" s="92">
        <v>1</v>
      </c>
      <c r="G181" s="92">
        <v>1</v>
      </c>
      <c r="H181" s="92">
        <v>0.99960970366576007</v>
      </c>
      <c r="I181" s="92">
        <v>0.94678177076920111</v>
      </c>
      <c r="J181" s="92">
        <v>1</v>
      </c>
      <c r="K181" s="92">
        <v>0.99902999022727657</v>
      </c>
      <c r="L181" s="92">
        <v>1</v>
      </c>
      <c r="M181" s="91">
        <v>0.97712929649463443</v>
      </c>
    </row>
    <row r="182" spans="1:13" x14ac:dyDescent="0.3">
      <c r="A182" s="90">
        <v>18</v>
      </c>
      <c r="B182" s="93">
        <v>0.98463428420977661</v>
      </c>
      <c r="C182" s="92">
        <v>0.97286410856430927</v>
      </c>
      <c r="D182" s="92">
        <v>1</v>
      </c>
      <c r="E182" s="92">
        <v>1</v>
      </c>
      <c r="F182" s="92">
        <v>1</v>
      </c>
      <c r="G182" s="92">
        <v>1</v>
      </c>
      <c r="H182" s="92">
        <v>0.99960970366576007</v>
      </c>
      <c r="I182" s="92">
        <v>0.94678177076920111</v>
      </c>
      <c r="J182" s="92">
        <v>1</v>
      </c>
      <c r="K182" s="92">
        <v>0.99902999022727657</v>
      </c>
      <c r="L182" s="92">
        <v>1</v>
      </c>
      <c r="M182" s="91">
        <v>0.97712929649463443</v>
      </c>
    </row>
    <row r="183" spans="1:13" x14ac:dyDescent="0.3">
      <c r="A183" s="90">
        <v>17</v>
      </c>
      <c r="B183" s="93">
        <v>0.98463428420977661</v>
      </c>
      <c r="C183" s="92">
        <v>0.97286410856430927</v>
      </c>
      <c r="D183" s="92">
        <v>1</v>
      </c>
      <c r="E183" s="92">
        <v>1</v>
      </c>
      <c r="F183" s="92">
        <v>1</v>
      </c>
      <c r="G183" s="92">
        <v>1</v>
      </c>
      <c r="H183" s="92">
        <v>0.99960970366576007</v>
      </c>
      <c r="I183" s="92">
        <v>0.94678177076920111</v>
      </c>
      <c r="J183" s="92">
        <v>1</v>
      </c>
      <c r="K183" s="92">
        <v>0.99902999022727657</v>
      </c>
      <c r="L183" s="92">
        <v>1</v>
      </c>
      <c r="M183" s="91">
        <v>0.97712929649463443</v>
      </c>
    </row>
    <row r="184" spans="1:13" x14ac:dyDescent="0.3">
      <c r="A184" s="90">
        <v>16</v>
      </c>
      <c r="B184" s="93">
        <v>0.98463428420977661</v>
      </c>
      <c r="C184" s="92">
        <v>0.97286410856430927</v>
      </c>
      <c r="D184" s="92">
        <v>1</v>
      </c>
      <c r="E184" s="92">
        <v>1</v>
      </c>
      <c r="F184" s="92">
        <v>1</v>
      </c>
      <c r="G184" s="92">
        <v>1</v>
      </c>
      <c r="H184" s="92">
        <v>0.99960970366576007</v>
      </c>
      <c r="I184" s="92">
        <v>0.94678177076920111</v>
      </c>
      <c r="J184" s="92">
        <v>1</v>
      </c>
      <c r="K184" s="92">
        <v>0.99902999022727657</v>
      </c>
      <c r="L184" s="92">
        <v>1</v>
      </c>
      <c r="M184" s="91">
        <v>0.97712929649463443</v>
      </c>
    </row>
    <row r="185" spans="1:13" x14ac:dyDescent="0.3">
      <c r="A185" s="90">
        <v>15</v>
      </c>
      <c r="B185" s="93">
        <v>0.98463428420977661</v>
      </c>
      <c r="C185" s="92">
        <v>0.97286410856430927</v>
      </c>
      <c r="D185" s="92">
        <v>1</v>
      </c>
      <c r="E185" s="92">
        <v>1</v>
      </c>
      <c r="F185" s="92">
        <v>1</v>
      </c>
      <c r="G185" s="92">
        <v>1</v>
      </c>
      <c r="H185" s="92">
        <v>0.99960970366576007</v>
      </c>
      <c r="I185" s="92">
        <v>0.94678177076920111</v>
      </c>
      <c r="J185" s="92">
        <v>1</v>
      </c>
      <c r="K185" s="92">
        <v>0.99902999022727657</v>
      </c>
      <c r="L185" s="92">
        <v>1</v>
      </c>
      <c r="M185" s="91">
        <v>0.97712929649463443</v>
      </c>
    </row>
    <row r="186" spans="1:13" x14ac:dyDescent="0.3">
      <c r="A186" s="90">
        <v>14</v>
      </c>
      <c r="B186" s="93">
        <v>0.98463428420977661</v>
      </c>
      <c r="C186" s="92">
        <v>0.97286410856430927</v>
      </c>
      <c r="D186" s="92">
        <v>1</v>
      </c>
      <c r="E186" s="92">
        <v>1</v>
      </c>
      <c r="F186" s="92">
        <v>1</v>
      </c>
      <c r="G186" s="92">
        <v>1</v>
      </c>
      <c r="H186" s="92">
        <v>0.99960970366576007</v>
      </c>
      <c r="I186" s="92">
        <v>0.94678177076920111</v>
      </c>
      <c r="J186" s="92">
        <v>1</v>
      </c>
      <c r="K186" s="92">
        <v>0.99902999022727657</v>
      </c>
      <c r="L186" s="92">
        <v>1</v>
      </c>
      <c r="M186" s="91">
        <v>0.97712929649463443</v>
      </c>
    </row>
    <row r="187" spans="1:13" x14ac:dyDescent="0.3">
      <c r="A187" s="90">
        <v>13</v>
      </c>
      <c r="B187" s="93">
        <v>0.98463428420977661</v>
      </c>
      <c r="C187" s="92">
        <v>0.97286410856430927</v>
      </c>
      <c r="D187" s="92">
        <v>1</v>
      </c>
      <c r="E187" s="92">
        <v>1</v>
      </c>
      <c r="F187" s="92">
        <v>1</v>
      </c>
      <c r="G187" s="92">
        <v>1</v>
      </c>
      <c r="H187" s="92">
        <v>0.99960970366576007</v>
      </c>
      <c r="I187" s="92">
        <v>0.94678177076920111</v>
      </c>
      <c r="J187" s="92">
        <v>1</v>
      </c>
      <c r="K187" s="92">
        <v>0.99902999022727657</v>
      </c>
      <c r="L187" s="92">
        <v>1</v>
      </c>
      <c r="M187" s="91">
        <v>0.97712929649463443</v>
      </c>
    </row>
    <row r="188" spans="1:13" x14ac:dyDescent="0.3">
      <c r="A188" s="90">
        <v>12</v>
      </c>
      <c r="B188" s="93">
        <v>0.98463428420977661</v>
      </c>
      <c r="C188" s="92">
        <v>0.97286410856430927</v>
      </c>
      <c r="D188" s="92">
        <v>1</v>
      </c>
      <c r="E188" s="92">
        <v>1</v>
      </c>
      <c r="F188" s="92">
        <v>1</v>
      </c>
      <c r="G188" s="92">
        <v>1</v>
      </c>
      <c r="H188" s="92">
        <v>0.99960970366576007</v>
      </c>
      <c r="I188" s="92">
        <v>0.94678177076920111</v>
      </c>
      <c r="J188" s="92">
        <v>1</v>
      </c>
      <c r="K188" s="92">
        <v>0.99902999022727657</v>
      </c>
      <c r="L188" s="92">
        <v>1</v>
      </c>
      <c r="M188" s="91">
        <v>0.97712929649463443</v>
      </c>
    </row>
    <row r="189" spans="1:13" x14ac:dyDescent="0.3">
      <c r="A189" s="90">
        <v>11</v>
      </c>
      <c r="B189" s="93">
        <v>0.98463428420977661</v>
      </c>
      <c r="C189" s="92">
        <v>0.97286410856430927</v>
      </c>
      <c r="D189" s="92">
        <v>1</v>
      </c>
      <c r="E189" s="92">
        <v>1</v>
      </c>
      <c r="F189" s="92">
        <v>1</v>
      </c>
      <c r="G189" s="92">
        <v>1</v>
      </c>
      <c r="H189" s="92">
        <v>0.99960970366576007</v>
      </c>
      <c r="I189" s="92">
        <v>0.94678177076920111</v>
      </c>
      <c r="J189" s="92">
        <v>1</v>
      </c>
      <c r="K189" s="92">
        <v>0.99902999022727657</v>
      </c>
      <c r="L189" s="92">
        <v>1</v>
      </c>
      <c r="M189" s="91">
        <v>0.97712929649463443</v>
      </c>
    </row>
    <row r="190" spans="1:13" x14ac:dyDescent="0.3">
      <c r="A190" s="90">
        <v>10</v>
      </c>
      <c r="B190" s="93">
        <v>0.98188588884430017</v>
      </c>
      <c r="C190" s="92">
        <v>0.97045019355110496</v>
      </c>
      <c r="D190" s="92">
        <v>1</v>
      </c>
      <c r="E190" s="92">
        <v>1</v>
      </c>
      <c r="F190" s="92">
        <v>1</v>
      </c>
      <c r="G190" s="92">
        <v>1</v>
      </c>
      <c r="H190" s="92">
        <v>0.99960970366576007</v>
      </c>
      <c r="I190" s="92">
        <v>0.94368718326267009</v>
      </c>
      <c r="J190" s="92">
        <v>1</v>
      </c>
      <c r="K190" s="92">
        <v>0.99902999022727657</v>
      </c>
      <c r="L190" s="92">
        <v>1</v>
      </c>
      <c r="M190" s="91">
        <v>0.97507262193917632</v>
      </c>
    </row>
    <row r="191" spans="1:13" x14ac:dyDescent="0.3">
      <c r="A191" s="90">
        <v>9</v>
      </c>
      <c r="B191" s="93">
        <v>0.97030474495086549</v>
      </c>
      <c r="C191" s="92">
        <v>0.95912879383173211</v>
      </c>
      <c r="D191" s="92">
        <v>0.99675574084333607</v>
      </c>
      <c r="E191" s="92">
        <v>1</v>
      </c>
      <c r="F191" s="92">
        <v>1</v>
      </c>
      <c r="G191" s="92">
        <v>1</v>
      </c>
      <c r="H191" s="92">
        <v>0.99398361192539997</v>
      </c>
      <c r="I191" s="92">
        <v>0.93233549907007607</v>
      </c>
      <c r="J191" s="92">
        <v>0.9964423203019821</v>
      </c>
      <c r="K191" s="92">
        <v>0.99581981497068339</v>
      </c>
      <c r="L191" s="92">
        <v>0.99544467344003751</v>
      </c>
      <c r="M191" s="91">
        <v>0.96434272407112098</v>
      </c>
    </row>
    <row r="192" spans="1:13" x14ac:dyDescent="0.3">
      <c r="A192" s="90">
        <v>8</v>
      </c>
      <c r="B192" s="93">
        <v>0.94989085252947247</v>
      </c>
      <c r="C192" s="92">
        <v>0.9388999094061905</v>
      </c>
      <c r="D192" s="92">
        <v>0.97646305150108748</v>
      </c>
      <c r="E192" s="92">
        <v>1</v>
      </c>
      <c r="F192" s="92">
        <v>1</v>
      </c>
      <c r="G192" s="92">
        <v>1</v>
      </c>
      <c r="H192" s="92">
        <v>0.97676596142955208</v>
      </c>
      <c r="I192" s="92">
        <v>0.91272671819141882</v>
      </c>
      <c r="J192" s="92">
        <v>0.97802170945717348</v>
      </c>
      <c r="K192" s="92">
        <v>0.9833112929011194</v>
      </c>
      <c r="L192" s="92">
        <v>0.9750172042441172</v>
      </c>
      <c r="M192" s="91">
        <v>0.94493960289046885</v>
      </c>
    </row>
    <row r="193" spans="1:13" x14ac:dyDescent="0.3">
      <c r="A193" s="90">
        <v>7</v>
      </c>
      <c r="B193" s="93">
        <v>0.92064421158012133</v>
      </c>
      <c r="C193" s="92">
        <v>0.90976354027448025</v>
      </c>
      <c r="D193" s="92">
        <v>0.9438328724109315</v>
      </c>
      <c r="E193" s="92">
        <v>1</v>
      </c>
      <c r="F193" s="92">
        <v>0.99964864469980341</v>
      </c>
      <c r="G193" s="92">
        <v>0.99325793617272784</v>
      </c>
      <c r="H193" s="92">
        <v>0.94795675217821707</v>
      </c>
      <c r="I193" s="92">
        <v>0.88486084062669845</v>
      </c>
      <c r="J193" s="92">
        <v>0.94992855966290723</v>
      </c>
      <c r="K193" s="92">
        <v>0.96150442401858438</v>
      </c>
      <c r="L193" s="92">
        <v>0.94424297921418887</v>
      </c>
      <c r="M193" s="91">
        <v>0.9168632583972196</v>
      </c>
    </row>
    <row r="194" spans="1:13" x14ac:dyDescent="0.3">
      <c r="A194" s="90">
        <v>6</v>
      </c>
      <c r="B194" s="93">
        <v>0.88256482210281173</v>
      </c>
      <c r="C194" s="92">
        <v>0.87171968643660125</v>
      </c>
      <c r="D194" s="92">
        <v>0.89886520357286814</v>
      </c>
      <c r="E194" s="92">
        <v>0.97130311866529273</v>
      </c>
      <c r="F194" s="92">
        <v>0.97228070888741192</v>
      </c>
      <c r="G194" s="92">
        <v>0.95532930697880558</v>
      </c>
      <c r="H194" s="92">
        <v>0.90755598417139438</v>
      </c>
      <c r="I194" s="92">
        <v>0.84873786637591508</v>
      </c>
      <c r="J194" s="92">
        <v>0.91216287091918336</v>
      </c>
      <c r="K194" s="92">
        <v>0.93039920832307821</v>
      </c>
      <c r="L194" s="92">
        <v>0.90312199835025253</v>
      </c>
      <c r="M194" s="91">
        <v>0.88011369059137334</v>
      </c>
    </row>
    <row r="195" spans="1:13" x14ac:dyDescent="0.3">
      <c r="A195" s="90">
        <v>5</v>
      </c>
      <c r="B195" s="93">
        <v>0.8356526840975439</v>
      </c>
      <c r="C195" s="92">
        <v>0.8247683478925536</v>
      </c>
      <c r="D195" s="92">
        <v>0.8415600449868974</v>
      </c>
      <c r="E195" s="92">
        <v>0.9313397952249246</v>
      </c>
      <c r="F195" s="92">
        <v>0.93481942539101626</v>
      </c>
      <c r="G195" s="92">
        <v>0.90401603814926546</v>
      </c>
      <c r="H195" s="92">
        <v>0.85556365740908435</v>
      </c>
      <c r="I195" s="92">
        <v>0.8043577954390686</v>
      </c>
      <c r="J195" s="92">
        <v>0.86472464322600207</v>
      </c>
      <c r="K195" s="92">
        <v>0.889995645814601</v>
      </c>
      <c r="L195" s="92">
        <v>0.85165426165230795</v>
      </c>
      <c r="M195" s="91">
        <v>0.83469089947293007</v>
      </c>
    </row>
    <row r="196" spans="1:13" x14ac:dyDescent="0.3">
      <c r="A196" s="90">
        <v>4</v>
      </c>
      <c r="B196" s="93">
        <v>0.77990779756431783</v>
      </c>
      <c r="C196" s="92">
        <v>0.76890952464233719</v>
      </c>
      <c r="D196" s="92">
        <v>0.77191739665301917</v>
      </c>
      <c r="E196" s="92">
        <v>0.8805522260375569</v>
      </c>
      <c r="F196" s="92">
        <v>0.88726479421061666</v>
      </c>
      <c r="G196" s="92">
        <v>0.83931812968410768</v>
      </c>
      <c r="H196" s="92">
        <v>0.79197977189128677</v>
      </c>
      <c r="I196" s="92">
        <v>0.751720627816159</v>
      </c>
      <c r="J196" s="92">
        <v>0.80761387658336314</v>
      </c>
      <c r="K196" s="92">
        <v>0.84029373649315264</v>
      </c>
      <c r="L196" s="92">
        <v>0.78983976912035558</v>
      </c>
      <c r="M196" s="91">
        <v>0.7805948850418899</v>
      </c>
    </row>
    <row r="197" spans="1:13" x14ac:dyDescent="0.3">
      <c r="A197" s="90">
        <v>3</v>
      </c>
      <c r="B197" s="93">
        <v>0.71533016250313342</v>
      </c>
      <c r="C197" s="92">
        <v>0.70414321668595203</v>
      </c>
      <c r="D197" s="92">
        <v>0.68993725857123356</v>
      </c>
      <c r="E197" s="92">
        <v>0.81894041110318971</v>
      </c>
      <c r="F197" s="92">
        <v>0.82961681534621301</v>
      </c>
      <c r="G197" s="92">
        <v>0.76123558158333249</v>
      </c>
      <c r="H197" s="92">
        <v>0.71680432761800172</v>
      </c>
      <c r="I197" s="92">
        <v>0.69082636350718629</v>
      </c>
      <c r="J197" s="92">
        <v>0.7408305709912667</v>
      </c>
      <c r="K197" s="92">
        <v>0.78129348035873325</v>
      </c>
      <c r="L197" s="92">
        <v>0.71767852075439487</v>
      </c>
      <c r="M197" s="91">
        <v>0.7178256472982526</v>
      </c>
    </row>
    <row r="198" spans="1:13" x14ac:dyDescent="0.3">
      <c r="A198" s="90">
        <v>2</v>
      </c>
      <c r="B198" s="93">
        <v>0.64191977891399077</v>
      </c>
      <c r="C198" s="92">
        <v>0.63046942402339823</v>
      </c>
      <c r="D198" s="92">
        <v>0.59561963074154056</v>
      </c>
      <c r="E198" s="92">
        <v>0.74650435042182306</v>
      </c>
      <c r="F198" s="92">
        <v>0.76187548879780531</v>
      </c>
      <c r="G198" s="92">
        <v>0.66976839384693942</v>
      </c>
      <c r="H198" s="92">
        <v>0.63003732458922923</v>
      </c>
      <c r="I198" s="92">
        <v>0.62167500251215047</v>
      </c>
      <c r="J198" s="92">
        <v>0.66437472644971263</v>
      </c>
      <c r="K198" s="92">
        <v>0.71299487741134282</v>
      </c>
      <c r="L198" s="92">
        <v>0.63517051655442613</v>
      </c>
      <c r="M198" s="91">
        <v>0.6463831862420184</v>
      </c>
    </row>
    <row r="199" spans="1:13" x14ac:dyDescent="0.3">
      <c r="A199" s="90">
        <v>1</v>
      </c>
      <c r="B199" s="89">
        <v>0.55967664679688978</v>
      </c>
      <c r="C199" s="88">
        <v>0.54788814665467567</v>
      </c>
      <c r="D199" s="88">
        <v>0.48896451316394018</v>
      </c>
      <c r="E199" s="88">
        <v>0.66324404399345682</v>
      </c>
      <c r="F199" s="88">
        <v>0.68404081456539356</v>
      </c>
      <c r="G199" s="88">
        <v>0.56491656647492872</v>
      </c>
      <c r="H199" s="88">
        <v>0.53167876280496928</v>
      </c>
      <c r="I199" s="88">
        <v>0.54426654483105141</v>
      </c>
      <c r="J199" s="88">
        <v>0.57824634295870114</v>
      </c>
      <c r="K199" s="88">
        <v>0.63539792765098135</v>
      </c>
      <c r="L199" s="88">
        <v>0.54231575652044939</v>
      </c>
      <c r="M199" s="87">
        <v>0.56626750187318708</v>
      </c>
    </row>
    <row r="201" spans="1:13" x14ac:dyDescent="0.3">
      <c r="A201" s="86" t="s">
        <v>141</v>
      </c>
      <c r="B201" s="85">
        <v>4</v>
      </c>
      <c r="C201" s="85">
        <v>5</v>
      </c>
      <c r="D201" s="85">
        <v>6</v>
      </c>
      <c r="E201" s="85">
        <v>7</v>
      </c>
      <c r="F201" s="85">
        <v>8</v>
      </c>
      <c r="G201" s="85">
        <v>9</v>
      </c>
      <c r="H201" s="85">
        <v>10</v>
      </c>
      <c r="I201" s="85">
        <v>11</v>
      </c>
      <c r="J201" s="85">
        <v>12</v>
      </c>
      <c r="K201" s="85">
        <v>1</v>
      </c>
      <c r="L201" s="85">
        <v>2</v>
      </c>
      <c r="M201" s="85">
        <v>3</v>
      </c>
    </row>
    <row r="202" spans="1:13" x14ac:dyDescent="0.3">
      <c r="A202" s="83">
        <v>20</v>
      </c>
      <c r="B202" s="84" t="b">
        <f>IF(入力!$E$16="北海道",B4,IF(入力!$E$16="東北",B26,IF(入力!$E$16="東京",B48,IF(入力!$E$16="中部",B70,IF(入力!$E$16="北陸",B92,IF(入力!$E$16="関西",B114,IF(入力!$E$16="中国",B136,IF(入力!$E$16="四国",B158,IF(入力!$E$16="九州",B180)))))))))</f>
        <v>0</v>
      </c>
      <c r="C202" s="84" t="b">
        <f>IF(入力!$E$16="北海道",C4,IF(入力!$E$16="東北",C26,IF(入力!$E$16="東京",C48,IF(入力!$E$16="中部",C70,IF(入力!$E$16="北陸",C92,IF(入力!$E$16="関西",C114,IF(入力!$E$16="中国",C136,IF(入力!$E$16="四国",C158,IF(入力!$E$16="九州",C180)))))))))</f>
        <v>0</v>
      </c>
      <c r="D202" s="84" t="b">
        <f>IF(入力!$E$16="北海道",D4,IF(入力!$E$16="東北",D26,IF(入力!$E$16="東京",D48,IF(入力!$E$16="中部",D70,IF(入力!$E$16="北陸",D92,IF(入力!$E$16="関西",D114,IF(入力!$E$16="中国",D136,IF(入力!$E$16="四国",D158,IF(入力!$E$16="九州",D180)))))))))</f>
        <v>0</v>
      </c>
      <c r="E202" s="84" t="b">
        <f>IF(入力!$E$16="北海道",E4,IF(入力!$E$16="東北",E26,IF(入力!$E$16="東京",E48,IF(入力!$E$16="中部",E70,IF(入力!$E$16="北陸",E92,IF(入力!$E$16="関西",E114,IF(入力!$E$16="中国",E136,IF(入力!$E$16="四国",E158,IF(入力!$E$16="九州",E180)))))))))</f>
        <v>0</v>
      </c>
      <c r="F202" s="84" t="b">
        <f>IF(入力!$E$16="北海道",F4,IF(入力!$E$16="東北",F26,IF(入力!$E$16="東京",F48,IF(入力!$E$16="中部",F70,IF(入力!$E$16="北陸",F92,IF(入力!$E$16="関西",F114,IF(入力!$E$16="中国",F136,IF(入力!$E$16="四国",F158,IF(入力!$E$16="九州",F180)))))))))</f>
        <v>0</v>
      </c>
      <c r="G202" s="84" t="b">
        <f>IF(入力!$E$16="北海道",G4,IF(入力!$E$16="東北",G26,IF(入力!$E$16="東京",G48,IF(入力!$E$16="中部",G70,IF(入力!$E$16="北陸",G92,IF(入力!$E$16="関西",G114,IF(入力!$E$16="中国",G136,IF(入力!$E$16="四国",G158,IF(入力!$E$16="九州",G180)))))))))</f>
        <v>0</v>
      </c>
      <c r="H202" s="84" t="b">
        <f>IF(入力!$E$16="北海道",H4,IF(入力!$E$16="東北",H26,IF(入力!$E$16="東京",H48,IF(入力!$E$16="中部",H70,IF(入力!$E$16="北陸",H92,IF(入力!$E$16="関西",H114,IF(入力!$E$16="中国",H136,IF(入力!$E$16="四国",H158,IF(入力!$E$16="九州",H180)))))))))</f>
        <v>0</v>
      </c>
      <c r="I202" s="84" t="b">
        <f>IF(入力!$E$16="北海道",I4,IF(入力!$E$16="東北",I26,IF(入力!$E$16="東京",I48,IF(入力!$E$16="中部",I70,IF(入力!$E$16="北陸",I92,IF(入力!$E$16="関西",I114,IF(入力!$E$16="中国",I136,IF(入力!$E$16="四国",I158,IF(入力!$E$16="九州",I180)))))))))</f>
        <v>0</v>
      </c>
      <c r="J202" s="84" t="b">
        <f>IF(入力!$E$16="北海道",J4,IF(入力!$E$16="東北",J26,IF(入力!$E$16="東京",J48,IF(入力!$E$16="中部",J70,IF(入力!$E$16="北陸",J92,IF(入力!$E$16="関西",J114,IF(入力!$E$16="中国",J136,IF(入力!$E$16="四国",J158,IF(入力!$E$16="九州",J180)))))))))</f>
        <v>0</v>
      </c>
      <c r="K202" s="84" t="b">
        <f>IF(入力!$E$16="北海道",K4,IF(入力!$E$16="東北",K26,IF(入力!$E$16="東京",K48,IF(入力!$E$16="中部",K70,IF(入力!$E$16="北陸",K92,IF(入力!$E$16="関西",K114,IF(入力!$E$16="中国",K136,IF(入力!$E$16="四国",K158,IF(入力!$E$16="九州",K180)))))))))</f>
        <v>0</v>
      </c>
      <c r="L202" s="84" t="b">
        <f>IF(入力!$E$16="北海道",L4,IF(入力!$E$16="東北",L26,IF(入力!$E$16="東京",L48,IF(入力!$E$16="中部",L70,IF(入力!$E$16="北陸",L92,IF(入力!$E$16="関西",L114,IF(入力!$E$16="中国",L136,IF(入力!$E$16="四国",L158,IF(入力!$E$16="九州",L180)))))))))</f>
        <v>0</v>
      </c>
      <c r="M202" s="84" t="b">
        <f>IF(入力!$E$16="北海道",M4,IF(入力!$E$16="東北",M26,IF(入力!$E$16="東京",M48,IF(入力!$E$16="中部",M70,IF(入力!$E$16="北陸",M92,IF(入力!$E$16="関西",M114,IF(入力!$E$16="中国",M136,IF(入力!$E$16="四国",M158,IF(入力!$E$16="九州",M180)))))))))</f>
        <v>0</v>
      </c>
    </row>
    <row r="203" spans="1:13" x14ac:dyDescent="0.3">
      <c r="A203" s="83">
        <v>19</v>
      </c>
      <c r="B203" s="84" t="b">
        <f>IF(入力!$E$16="北海道",B5,IF(入力!$E$16="東北",B27,IF(入力!$E$16="東京",B49,IF(入力!$E$16="中部",B71,IF(入力!$E$16="北陸",B93,IF(入力!$E$16="関西",B115,IF(入力!$E$16="中国",B137,IF(入力!$E$16="四国",B159,IF(入力!$E$16="九州",B181)))))))))</f>
        <v>0</v>
      </c>
      <c r="C203" s="84" t="b">
        <f>IF(入力!$E$16="北海道",C5,IF(入力!$E$16="東北",C27,IF(入力!$E$16="東京",C49,IF(入力!$E$16="中部",C71,IF(入力!$E$16="北陸",C93,IF(入力!$E$16="関西",C115,IF(入力!$E$16="中国",C137,IF(入力!$E$16="四国",C159,IF(入力!$E$16="九州",C181)))))))))</f>
        <v>0</v>
      </c>
      <c r="D203" s="84" t="b">
        <f>IF(入力!$E$16="北海道",D5,IF(入力!$E$16="東北",D27,IF(入力!$E$16="東京",D49,IF(入力!$E$16="中部",D71,IF(入力!$E$16="北陸",D93,IF(入力!$E$16="関西",D115,IF(入力!$E$16="中国",D137,IF(入力!$E$16="四国",D159,IF(入力!$E$16="九州",D181)))))))))</f>
        <v>0</v>
      </c>
      <c r="E203" s="84" t="b">
        <f>IF(入力!$E$16="北海道",E5,IF(入力!$E$16="東北",E27,IF(入力!$E$16="東京",E49,IF(入力!$E$16="中部",E71,IF(入力!$E$16="北陸",E93,IF(入力!$E$16="関西",E115,IF(入力!$E$16="中国",E137,IF(入力!$E$16="四国",E159,IF(入力!$E$16="九州",E181)))))))))</f>
        <v>0</v>
      </c>
      <c r="F203" s="84" t="b">
        <f>IF(入力!$E$16="北海道",F5,IF(入力!$E$16="東北",F27,IF(入力!$E$16="東京",F49,IF(入力!$E$16="中部",F71,IF(入力!$E$16="北陸",F93,IF(入力!$E$16="関西",F115,IF(入力!$E$16="中国",F137,IF(入力!$E$16="四国",F159,IF(入力!$E$16="九州",F181)))))))))</f>
        <v>0</v>
      </c>
      <c r="G203" s="84" t="b">
        <f>IF(入力!$E$16="北海道",G5,IF(入力!$E$16="東北",G27,IF(入力!$E$16="東京",G49,IF(入力!$E$16="中部",G71,IF(入力!$E$16="北陸",G93,IF(入力!$E$16="関西",G115,IF(入力!$E$16="中国",G137,IF(入力!$E$16="四国",G159,IF(入力!$E$16="九州",G181)))))))))</f>
        <v>0</v>
      </c>
      <c r="H203" s="84" t="b">
        <f>IF(入力!$E$16="北海道",H5,IF(入力!$E$16="東北",H27,IF(入力!$E$16="東京",H49,IF(入力!$E$16="中部",H71,IF(入力!$E$16="北陸",H93,IF(入力!$E$16="関西",H115,IF(入力!$E$16="中国",H137,IF(入力!$E$16="四国",H159,IF(入力!$E$16="九州",H181)))))))))</f>
        <v>0</v>
      </c>
      <c r="I203" s="84" t="b">
        <f>IF(入力!$E$16="北海道",I5,IF(入力!$E$16="東北",I27,IF(入力!$E$16="東京",I49,IF(入力!$E$16="中部",I71,IF(入力!$E$16="北陸",I93,IF(入力!$E$16="関西",I115,IF(入力!$E$16="中国",I137,IF(入力!$E$16="四国",I159,IF(入力!$E$16="九州",I181)))))))))</f>
        <v>0</v>
      </c>
      <c r="J203" s="84" t="b">
        <f>IF(入力!$E$16="北海道",J5,IF(入力!$E$16="東北",J27,IF(入力!$E$16="東京",J49,IF(入力!$E$16="中部",J71,IF(入力!$E$16="北陸",J93,IF(入力!$E$16="関西",J115,IF(入力!$E$16="中国",J137,IF(入力!$E$16="四国",J159,IF(入力!$E$16="九州",J181)))))))))</f>
        <v>0</v>
      </c>
      <c r="K203" s="84" t="b">
        <f>IF(入力!$E$16="北海道",K5,IF(入力!$E$16="東北",K27,IF(入力!$E$16="東京",K49,IF(入力!$E$16="中部",K71,IF(入力!$E$16="北陸",K93,IF(入力!$E$16="関西",K115,IF(入力!$E$16="中国",K137,IF(入力!$E$16="四国",K159,IF(入力!$E$16="九州",K181)))))))))</f>
        <v>0</v>
      </c>
      <c r="L203" s="84" t="b">
        <f>IF(入力!$E$16="北海道",L5,IF(入力!$E$16="東北",L27,IF(入力!$E$16="東京",L49,IF(入力!$E$16="中部",L71,IF(入力!$E$16="北陸",L93,IF(入力!$E$16="関西",L115,IF(入力!$E$16="中国",L137,IF(入力!$E$16="四国",L159,IF(入力!$E$16="九州",L181)))))))))</f>
        <v>0</v>
      </c>
      <c r="M203" s="84" t="b">
        <f>IF(入力!$E$16="北海道",M5,IF(入力!$E$16="東北",M27,IF(入力!$E$16="東京",M49,IF(入力!$E$16="中部",M71,IF(入力!$E$16="北陸",M93,IF(入力!$E$16="関西",M115,IF(入力!$E$16="中国",M137,IF(入力!$E$16="四国",M159,IF(入力!$E$16="九州",M181)))))))))</f>
        <v>0</v>
      </c>
    </row>
    <row r="204" spans="1:13" x14ac:dyDescent="0.3">
      <c r="A204" s="83">
        <v>18</v>
      </c>
      <c r="B204" s="84" t="b">
        <f>IF(入力!$E$16="北海道",B6,IF(入力!$E$16="東北",B28,IF(入力!$E$16="東京",B50,IF(入力!$E$16="中部",B72,IF(入力!$E$16="北陸",B94,IF(入力!$E$16="関西",B116,IF(入力!$E$16="中国",B138,IF(入力!$E$16="四国",B160,IF(入力!$E$16="九州",B182)))))))))</f>
        <v>0</v>
      </c>
      <c r="C204" s="84" t="b">
        <f>IF(入力!$E$16="北海道",C6,IF(入力!$E$16="東北",C28,IF(入力!$E$16="東京",C50,IF(入力!$E$16="中部",C72,IF(入力!$E$16="北陸",C94,IF(入力!$E$16="関西",C116,IF(入力!$E$16="中国",C138,IF(入力!$E$16="四国",C160,IF(入力!$E$16="九州",C182)))))))))</f>
        <v>0</v>
      </c>
      <c r="D204" s="84" t="b">
        <f>IF(入力!$E$16="北海道",D6,IF(入力!$E$16="東北",D28,IF(入力!$E$16="東京",D50,IF(入力!$E$16="中部",D72,IF(入力!$E$16="北陸",D94,IF(入力!$E$16="関西",D116,IF(入力!$E$16="中国",D138,IF(入力!$E$16="四国",D160,IF(入力!$E$16="九州",D182)))))))))</f>
        <v>0</v>
      </c>
      <c r="E204" s="84" t="b">
        <f>IF(入力!$E$16="北海道",E6,IF(入力!$E$16="東北",E28,IF(入力!$E$16="東京",E50,IF(入力!$E$16="中部",E72,IF(入力!$E$16="北陸",E94,IF(入力!$E$16="関西",E116,IF(入力!$E$16="中国",E138,IF(入力!$E$16="四国",E160,IF(入力!$E$16="九州",E182)))))))))</f>
        <v>0</v>
      </c>
      <c r="F204" s="84" t="b">
        <f>IF(入力!$E$16="北海道",F6,IF(入力!$E$16="東北",F28,IF(入力!$E$16="東京",F50,IF(入力!$E$16="中部",F72,IF(入力!$E$16="北陸",F94,IF(入力!$E$16="関西",F116,IF(入力!$E$16="中国",F138,IF(入力!$E$16="四国",F160,IF(入力!$E$16="九州",F182)))))))))</f>
        <v>0</v>
      </c>
      <c r="G204" s="84" t="b">
        <f>IF(入力!$E$16="北海道",G6,IF(入力!$E$16="東北",G28,IF(入力!$E$16="東京",G50,IF(入力!$E$16="中部",G72,IF(入力!$E$16="北陸",G94,IF(入力!$E$16="関西",G116,IF(入力!$E$16="中国",G138,IF(入力!$E$16="四国",G160,IF(入力!$E$16="九州",G182)))))))))</f>
        <v>0</v>
      </c>
      <c r="H204" s="84" t="b">
        <f>IF(入力!$E$16="北海道",H6,IF(入力!$E$16="東北",H28,IF(入力!$E$16="東京",H50,IF(入力!$E$16="中部",H72,IF(入力!$E$16="北陸",H94,IF(入力!$E$16="関西",H116,IF(入力!$E$16="中国",H138,IF(入力!$E$16="四国",H160,IF(入力!$E$16="九州",H182)))))))))</f>
        <v>0</v>
      </c>
      <c r="I204" s="84" t="b">
        <f>IF(入力!$E$16="北海道",I6,IF(入力!$E$16="東北",I28,IF(入力!$E$16="東京",I50,IF(入力!$E$16="中部",I72,IF(入力!$E$16="北陸",I94,IF(入力!$E$16="関西",I116,IF(入力!$E$16="中国",I138,IF(入力!$E$16="四国",I160,IF(入力!$E$16="九州",I182)))))))))</f>
        <v>0</v>
      </c>
      <c r="J204" s="84" t="b">
        <f>IF(入力!$E$16="北海道",J6,IF(入力!$E$16="東北",J28,IF(入力!$E$16="東京",J50,IF(入力!$E$16="中部",J72,IF(入力!$E$16="北陸",J94,IF(入力!$E$16="関西",J116,IF(入力!$E$16="中国",J138,IF(入力!$E$16="四国",J160,IF(入力!$E$16="九州",J182)))))))))</f>
        <v>0</v>
      </c>
      <c r="K204" s="84" t="b">
        <f>IF(入力!$E$16="北海道",K6,IF(入力!$E$16="東北",K28,IF(入力!$E$16="東京",K50,IF(入力!$E$16="中部",K72,IF(入力!$E$16="北陸",K94,IF(入力!$E$16="関西",K116,IF(入力!$E$16="中国",K138,IF(入力!$E$16="四国",K160,IF(入力!$E$16="九州",K182)))))))))</f>
        <v>0</v>
      </c>
      <c r="L204" s="84" t="b">
        <f>IF(入力!$E$16="北海道",L6,IF(入力!$E$16="東北",L28,IF(入力!$E$16="東京",L50,IF(入力!$E$16="中部",L72,IF(入力!$E$16="北陸",L94,IF(入力!$E$16="関西",L116,IF(入力!$E$16="中国",L138,IF(入力!$E$16="四国",L160,IF(入力!$E$16="九州",L182)))))))))</f>
        <v>0</v>
      </c>
      <c r="M204" s="84" t="b">
        <f>IF(入力!$E$16="北海道",M6,IF(入力!$E$16="東北",M28,IF(入力!$E$16="東京",M50,IF(入力!$E$16="中部",M72,IF(入力!$E$16="北陸",M94,IF(入力!$E$16="関西",M116,IF(入力!$E$16="中国",M138,IF(入力!$E$16="四国",M160,IF(入力!$E$16="九州",M182)))))))))</f>
        <v>0</v>
      </c>
    </row>
    <row r="205" spans="1:13" x14ac:dyDescent="0.3">
      <c r="A205" s="83">
        <v>17</v>
      </c>
      <c r="B205" s="84" t="b">
        <f>IF(入力!$E$16="北海道",B7,IF(入力!$E$16="東北",B29,IF(入力!$E$16="東京",B51,IF(入力!$E$16="中部",B73,IF(入力!$E$16="北陸",B95,IF(入力!$E$16="関西",B117,IF(入力!$E$16="中国",B139,IF(入力!$E$16="四国",B161,IF(入力!$E$16="九州",B183)))))))))</f>
        <v>0</v>
      </c>
      <c r="C205" s="84" t="b">
        <f>IF(入力!$E$16="北海道",C7,IF(入力!$E$16="東北",C29,IF(入力!$E$16="東京",C51,IF(入力!$E$16="中部",C73,IF(入力!$E$16="北陸",C95,IF(入力!$E$16="関西",C117,IF(入力!$E$16="中国",C139,IF(入力!$E$16="四国",C161,IF(入力!$E$16="九州",C183)))))))))</f>
        <v>0</v>
      </c>
      <c r="D205" s="84" t="b">
        <f>IF(入力!$E$16="北海道",D7,IF(入力!$E$16="東北",D29,IF(入力!$E$16="東京",D51,IF(入力!$E$16="中部",D73,IF(入力!$E$16="北陸",D95,IF(入力!$E$16="関西",D117,IF(入力!$E$16="中国",D139,IF(入力!$E$16="四国",D161,IF(入力!$E$16="九州",D183)))))))))</f>
        <v>0</v>
      </c>
      <c r="E205" s="84" t="b">
        <f>IF(入力!$E$16="北海道",E7,IF(入力!$E$16="東北",E29,IF(入力!$E$16="東京",E51,IF(入力!$E$16="中部",E73,IF(入力!$E$16="北陸",E95,IF(入力!$E$16="関西",E117,IF(入力!$E$16="中国",E139,IF(入力!$E$16="四国",E161,IF(入力!$E$16="九州",E183)))))))))</f>
        <v>0</v>
      </c>
      <c r="F205" s="84" t="b">
        <f>IF(入力!$E$16="北海道",F7,IF(入力!$E$16="東北",F29,IF(入力!$E$16="東京",F51,IF(入力!$E$16="中部",F73,IF(入力!$E$16="北陸",F95,IF(入力!$E$16="関西",F117,IF(入力!$E$16="中国",F139,IF(入力!$E$16="四国",F161,IF(入力!$E$16="九州",F183)))))))))</f>
        <v>0</v>
      </c>
      <c r="G205" s="84" t="b">
        <f>IF(入力!$E$16="北海道",G7,IF(入力!$E$16="東北",G29,IF(入力!$E$16="東京",G51,IF(入力!$E$16="中部",G73,IF(入力!$E$16="北陸",G95,IF(入力!$E$16="関西",G117,IF(入力!$E$16="中国",G139,IF(入力!$E$16="四国",G161,IF(入力!$E$16="九州",G183)))))))))</f>
        <v>0</v>
      </c>
      <c r="H205" s="84" t="b">
        <f>IF(入力!$E$16="北海道",H7,IF(入力!$E$16="東北",H29,IF(入力!$E$16="東京",H51,IF(入力!$E$16="中部",H73,IF(入力!$E$16="北陸",H95,IF(入力!$E$16="関西",H117,IF(入力!$E$16="中国",H139,IF(入力!$E$16="四国",H161,IF(入力!$E$16="九州",H183)))))))))</f>
        <v>0</v>
      </c>
      <c r="I205" s="84" t="b">
        <f>IF(入力!$E$16="北海道",I7,IF(入力!$E$16="東北",I29,IF(入力!$E$16="東京",I51,IF(入力!$E$16="中部",I73,IF(入力!$E$16="北陸",I95,IF(入力!$E$16="関西",I117,IF(入力!$E$16="中国",I139,IF(入力!$E$16="四国",I161,IF(入力!$E$16="九州",I183)))))))))</f>
        <v>0</v>
      </c>
      <c r="J205" s="84" t="b">
        <f>IF(入力!$E$16="北海道",J7,IF(入力!$E$16="東北",J29,IF(入力!$E$16="東京",J51,IF(入力!$E$16="中部",J73,IF(入力!$E$16="北陸",J95,IF(入力!$E$16="関西",J117,IF(入力!$E$16="中国",J139,IF(入力!$E$16="四国",J161,IF(入力!$E$16="九州",J183)))))))))</f>
        <v>0</v>
      </c>
      <c r="K205" s="84" t="b">
        <f>IF(入力!$E$16="北海道",K7,IF(入力!$E$16="東北",K29,IF(入力!$E$16="東京",K51,IF(入力!$E$16="中部",K73,IF(入力!$E$16="北陸",K95,IF(入力!$E$16="関西",K117,IF(入力!$E$16="中国",K139,IF(入力!$E$16="四国",K161,IF(入力!$E$16="九州",K183)))))))))</f>
        <v>0</v>
      </c>
      <c r="L205" s="84" t="b">
        <f>IF(入力!$E$16="北海道",L7,IF(入力!$E$16="東北",L29,IF(入力!$E$16="東京",L51,IF(入力!$E$16="中部",L73,IF(入力!$E$16="北陸",L95,IF(入力!$E$16="関西",L117,IF(入力!$E$16="中国",L139,IF(入力!$E$16="四国",L161,IF(入力!$E$16="九州",L183)))))))))</f>
        <v>0</v>
      </c>
      <c r="M205" s="84" t="b">
        <f>IF(入力!$E$16="北海道",M7,IF(入力!$E$16="東北",M29,IF(入力!$E$16="東京",M51,IF(入力!$E$16="中部",M73,IF(入力!$E$16="北陸",M95,IF(入力!$E$16="関西",M117,IF(入力!$E$16="中国",M139,IF(入力!$E$16="四国",M161,IF(入力!$E$16="九州",M183)))))))))</f>
        <v>0</v>
      </c>
    </row>
    <row r="206" spans="1:13" x14ac:dyDescent="0.3">
      <c r="A206" s="83">
        <v>16</v>
      </c>
      <c r="B206" s="84" t="b">
        <f>IF(入力!$E$16="北海道",B8,IF(入力!$E$16="東北",B30,IF(入力!$E$16="東京",B52,IF(入力!$E$16="中部",B74,IF(入力!$E$16="北陸",B96,IF(入力!$E$16="関西",B118,IF(入力!$E$16="中国",B140,IF(入力!$E$16="四国",B162,IF(入力!$E$16="九州",B184)))))))))</f>
        <v>0</v>
      </c>
      <c r="C206" s="84" t="b">
        <f>IF(入力!$E$16="北海道",C8,IF(入力!$E$16="東北",C30,IF(入力!$E$16="東京",C52,IF(入力!$E$16="中部",C74,IF(入力!$E$16="北陸",C96,IF(入力!$E$16="関西",C118,IF(入力!$E$16="中国",C140,IF(入力!$E$16="四国",C162,IF(入力!$E$16="九州",C184)))))))))</f>
        <v>0</v>
      </c>
      <c r="D206" s="84" t="b">
        <f>IF(入力!$E$16="北海道",D8,IF(入力!$E$16="東北",D30,IF(入力!$E$16="東京",D52,IF(入力!$E$16="中部",D74,IF(入力!$E$16="北陸",D96,IF(入力!$E$16="関西",D118,IF(入力!$E$16="中国",D140,IF(入力!$E$16="四国",D162,IF(入力!$E$16="九州",D184)))))))))</f>
        <v>0</v>
      </c>
      <c r="E206" s="84" t="b">
        <f>IF(入力!$E$16="北海道",E8,IF(入力!$E$16="東北",E30,IF(入力!$E$16="東京",E52,IF(入力!$E$16="中部",E74,IF(入力!$E$16="北陸",E96,IF(入力!$E$16="関西",E118,IF(入力!$E$16="中国",E140,IF(入力!$E$16="四国",E162,IF(入力!$E$16="九州",E184)))))))))</f>
        <v>0</v>
      </c>
      <c r="F206" s="84" t="b">
        <f>IF(入力!$E$16="北海道",F8,IF(入力!$E$16="東北",F30,IF(入力!$E$16="東京",F52,IF(入力!$E$16="中部",F74,IF(入力!$E$16="北陸",F96,IF(入力!$E$16="関西",F118,IF(入力!$E$16="中国",F140,IF(入力!$E$16="四国",F162,IF(入力!$E$16="九州",F184)))))))))</f>
        <v>0</v>
      </c>
      <c r="G206" s="84" t="b">
        <f>IF(入力!$E$16="北海道",G8,IF(入力!$E$16="東北",G30,IF(入力!$E$16="東京",G52,IF(入力!$E$16="中部",G74,IF(入力!$E$16="北陸",G96,IF(入力!$E$16="関西",G118,IF(入力!$E$16="中国",G140,IF(入力!$E$16="四国",G162,IF(入力!$E$16="九州",G184)))))))))</f>
        <v>0</v>
      </c>
      <c r="H206" s="84" t="b">
        <f>IF(入力!$E$16="北海道",H8,IF(入力!$E$16="東北",H30,IF(入力!$E$16="東京",H52,IF(入力!$E$16="中部",H74,IF(入力!$E$16="北陸",H96,IF(入力!$E$16="関西",H118,IF(入力!$E$16="中国",H140,IF(入力!$E$16="四国",H162,IF(入力!$E$16="九州",H184)))))))))</f>
        <v>0</v>
      </c>
      <c r="I206" s="84" t="b">
        <f>IF(入力!$E$16="北海道",I8,IF(入力!$E$16="東北",I30,IF(入力!$E$16="東京",I52,IF(入力!$E$16="中部",I74,IF(入力!$E$16="北陸",I96,IF(入力!$E$16="関西",I118,IF(入力!$E$16="中国",I140,IF(入力!$E$16="四国",I162,IF(入力!$E$16="九州",I184)))))))))</f>
        <v>0</v>
      </c>
      <c r="J206" s="84" t="b">
        <f>IF(入力!$E$16="北海道",J8,IF(入力!$E$16="東北",J30,IF(入力!$E$16="東京",J52,IF(入力!$E$16="中部",J74,IF(入力!$E$16="北陸",J96,IF(入力!$E$16="関西",J118,IF(入力!$E$16="中国",J140,IF(入力!$E$16="四国",J162,IF(入力!$E$16="九州",J184)))))))))</f>
        <v>0</v>
      </c>
      <c r="K206" s="84" t="b">
        <f>IF(入力!$E$16="北海道",K8,IF(入力!$E$16="東北",K30,IF(入力!$E$16="東京",K52,IF(入力!$E$16="中部",K74,IF(入力!$E$16="北陸",K96,IF(入力!$E$16="関西",K118,IF(入力!$E$16="中国",K140,IF(入力!$E$16="四国",K162,IF(入力!$E$16="九州",K184)))))))))</f>
        <v>0</v>
      </c>
      <c r="L206" s="84" t="b">
        <f>IF(入力!$E$16="北海道",L8,IF(入力!$E$16="東北",L30,IF(入力!$E$16="東京",L52,IF(入力!$E$16="中部",L74,IF(入力!$E$16="北陸",L96,IF(入力!$E$16="関西",L118,IF(入力!$E$16="中国",L140,IF(入力!$E$16="四国",L162,IF(入力!$E$16="九州",L184)))))))))</f>
        <v>0</v>
      </c>
      <c r="M206" s="84" t="b">
        <f>IF(入力!$E$16="北海道",M8,IF(入力!$E$16="東北",M30,IF(入力!$E$16="東京",M52,IF(入力!$E$16="中部",M74,IF(入力!$E$16="北陸",M96,IF(入力!$E$16="関西",M118,IF(入力!$E$16="中国",M140,IF(入力!$E$16="四国",M162,IF(入力!$E$16="九州",M184)))))))))</f>
        <v>0</v>
      </c>
    </row>
    <row r="207" spans="1:13" x14ac:dyDescent="0.3">
      <c r="A207" s="83">
        <v>15</v>
      </c>
      <c r="B207" s="84" t="b">
        <f>IF(入力!$E$16="北海道",B9,IF(入力!$E$16="東北",B31,IF(入力!$E$16="東京",B53,IF(入力!$E$16="中部",B75,IF(入力!$E$16="北陸",B97,IF(入力!$E$16="関西",B119,IF(入力!$E$16="中国",B141,IF(入力!$E$16="四国",B163,IF(入力!$E$16="九州",B185)))))))))</f>
        <v>0</v>
      </c>
      <c r="C207" s="84" t="b">
        <f>IF(入力!$E$16="北海道",C9,IF(入力!$E$16="東北",C31,IF(入力!$E$16="東京",C53,IF(入力!$E$16="中部",C75,IF(入力!$E$16="北陸",C97,IF(入力!$E$16="関西",C119,IF(入力!$E$16="中国",C141,IF(入力!$E$16="四国",C163,IF(入力!$E$16="九州",C185)))))))))</f>
        <v>0</v>
      </c>
      <c r="D207" s="84" t="b">
        <f>IF(入力!$E$16="北海道",D9,IF(入力!$E$16="東北",D31,IF(入力!$E$16="東京",D53,IF(入力!$E$16="中部",D75,IF(入力!$E$16="北陸",D97,IF(入力!$E$16="関西",D119,IF(入力!$E$16="中国",D141,IF(入力!$E$16="四国",D163,IF(入力!$E$16="九州",D185)))))))))</f>
        <v>0</v>
      </c>
      <c r="E207" s="84" t="b">
        <f>IF(入力!$E$16="北海道",E9,IF(入力!$E$16="東北",E31,IF(入力!$E$16="東京",E53,IF(入力!$E$16="中部",E75,IF(入力!$E$16="北陸",E97,IF(入力!$E$16="関西",E119,IF(入力!$E$16="中国",E141,IF(入力!$E$16="四国",E163,IF(入力!$E$16="九州",E185)))))))))</f>
        <v>0</v>
      </c>
      <c r="F207" s="84" t="b">
        <f>IF(入力!$E$16="北海道",F9,IF(入力!$E$16="東北",F31,IF(入力!$E$16="東京",F53,IF(入力!$E$16="中部",F75,IF(入力!$E$16="北陸",F97,IF(入力!$E$16="関西",F119,IF(入力!$E$16="中国",F141,IF(入力!$E$16="四国",F163,IF(入力!$E$16="九州",F185)))))))))</f>
        <v>0</v>
      </c>
      <c r="G207" s="84" t="b">
        <f>IF(入力!$E$16="北海道",G9,IF(入力!$E$16="東北",G31,IF(入力!$E$16="東京",G53,IF(入力!$E$16="中部",G75,IF(入力!$E$16="北陸",G97,IF(入力!$E$16="関西",G119,IF(入力!$E$16="中国",G141,IF(入力!$E$16="四国",G163,IF(入力!$E$16="九州",G185)))))))))</f>
        <v>0</v>
      </c>
      <c r="H207" s="84" t="b">
        <f>IF(入力!$E$16="北海道",H9,IF(入力!$E$16="東北",H31,IF(入力!$E$16="東京",H53,IF(入力!$E$16="中部",H75,IF(入力!$E$16="北陸",H97,IF(入力!$E$16="関西",H119,IF(入力!$E$16="中国",H141,IF(入力!$E$16="四国",H163,IF(入力!$E$16="九州",H185)))))))))</f>
        <v>0</v>
      </c>
      <c r="I207" s="84" t="b">
        <f>IF(入力!$E$16="北海道",I9,IF(入力!$E$16="東北",I31,IF(入力!$E$16="東京",I53,IF(入力!$E$16="中部",I75,IF(入力!$E$16="北陸",I97,IF(入力!$E$16="関西",I119,IF(入力!$E$16="中国",I141,IF(入力!$E$16="四国",I163,IF(入力!$E$16="九州",I185)))))))))</f>
        <v>0</v>
      </c>
      <c r="J207" s="84" t="b">
        <f>IF(入力!$E$16="北海道",J9,IF(入力!$E$16="東北",J31,IF(入力!$E$16="東京",J53,IF(入力!$E$16="中部",J75,IF(入力!$E$16="北陸",J97,IF(入力!$E$16="関西",J119,IF(入力!$E$16="中国",J141,IF(入力!$E$16="四国",J163,IF(入力!$E$16="九州",J185)))))))))</f>
        <v>0</v>
      </c>
      <c r="K207" s="84" t="b">
        <f>IF(入力!$E$16="北海道",K9,IF(入力!$E$16="東北",K31,IF(入力!$E$16="東京",K53,IF(入力!$E$16="中部",K75,IF(入力!$E$16="北陸",K97,IF(入力!$E$16="関西",K119,IF(入力!$E$16="中国",K141,IF(入力!$E$16="四国",K163,IF(入力!$E$16="九州",K185)))))))))</f>
        <v>0</v>
      </c>
      <c r="L207" s="84" t="b">
        <f>IF(入力!$E$16="北海道",L9,IF(入力!$E$16="東北",L31,IF(入力!$E$16="東京",L53,IF(入力!$E$16="中部",L75,IF(入力!$E$16="北陸",L97,IF(入力!$E$16="関西",L119,IF(入力!$E$16="中国",L141,IF(入力!$E$16="四国",L163,IF(入力!$E$16="九州",L185)))))))))</f>
        <v>0</v>
      </c>
      <c r="M207" s="84" t="b">
        <f>IF(入力!$E$16="北海道",M9,IF(入力!$E$16="東北",M31,IF(入力!$E$16="東京",M53,IF(入力!$E$16="中部",M75,IF(入力!$E$16="北陸",M97,IF(入力!$E$16="関西",M119,IF(入力!$E$16="中国",M141,IF(入力!$E$16="四国",M163,IF(入力!$E$16="九州",M185)))))))))</f>
        <v>0</v>
      </c>
    </row>
    <row r="208" spans="1:13" x14ac:dyDescent="0.3">
      <c r="A208" s="83">
        <v>14</v>
      </c>
      <c r="B208" s="84" t="b">
        <f>IF(入力!$E$16="北海道",B10,IF(入力!$E$16="東北",B32,IF(入力!$E$16="東京",B54,IF(入力!$E$16="中部",B76,IF(入力!$E$16="北陸",B98,IF(入力!$E$16="関西",B120,IF(入力!$E$16="中国",B142,IF(入力!$E$16="四国",B164,IF(入力!$E$16="九州",B186)))))))))</f>
        <v>0</v>
      </c>
      <c r="C208" s="84" t="b">
        <f>IF(入力!$E$16="北海道",C10,IF(入力!$E$16="東北",C32,IF(入力!$E$16="東京",C54,IF(入力!$E$16="中部",C76,IF(入力!$E$16="北陸",C98,IF(入力!$E$16="関西",C120,IF(入力!$E$16="中国",C142,IF(入力!$E$16="四国",C164,IF(入力!$E$16="九州",C186)))))))))</f>
        <v>0</v>
      </c>
      <c r="D208" s="84" t="b">
        <f>IF(入力!$E$16="北海道",D10,IF(入力!$E$16="東北",D32,IF(入力!$E$16="東京",D54,IF(入力!$E$16="中部",D76,IF(入力!$E$16="北陸",D98,IF(入力!$E$16="関西",D120,IF(入力!$E$16="中国",D142,IF(入力!$E$16="四国",D164,IF(入力!$E$16="九州",D186)))))))))</f>
        <v>0</v>
      </c>
      <c r="E208" s="84" t="b">
        <f>IF(入力!$E$16="北海道",E10,IF(入力!$E$16="東北",E32,IF(入力!$E$16="東京",E54,IF(入力!$E$16="中部",E76,IF(入力!$E$16="北陸",E98,IF(入力!$E$16="関西",E120,IF(入力!$E$16="中国",E142,IF(入力!$E$16="四国",E164,IF(入力!$E$16="九州",E186)))))))))</f>
        <v>0</v>
      </c>
      <c r="F208" s="84" t="b">
        <f>IF(入力!$E$16="北海道",F10,IF(入力!$E$16="東北",F32,IF(入力!$E$16="東京",F54,IF(入力!$E$16="中部",F76,IF(入力!$E$16="北陸",F98,IF(入力!$E$16="関西",F120,IF(入力!$E$16="中国",F142,IF(入力!$E$16="四国",F164,IF(入力!$E$16="九州",F186)))))))))</f>
        <v>0</v>
      </c>
      <c r="G208" s="84" t="b">
        <f>IF(入力!$E$16="北海道",G10,IF(入力!$E$16="東北",G32,IF(入力!$E$16="東京",G54,IF(入力!$E$16="中部",G76,IF(入力!$E$16="北陸",G98,IF(入力!$E$16="関西",G120,IF(入力!$E$16="中国",G142,IF(入力!$E$16="四国",G164,IF(入力!$E$16="九州",G186)))))))))</f>
        <v>0</v>
      </c>
      <c r="H208" s="84" t="b">
        <f>IF(入力!$E$16="北海道",H10,IF(入力!$E$16="東北",H32,IF(入力!$E$16="東京",H54,IF(入力!$E$16="中部",H76,IF(入力!$E$16="北陸",H98,IF(入力!$E$16="関西",H120,IF(入力!$E$16="中国",H142,IF(入力!$E$16="四国",H164,IF(入力!$E$16="九州",H186)))))))))</f>
        <v>0</v>
      </c>
      <c r="I208" s="84" t="b">
        <f>IF(入力!$E$16="北海道",I10,IF(入力!$E$16="東北",I32,IF(入力!$E$16="東京",I54,IF(入力!$E$16="中部",I76,IF(入力!$E$16="北陸",I98,IF(入力!$E$16="関西",I120,IF(入力!$E$16="中国",I142,IF(入力!$E$16="四国",I164,IF(入力!$E$16="九州",I186)))))))))</f>
        <v>0</v>
      </c>
      <c r="J208" s="84" t="b">
        <f>IF(入力!$E$16="北海道",J10,IF(入力!$E$16="東北",J32,IF(入力!$E$16="東京",J54,IF(入力!$E$16="中部",J76,IF(入力!$E$16="北陸",J98,IF(入力!$E$16="関西",J120,IF(入力!$E$16="中国",J142,IF(入力!$E$16="四国",J164,IF(入力!$E$16="九州",J186)))))))))</f>
        <v>0</v>
      </c>
      <c r="K208" s="84" t="b">
        <f>IF(入力!$E$16="北海道",K10,IF(入力!$E$16="東北",K32,IF(入力!$E$16="東京",K54,IF(入力!$E$16="中部",K76,IF(入力!$E$16="北陸",K98,IF(入力!$E$16="関西",K120,IF(入力!$E$16="中国",K142,IF(入力!$E$16="四国",K164,IF(入力!$E$16="九州",K186)))))))))</f>
        <v>0</v>
      </c>
      <c r="L208" s="84" t="b">
        <f>IF(入力!$E$16="北海道",L10,IF(入力!$E$16="東北",L32,IF(入力!$E$16="東京",L54,IF(入力!$E$16="中部",L76,IF(入力!$E$16="北陸",L98,IF(入力!$E$16="関西",L120,IF(入力!$E$16="中国",L142,IF(入力!$E$16="四国",L164,IF(入力!$E$16="九州",L186)))))))))</f>
        <v>0</v>
      </c>
      <c r="M208" s="84" t="b">
        <f>IF(入力!$E$16="北海道",M10,IF(入力!$E$16="東北",M32,IF(入力!$E$16="東京",M54,IF(入力!$E$16="中部",M76,IF(入力!$E$16="北陸",M98,IF(入力!$E$16="関西",M120,IF(入力!$E$16="中国",M142,IF(入力!$E$16="四国",M164,IF(入力!$E$16="九州",M186)))))))))</f>
        <v>0</v>
      </c>
    </row>
    <row r="209" spans="1:13" x14ac:dyDescent="0.3">
      <c r="A209" s="83">
        <v>13</v>
      </c>
      <c r="B209" s="84" t="b">
        <f>IF(入力!$E$16="北海道",B11,IF(入力!$E$16="東北",B33,IF(入力!$E$16="東京",B55,IF(入力!$E$16="中部",B77,IF(入力!$E$16="北陸",B99,IF(入力!$E$16="関西",B121,IF(入力!$E$16="中国",B143,IF(入力!$E$16="四国",B165,IF(入力!$E$16="九州",B187)))))))))</f>
        <v>0</v>
      </c>
      <c r="C209" s="84" t="b">
        <f>IF(入力!$E$16="北海道",C11,IF(入力!$E$16="東北",C33,IF(入力!$E$16="東京",C55,IF(入力!$E$16="中部",C77,IF(入力!$E$16="北陸",C99,IF(入力!$E$16="関西",C121,IF(入力!$E$16="中国",C143,IF(入力!$E$16="四国",C165,IF(入力!$E$16="九州",C187)))))))))</f>
        <v>0</v>
      </c>
      <c r="D209" s="84" t="b">
        <f>IF(入力!$E$16="北海道",D11,IF(入力!$E$16="東北",D33,IF(入力!$E$16="東京",D55,IF(入力!$E$16="中部",D77,IF(入力!$E$16="北陸",D99,IF(入力!$E$16="関西",D121,IF(入力!$E$16="中国",D143,IF(入力!$E$16="四国",D165,IF(入力!$E$16="九州",D187)))))))))</f>
        <v>0</v>
      </c>
      <c r="E209" s="84" t="b">
        <f>IF(入力!$E$16="北海道",E11,IF(入力!$E$16="東北",E33,IF(入力!$E$16="東京",E55,IF(入力!$E$16="中部",E77,IF(入力!$E$16="北陸",E99,IF(入力!$E$16="関西",E121,IF(入力!$E$16="中国",E143,IF(入力!$E$16="四国",E165,IF(入力!$E$16="九州",E187)))))))))</f>
        <v>0</v>
      </c>
      <c r="F209" s="84" t="b">
        <f>IF(入力!$E$16="北海道",F11,IF(入力!$E$16="東北",F33,IF(入力!$E$16="東京",F55,IF(入力!$E$16="中部",F77,IF(入力!$E$16="北陸",F99,IF(入力!$E$16="関西",F121,IF(入力!$E$16="中国",F143,IF(入力!$E$16="四国",F165,IF(入力!$E$16="九州",F187)))))))))</f>
        <v>0</v>
      </c>
      <c r="G209" s="84" t="b">
        <f>IF(入力!$E$16="北海道",G11,IF(入力!$E$16="東北",G33,IF(入力!$E$16="東京",G55,IF(入力!$E$16="中部",G77,IF(入力!$E$16="北陸",G99,IF(入力!$E$16="関西",G121,IF(入力!$E$16="中国",G143,IF(入力!$E$16="四国",G165,IF(入力!$E$16="九州",G187)))))))))</f>
        <v>0</v>
      </c>
      <c r="H209" s="84" t="b">
        <f>IF(入力!$E$16="北海道",H11,IF(入力!$E$16="東北",H33,IF(入力!$E$16="東京",H55,IF(入力!$E$16="中部",H77,IF(入力!$E$16="北陸",H99,IF(入力!$E$16="関西",H121,IF(入力!$E$16="中国",H143,IF(入力!$E$16="四国",H165,IF(入力!$E$16="九州",H187)))))))))</f>
        <v>0</v>
      </c>
      <c r="I209" s="84" t="b">
        <f>IF(入力!$E$16="北海道",I11,IF(入力!$E$16="東北",I33,IF(入力!$E$16="東京",I55,IF(入力!$E$16="中部",I77,IF(入力!$E$16="北陸",I99,IF(入力!$E$16="関西",I121,IF(入力!$E$16="中国",I143,IF(入力!$E$16="四国",I165,IF(入力!$E$16="九州",I187)))))))))</f>
        <v>0</v>
      </c>
      <c r="J209" s="84" t="b">
        <f>IF(入力!$E$16="北海道",J11,IF(入力!$E$16="東北",J33,IF(入力!$E$16="東京",J55,IF(入力!$E$16="中部",J77,IF(入力!$E$16="北陸",J99,IF(入力!$E$16="関西",J121,IF(入力!$E$16="中国",J143,IF(入力!$E$16="四国",J165,IF(入力!$E$16="九州",J187)))))))))</f>
        <v>0</v>
      </c>
      <c r="K209" s="84" t="b">
        <f>IF(入力!$E$16="北海道",K11,IF(入力!$E$16="東北",K33,IF(入力!$E$16="東京",K55,IF(入力!$E$16="中部",K77,IF(入力!$E$16="北陸",K99,IF(入力!$E$16="関西",K121,IF(入力!$E$16="中国",K143,IF(入力!$E$16="四国",K165,IF(入力!$E$16="九州",K187)))))))))</f>
        <v>0</v>
      </c>
      <c r="L209" s="84" t="b">
        <f>IF(入力!$E$16="北海道",L11,IF(入力!$E$16="東北",L33,IF(入力!$E$16="東京",L55,IF(入力!$E$16="中部",L77,IF(入力!$E$16="北陸",L99,IF(入力!$E$16="関西",L121,IF(入力!$E$16="中国",L143,IF(入力!$E$16="四国",L165,IF(入力!$E$16="九州",L187)))))))))</f>
        <v>0</v>
      </c>
      <c r="M209" s="84" t="b">
        <f>IF(入力!$E$16="北海道",M11,IF(入力!$E$16="東北",M33,IF(入力!$E$16="東京",M55,IF(入力!$E$16="中部",M77,IF(入力!$E$16="北陸",M99,IF(入力!$E$16="関西",M121,IF(入力!$E$16="中国",M143,IF(入力!$E$16="四国",M165,IF(入力!$E$16="九州",M187)))))))))</f>
        <v>0</v>
      </c>
    </row>
    <row r="210" spans="1:13" x14ac:dyDescent="0.3">
      <c r="A210" s="83">
        <v>12</v>
      </c>
      <c r="B210" s="84" t="b">
        <f>IF(入力!$E$16="北海道",B12,IF(入力!$E$16="東北",B34,IF(入力!$E$16="東京",B56,IF(入力!$E$16="中部",B78,IF(入力!$E$16="北陸",B100,IF(入力!$E$16="関西",B122,IF(入力!$E$16="中国",B144,IF(入力!$E$16="四国",B166,IF(入力!$E$16="九州",B188)))))))))</f>
        <v>0</v>
      </c>
      <c r="C210" s="84" t="b">
        <f>IF(入力!$E$16="北海道",C12,IF(入力!$E$16="東北",C34,IF(入力!$E$16="東京",C56,IF(入力!$E$16="中部",C78,IF(入力!$E$16="北陸",C100,IF(入力!$E$16="関西",C122,IF(入力!$E$16="中国",C144,IF(入力!$E$16="四国",C166,IF(入力!$E$16="九州",C188)))))))))</f>
        <v>0</v>
      </c>
      <c r="D210" s="84" t="b">
        <f>IF(入力!$E$16="北海道",D12,IF(入力!$E$16="東北",D34,IF(入力!$E$16="東京",D56,IF(入力!$E$16="中部",D78,IF(入力!$E$16="北陸",D100,IF(入力!$E$16="関西",D122,IF(入力!$E$16="中国",D144,IF(入力!$E$16="四国",D166,IF(入力!$E$16="九州",D188)))))))))</f>
        <v>0</v>
      </c>
      <c r="E210" s="84" t="b">
        <f>IF(入力!$E$16="北海道",E12,IF(入力!$E$16="東北",E34,IF(入力!$E$16="東京",E56,IF(入力!$E$16="中部",E78,IF(入力!$E$16="北陸",E100,IF(入力!$E$16="関西",E122,IF(入力!$E$16="中国",E144,IF(入力!$E$16="四国",E166,IF(入力!$E$16="九州",E188)))))))))</f>
        <v>0</v>
      </c>
      <c r="F210" s="84" t="b">
        <f>IF(入力!$E$16="北海道",F12,IF(入力!$E$16="東北",F34,IF(入力!$E$16="東京",F56,IF(入力!$E$16="中部",F78,IF(入力!$E$16="北陸",F100,IF(入力!$E$16="関西",F122,IF(入力!$E$16="中国",F144,IF(入力!$E$16="四国",F166,IF(入力!$E$16="九州",F188)))))))))</f>
        <v>0</v>
      </c>
      <c r="G210" s="84" t="b">
        <f>IF(入力!$E$16="北海道",G12,IF(入力!$E$16="東北",G34,IF(入力!$E$16="東京",G56,IF(入力!$E$16="中部",G78,IF(入力!$E$16="北陸",G100,IF(入力!$E$16="関西",G122,IF(入力!$E$16="中国",G144,IF(入力!$E$16="四国",G166,IF(入力!$E$16="九州",G188)))))))))</f>
        <v>0</v>
      </c>
      <c r="H210" s="84" t="b">
        <f>IF(入力!$E$16="北海道",H12,IF(入力!$E$16="東北",H34,IF(入力!$E$16="東京",H56,IF(入力!$E$16="中部",H78,IF(入力!$E$16="北陸",H100,IF(入力!$E$16="関西",H122,IF(入力!$E$16="中国",H144,IF(入力!$E$16="四国",H166,IF(入力!$E$16="九州",H188)))))))))</f>
        <v>0</v>
      </c>
      <c r="I210" s="84" t="b">
        <f>IF(入力!$E$16="北海道",I12,IF(入力!$E$16="東北",I34,IF(入力!$E$16="東京",I56,IF(入力!$E$16="中部",I78,IF(入力!$E$16="北陸",I100,IF(入力!$E$16="関西",I122,IF(入力!$E$16="中国",I144,IF(入力!$E$16="四国",I166,IF(入力!$E$16="九州",I188)))))))))</f>
        <v>0</v>
      </c>
      <c r="J210" s="84" t="b">
        <f>IF(入力!$E$16="北海道",J12,IF(入力!$E$16="東北",J34,IF(入力!$E$16="東京",J56,IF(入力!$E$16="中部",J78,IF(入力!$E$16="北陸",J100,IF(入力!$E$16="関西",J122,IF(入力!$E$16="中国",J144,IF(入力!$E$16="四国",J166,IF(入力!$E$16="九州",J188)))))))))</f>
        <v>0</v>
      </c>
      <c r="K210" s="84" t="b">
        <f>IF(入力!$E$16="北海道",K12,IF(入力!$E$16="東北",K34,IF(入力!$E$16="東京",K56,IF(入力!$E$16="中部",K78,IF(入力!$E$16="北陸",K100,IF(入力!$E$16="関西",K122,IF(入力!$E$16="中国",K144,IF(入力!$E$16="四国",K166,IF(入力!$E$16="九州",K188)))))))))</f>
        <v>0</v>
      </c>
      <c r="L210" s="84" t="b">
        <f>IF(入力!$E$16="北海道",L12,IF(入力!$E$16="東北",L34,IF(入力!$E$16="東京",L56,IF(入力!$E$16="中部",L78,IF(入力!$E$16="北陸",L100,IF(入力!$E$16="関西",L122,IF(入力!$E$16="中国",L144,IF(入力!$E$16="四国",L166,IF(入力!$E$16="九州",L188)))))))))</f>
        <v>0</v>
      </c>
      <c r="M210" s="84" t="b">
        <f>IF(入力!$E$16="北海道",M12,IF(入力!$E$16="東北",M34,IF(入力!$E$16="東京",M56,IF(入力!$E$16="中部",M78,IF(入力!$E$16="北陸",M100,IF(入力!$E$16="関西",M122,IF(入力!$E$16="中国",M144,IF(入力!$E$16="四国",M166,IF(入力!$E$16="九州",M188)))))))))</f>
        <v>0</v>
      </c>
    </row>
    <row r="211" spans="1:13" x14ac:dyDescent="0.3">
      <c r="A211" s="83">
        <v>11</v>
      </c>
      <c r="B211" s="84" t="b">
        <f>IF(入力!$E$16="北海道",B13,IF(入力!$E$16="東北",B35,IF(入力!$E$16="東京",B57,IF(入力!$E$16="中部",B79,IF(入力!$E$16="北陸",B101,IF(入力!$E$16="関西",B123,IF(入力!$E$16="中国",B145,IF(入力!$E$16="四国",B167,IF(入力!$E$16="九州",B189)))))))))</f>
        <v>0</v>
      </c>
      <c r="C211" s="84" t="b">
        <f>IF(入力!$E$16="北海道",C13,IF(入力!$E$16="東北",C35,IF(入力!$E$16="東京",C57,IF(入力!$E$16="中部",C79,IF(入力!$E$16="北陸",C101,IF(入力!$E$16="関西",C123,IF(入力!$E$16="中国",C145,IF(入力!$E$16="四国",C167,IF(入力!$E$16="九州",C189)))))))))</f>
        <v>0</v>
      </c>
      <c r="D211" s="84" t="b">
        <f>IF(入力!$E$16="北海道",D13,IF(入力!$E$16="東北",D35,IF(入力!$E$16="東京",D57,IF(入力!$E$16="中部",D79,IF(入力!$E$16="北陸",D101,IF(入力!$E$16="関西",D123,IF(入力!$E$16="中国",D145,IF(入力!$E$16="四国",D167,IF(入力!$E$16="九州",D189)))))))))</f>
        <v>0</v>
      </c>
      <c r="E211" s="84" t="b">
        <f>IF(入力!$E$16="北海道",E13,IF(入力!$E$16="東北",E35,IF(入力!$E$16="東京",E57,IF(入力!$E$16="中部",E79,IF(入力!$E$16="北陸",E101,IF(入力!$E$16="関西",E123,IF(入力!$E$16="中国",E145,IF(入力!$E$16="四国",E167,IF(入力!$E$16="九州",E189)))))))))</f>
        <v>0</v>
      </c>
      <c r="F211" s="84" t="b">
        <f>IF(入力!$E$16="北海道",F13,IF(入力!$E$16="東北",F35,IF(入力!$E$16="東京",F57,IF(入力!$E$16="中部",F79,IF(入力!$E$16="北陸",F101,IF(入力!$E$16="関西",F123,IF(入力!$E$16="中国",F145,IF(入力!$E$16="四国",F167,IF(入力!$E$16="九州",F189)))))))))</f>
        <v>0</v>
      </c>
      <c r="G211" s="84" t="b">
        <f>IF(入力!$E$16="北海道",G13,IF(入力!$E$16="東北",G35,IF(入力!$E$16="東京",G57,IF(入力!$E$16="中部",G79,IF(入力!$E$16="北陸",G101,IF(入力!$E$16="関西",G123,IF(入力!$E$16="中国",G145,IF(入力!$E$16="四国",G167,IF(入力!$E$16="九州",G189)))))))))</f>
        <v>0</v>
      </c>
      <c r="H211" s="84" t="b">
        <f>IF(入力!$E$16="北海道",H13,IF(入力!$E$16="東北",H35,IF(入力!$E$16="東京",H57,IF(入力!$E$16="中部",H79,IF(入力!$E$16="北陸",H101,IF(入力!$E$16="関西",H123,IF(入力!$E$16="中国",H145,IF(入力!$E$16="四国",H167,IF(入力!$E$16="九州",H189)))))))))</f>
        <v>0</v>
      </c>
      <c r="I211" s="84" t="b">
        <f>IF(入力!$E$16="北海道",I13,IF(入力!$E$16="東北",I35,IF(入力!$E$16="東京",I57,IF(入力!$E$16="中部",I79,IF(入力!$E$16="北陸",I101,IF(入力!$E$16="関西",I123,IF(入力!$E$16="中国",I145,IF(入力!$E$16="四国",I167,IF(入力!$E$16="九州",I189)))))))))</f>
        <v>0</v>
      </c>
      <c r="J211" s="84" t="b">
        <f>IF(入力!$E$16="北海道",J13,IF(入力!$E$16="東北",J35,IF(入力!$E$16="東京",J57,IF(入力!$E$16="中部",J79,IF(入力!$E$16="北陸",J101,IF(入力!$E$16="関西",J123,IF(入力!$E$16="中国",J145,IF(入力!$E$16="四国",J167,IF(入力!$E$16="九州",J189)))))))))</f>
        <v>0</v>
      </c>
      <c r="K211" s="84" t="b">
        <f>IF(入力!$E$16="北海道",K13,IF(入力!$E$16="東北",K35,IF(入力!$E$16="東京",K57,IF(入力!$E$16="中部",K79,IF(入力!$E$16="北陸",K101,IF(入力!$E$16="関西",K123,IF(入力!$E$16="中国",K145,IF(入力!$E$16="四国",K167,IF(入力!$E$16="九州",K189)))))))))</f>
        <v>0</v>
      </c>
      <c r="L211" s="84" t="b">
        <f>IF(入力!$E$16="北海道",L13,IF(入力!$E$16="東北",L35,IF(入力!$E$16="東京",L57,IF(入力!$E$16="中部",L79,IF(入力!$E$16="北陸",L101,IF(入力!$E$16="関西",L123,IF(入力!$E$16="中国",L145,IF(入力!$E$16="四国",L167,IF(入力!$E$16="九州",L189)))))))))</f>
        <v>0</v>
      </c>
      <c r="M211" s="84" t="b">
        <f>IF(入力!$E$16="北海道",M13,IF(入力!$E$16="東北",M35,IF(入力!$E$16="東京",M57,IF(入力!$E$16="中部",M79,IF(入力!$E$16="北陸",M101,IF(入力!$E$16="関西",M123,IF(入力!$E$16="中国",M145,IF(入力!$E$16="四国",M167,IF(入力!$E$16="九州",M189)))))))))</f>
        <v>0</v>
      </c>
    </row>
    <row r="212" spans="1:13" x14ac:dyDescent="0.3">
      <c r="A212" s="83">
        <v>10</v>
      </c>
      <c r="B212" s="84" t="b">
        <f>IF(入力!$E$16="北海道",B14,IF(入力!$E$16="東北",B36,IF(入力!$E$16="東京",B58,IF(入力!$E$16="中部",B80,IF(入力!$E$16="北陸",B102,IF(入力!$E$16="関西",B124,IF(入力!$E$16="中国",B146,IF(入力!$E$16="四国",B168,IF(入力!$E$16="九州",B190)))))))))</f>
        <v>0</v>
      </c>
      <c r="C212" s="84" t="b">
        <f>IF(入力!$E$16="北海道",C14,IF(入力!$E$16="東北",C36,IF(入力!$E$16="東京",C58,IF(入力!$E$16="中部",C80,IF(入力!$E$16="北陸",C102,IF(入力!$E$16="関西",C124,IF(入力!$E$16="中国",C146,IF(入力!$E$16="四国",C168,IF(入力!$E$16="九州",C190)))))))))</f>
        <v>0</v>
      </c>
      <c r="D212" s="84" t="b">
        <f>IF(入力!$E$16="北海道",D14,IF(入力!$E$16="東北",D36,IF(入力!$E$16="東京",D58,IF(入力!$E$16="中部",D80,IF(入力!$E$16="北陸",D102,IF(入力!$E$16="関西",D124,IF(入力!$E$16="中国",D146,IF(入力!$E$16="四国",D168,IF(入力!$E$16="九州",D190)))))))))</f>
        <v>0</v>
      </c>
      <c r="E212" s="84" t="b">
        <f>IF(入力!$E$16="北海道",E14,IF(入力!$E$16="東北",E36,IF(入力!$E$16="東京",E58,IF(入力!$E$16="中部",E80,IF(入力!$E$16="北陸",E102,IF(入力!$E$16="関西",E124,IF(入力!$E$16="中国",E146,IF(入力!$E$16="四国",E168,IF(入力!$E$16="九州",E190)))))))))</f>
        <v>0</v>
      </c>
      <c r="F212" s="84" t="b">
        <f>IF(入力!$E$16="北海道",F14,IF(入力!$E$16="東北",F36,IF(入力!$E$16="東京",F58,IF(入力!$E$16="中部",F80,IF(入力!$E$16="北陸",F102,IF(入力!$E$16="関西",F124,IF(入力!$E$16="中国",F146,IF(入力!$E$16="四国",F168,IF(入力!$E$16="九州",F190)))))))))</f>
        <v>0</v>
      </c>
      <c r="G212" s="84" t="b">
        <f>IF(入力!$E$16="北海道",G14,IF(入力!$E$16="東北",G36,IF(入力!$E$16="東京",G58,IF(入力!$E$16="中部",G80,IF(入力!$E$16="北陸",G102,IF(入力!$E$16="関西",G124,IF(入力!$E$16="中国",G146,IF(入力!$E$16="四国",G168,IF(入力!$E$16="九州",G190)))))))))</f>
        <v>0</v>
      </c>
      <c r="H212" s="84" t="b">
        <f>IF(入力!$E$16="北海道",H14,IF(入力!$E$16="東北",H36,IF(入力!$E$16="東京",H58,IF(入力!$E$16="中部",H80,IF(入力!$E$16="北陸",H102,IF(入力!$E$16="関西",H124,IF(入力!$E$16="中国",H146,IF(入力!$E$16="四国",H168,IF(入力!$E$16="九州",H190)))))))))</f>
        <v>0</v>
      </c>
      <c r="I212" s="84" t="b">
        <f>IF(入力!$E$16="北海道",I14,IF(入力!$E$16="東北",I36,IF(入力!$E$16="東京",I58,IF(入力!$E$16="中部",I80,IF(入力!$E$16="北陸",I102,IF(入力!$E$16="関西",I124,IF(入力!$E$16="中国",I146,IF(入力!$E$16="四国",I168,IF(入力!$E$16="九州",I190)))))))))</f>
        <v>0</v>
      </c>
      <c r="J212" s="84" t="b">
        <f>IF(入力!$E$16="北海道",J14,IF(入力!$E$16="東北",J36,IF(入力!$E$16="東京",J58,IF(入力!$E$16="中部",J80,IF(入力!$E$16="北陸",J102,IF(入力!$E$16="関西",J124,IF(入力!$E$16="中国",J146,IF(入力!$E$16="四国",J168,IF(入力!$E$16="九州",J190)))))))))</f>
        <v>0</v>
      </c>
      <c r="K212" s="84" t="b">
        <f>IF(入力!$E$16="北海道",K14,IF(入力!$E$16="東北",K36,IF(入力!$E$16="東京",K58,IF(入力!$E$16="中部",K80,IF(入力!$E$16="北陸",K102,IF(入力!$E$16="関西",K124,IF(入力!$E$16="中国",K146,IF(入力!$E$16="四国",K168,IF(入力!$E$16="九州",K190)))))))))</f>
        <v>0</v>
      </c>
      <c r="L212" s="84" t="b">
        <f>IF(入力!$E$16="北海道",L14,IF(入力!$E$16="東北",L36,IF(入力!$E$16="東京",L58,IF(入力!$E$16="中部",L80,IF(入力!$E$16="北陸",L102,IF(入力!$E$16="関西",L124,IF(入力!$E$16="中国",L146,IF(入力!$E$16="四国",L168,IF(入力!$E$16="九州",L190)))))))))</f>
        <v>0</v>
      </c>
      <c r="M212" s="84" t="b">
        <f>IF(入力!$E$16="北海道",M14,IF(入力!$E$16="東北",M36,IF(入力!$E$16="東京",M58,IF(入力!$E$16="中部",M80,IF(入力!$E$16="北陸",M102,IF(入力!$E$16="関西",M124,IF(入力!$E$16="中国",M146,IF(入力!$E$16="四国",M168,IF(入力!$E$16="九州",M190)))))))))</f>
        <v>0</v>
      </c>
    </row>
    <row r="213" spans="1:13" x14ac:dyDescent="0.3">
      <c r="A213" s="83">
        <v>9</v>
      </c>
      <c r="B213" s="84" t="b">
        <f>IF(入力!$E$16="北海道",B15,IF(入力!$E$16="東北",B37,IF(入力!$E$16="東京",B59,IF(入力!$E$16="中部",B81,IF(入力!$E$16="北陸",B103,IF(入力!$E$16="関西",B125,IF(入力!$E$16="中国",B147,IF(入力!$E$16="四国",B169,IF(入力!$E$16="九州",B191)))))))))</f>
        <v>0</v>
      </c>
      <c r="C213" s="84" t="b">
        <f>IF(入力!$E$16="北海道",C15,IF(入力!$E$16="東北",C37,IF(入力!$E$16="東京",C59,IF(入力!$E$16="中部",C81,IF(入力!$E$16="北陸",C103,IF(入力!$E$16="関西",C125,IF(入力!$E$16="中国",C147,IF(入力!$E$16="四国",C169,IF(入力!$E$16="九州",C191)))))))))</f>
        <v>0</v>
      </c>
      <c r="D213" s="84" t="b">
        <f>IF(入力!$E$16="北海道",D15,IF(入力!$E$16="東北",D37,IF(入力!$E$16="東京",D59,IF(入力!$E$16="中部",D81,IF(入力!$E$16="北陸",D103,IF(入力!$E$16="関西",D125,IF(入力!$E$16="中国",D147,IF(入力!$E$16="四国",D169,IF(入力!$E$16="九州",D191)))))))))</f>
        <v>0</v>
      </c>
      <c r="E213" s="84" t="b">
        <f>IF(入力!$E$16="北海道",E15,IF(入力!$E$16="東北",E37,IF(入力!$E$16="東京",E59,IF(入力!$E$16="中部",E81,IF(入力!$E$16="北陸",E103,IF(入力!$E$16="関西",E125,IF(入力!$E$16="中国",E147,IF(入力!$E$16="四国",E169,IF(入力!$E$16="九州",E191)))))))))</f>
        <v>0</v>
      </c>
      <c r="F213" s="84" t="b">
        <f>IF(入力!$E$16="北海道",F15,IF(入力!$E$16="東北",F37,IF(入力!$E$16="東京",F59,IF(入力!$E$16="中部",F81,IF(入力!$E$16="北陸",F103,IF(入力!$E$16="関西",F125,IF(入力!$E$16="中国",F147,IF(入力!$E$16="四国",F169,IF(入力!$E$16="九州",F191)))))))))</f>
        <v>0</v>
      </c>
      <c r="G213" s="84" t="b">
        <f>IF(入力!$E$16="北海道",G15,IF(入力!$E$16="東北",G37,IF(入力!$E$16="東京",G59,IF(入力!$E$16="中部",G81,IF(入力!$E$16="北陸",G103,IF(入力!$E$16="関西",G125,IF(入力!$E$16="中国",G147,IF(入力!$E$16="四国",G169,IF(入力!$E$16="九州",G191)))))))))</f>
        <v>0</v>
      </c>
      <c r="H213" s="84" t="b">
        <f>IF(入力!$E$16="北海道",H15,IF(入力!$E$16="東北",H37,IF(入力!$E$16="東京",H59,IF(入力!$E$16="中部",H81,IF(入力!$E$16="北陸",H103,IF(入力!$E$16="関西",H125,IF(入力!$E$16="中国",H147,IF(入力!$E$16="四国",H169,IF(入力!$E$16="九州",H191)))))))))</f>
        <v>0</v>
      </c>
      <c r="I213" s="84" t="b">
        <f>IF(入力!$E$16="北海道",I15,IF(入力!$E$16="東北",I37,IF(入力!$E$16="東京",I59,IF(入力!$E$16="中部",I81,IF(入力!$E$16="北陸",I103,IF(入力!$E$16="関西",I125,IF(入力!$E$16="中国",I147,IF(入力!$E$16="四国",I169,IF(入力!$E$16="九州",I191)))))))))</f>
        <v>0</v>
      </c>
      <c r="J213" s="84" t="b">
        <f>IF(入力!$E$16="北海道",J15,IF(入力!$E$16="東北",J37,IF(入力!$E$16="東京",J59,IF(入力!$E$16="中部",J81,IF(入力!$E$16="北陸",J103,IF(入力!$E$16="関西",J125,IF(入力!$E$16="中国",J147,IF(入力!$E$16="四国",J169,IF(入力!$E$16="九州",J191)))))))))</f>
        <v>0</v>
      </c>
      <c r="K213" s="84" t="b">
        <f>IF(入力!$E$16="北海道",K15,IF(入力!$E$16="東北",K37,IF(入力!$E$16="東京",K59,IF(入力!$E$16="中部",K81,IF(入力!$E$16="北陸",K103,IF(入力!$E$16="関西",K125,IF(入力!$E$16="中国",K147,IF(入力!$E$16="四国",K169,IF(入力!$E$16="九州",K191)))))))))</f>
        <v>0</v>
      </c>
      <c r="L213" s="84" t="b">
        <f>IF(入力!$E$16="北海道",L15,IF(入力!$E$16="東北",L37,IF(入力!$E$16="東京",L59,IF(入力!$E$16="中部",L81,IF(入力!$E$16="北陸",L103,IF(入力!$E$16="関西",L125,IF(入力!$E$16="中国",L147,IF(入力!$E$16="四国",L169,IF(入力!$E$16="九州",L191)))))))))</f>
        <v>0</v>
      </c>
      <c r="M213" s="84" t="b">
        <f>IF(入力!$E$16="北海道",M15,IF(入力!$E$16="東北",M37,IF(入力!$E$16="東京",M59,IF(入力!$E$16="中部",M81,IF(入力!$E$16="北陸",M103,IF(入力!$E$16="関西",M125,IF(入力!$E$16="中国",M147,IF(入力!$E$16="四国",M169,IF(入力!$E$16="九州",M191)))))))))</f>
        <v>0</v>
      </c>
    </row>
    <row r="214" spans="1:13" x14ac:dyDescent="0.3">
      <c r="A214" s="83">
        <v>8</v>
      </c>
      <c r="B214" s="84" t="b">
        <f>IF(入力!$E$16="北海道",B16,IF(入力!$E$16="東北",B38,IF(入力!$E$16="東京",B60,IF(入力!$E$16="中部",B82,IF(入力!$E$16="北陸",B104,IF(入力!$E$16="関西",B126,IF(入力!$E$16="中国",B148,IF(入力!$E$16="四国",B170,IF(入力!$E$16="九州",B192)))))))))</f>
        <v>0</v>
      </c>
      <c r="C214" s="84" t="b">
        <f>IF(入力!$E$16="北海道",C16,IF(入力!$E$16="東北",C38,IF(入力!$E$16="東京",C60,IF(入力!$E$16="中部",C82,IF(入力!$E$16="北陸",C104,IF(入力!$E$16="関西",C126,IF(入力!$E$16="中国",C148,IF(入力!$E$16="四国",C170,IF(入力!$E$16="九州",C192)))))))))</f>
        <v>0</v>
      </c>
      <c r="D214" s="84" t="b">
        <f>IF(入力!$E$16="北海道",D16,IF(入力!$E$16="東北",D38,IF(入力!$E$16="東京",D60,IF(入力!$E$16="中部",D82,IF(入力!$E$16="北陸",D104,IF(入力!$E$16="関西",D126,IF(入力!$E$16="中国",D148,IF(入力!$E$16="四国",D170,IF(入力!$E$16="九州",D192)))))))))</f>
        <v>0</v>
      </c>
      <c r="E214" s="84" t="b">
        <f>IF(入力!$E$16="北海道",E16,IF(入力!$E$16="東北",E38,IF(入力!$E$16="東京",E60,IF(入力!$E$16="中部",E82,IF(入力!$E$16="北陸",E104,IF(入力!$E$16="関西",E126,IF(入力!$E$16="中国",E148,IF(入力!$E$16="四国",E170,IF(入力!$E$16="九州",E192)))))))))</f>
        <v>0</v>
      </c>
      <c r="F214" s="84" t="b">
        <f>IF(入力!$E$16="北海道",F16,IF(入力!$E$16="東北",F38,IF(入力!$E$16="東京",F60,IF(入力!$E$16="中部",F82,IF(入力!$E$16="北陸",F104,IF(入力!$E$16="関西",F126,IF(入力!$E$16="中国",F148,IF(入力!$E$16="四国",F170,IF(入力!$E$16="九州",F192)))))))))</f>
        <v>0</v>
      </c>
      <c r="G214" s="84" t="b">
        <f>IF(入力!$E$16="北海道",G16,IF(入力!$E$16="東北",G38,IF(入力!$E$16="東京",G60,IF(入力!$E$16="中部",G82,IF(入力!$E$16="北陸",G104,IF(入力!$E$16="関西",G126,IF(入力!$E$16="中国",G148,IF(入力!$E$16="四国",G170,IF(入力!$E$16="九州",G192)))))))))</f>
        <v>0</v>
      </c>
      <c r="H214" s="84" t="b">
        <f>IF(入力!$E$16="北海道",H16,IF(入力!$E$16="東北",H38,IF(入力!$E$16="東京",H60,IF(入力!$E$16="中部",H82,IF(入力!$E$16="北陸",H104,IF(入力!$E$16="関西",H126,IF(入力!$E$16="中国",H148,IF(入力!$E$16="四国",H170,IF(入力!$E$16="九州",H192)))))))))</f>
        <v>0</v>
      </c>
      <c r="I214" s="84" t="b">
        <f>IF(入力!$E$16="北海道",I16,IF(入力!$E$16="東北",I38,IF(入力!$E$16="東京",I60,IF(入力!$E$16="中部",I82,IF(入力!$E$16="北陸",I104,IF(入力!$E$16="関西",I126,IF(入力!$E$16="中国",I148,IF(入力!$E$16="四国",I170,IF(入力!$E$16="九州",I192)))))))))</f>
        <v>0</v>
      </c>
      <c r="J214" s="84" t="b">
        <f>IF(入力!$E$16="北海道",J16,IF(入力!$E$16="東北",J38,IF(入力!$E$16="東京",J60,IF(入力!$E$16="中部",J82,IF(入力!$E$16="北陸",J104,IF(入力!$E$16="関西",J126,IF(入力!$E$16="中国",J148,IF(入力!$E$16="四国",J170,IF(入力!$E$16="九州",J192)))))))))</f>
        <v>0</v>
      </c>
      <c r="K214" s="84" t="b">
        <f>IF(入力!$E$16="北海道",K16,IF(入力!$E$16="東北",K38,IF(入力!$E$16="東京",K60,IF(入力!$E$16="中部",K82,IF(入力!$E$16="北陸",K104,IF(入力!$E$16="関西",K126,IF(入力!$E$16="中国",K148,IF(入力!$E$16="四国",K170,IF(入力!$E$16="九州",K192)))))))))</f>
        <v>0</v>
      </c>
      <c r="L214" s="84" t="b">
        <f>IF(入力!$E$16="北海道",L16,IF(入力!$E$16="東北",L38,IF(入力!$E$16="東京",L60,IF(入力!$E$16="中部",L82,IF(入力!$E$16="北陸",L104,IF(入力!$E$16="関西",L126,IF(入力!$E$16="中国",L148,IF(入力!$E$16="四国",L170,IF(入力!$E$16="九州",L192)))))))))</f>
        <v>0</v>
      </c>
      <c r="M214" s="84" t="b">
        <f>IF(入力!$E$16="北海道",M16,IF(入力!$E$16="東北",M38,IF(入力!$E$16="東京",M60,IF(入力!$E$16="中部",M82,IF(入力!$E$16="北陸",M104,IF(入力!$E$16="関西",M126,IF(入力!$E$16="中国",M148,IF(入力!$E$16="四国",M170,IF(入力!$E$16="九州",M192)))))))))</f>
        <v>0</v>
      </c>
    </row>
    <row r="215" spans="1:13" x14ac:dyDescent="0.3">
      <c r="A215" s="83">
        <v>7</v>
      </c>
      <c r="B215" s="84" t="b">
        <f>IF(入力!$E$16="北海道",B17,IF(入力!$E$16="東北",B39,IF(入力!$E$16="東京",B61,IF(入力!$E$16="中部",B83,IF(入力!$E$16="北陸",B105,IF(入力!$E$16="関西",B127,IF(入力!$E$16="中国",B149,IF(入力!$E$16="四国",B171,IF(入力!$E$16="九州",B193)))))))))</f>
        <v>0</v>
      </c>
      <c r="C215" s="84" t="b">
        <f>IF(入力!$E$16="北海道",C17,IF(入力!$E$16="東北",C39,IF(入力!$E$16="東京",C61,IF(入力!$E$16="中部",C83,IF(入力!$E$16="北陸",C105,IF(入力!$E$16="関西",C127,IF(入力!$E$16="中国",C149,IF(入力!$E$16="四国",C171,IF(入力!$E$16="九州",C193)))))))))</f>
        <v>0</v>
      </c>
      <c r="D215" s="84" t="b">
        <f>IF(入力!$E$16="北海道",D17,IF(入力!$E$16="東北",D39,IF(入力!$E$16="東京",D61,IF(入力!$E$16="中部",D83,IF(入力!$E$16="北陸",D105,IF(入力!$E$16="関西",D127,IF(入力!$E$16="中国",D149,IF(入力!$E$16="四国",D171,IF(入力!$E$16="九州",D193)))))))))</f>
        <v>0</v>
      </c>
      <c r="E215" s="84" t="b">
        <f>IF(入力!$E$16="北海道",E17,IF(入力!$E$16="東北",E39,IF(入力!$E$16="東京",E61,IF(入力!$E$16="中部",E83,IF(入力!$E$16="北陸",E105,IF(入力!$E$16="関西",E127,IF(入力!$E$16="中国",E149,IF(入力!$E$16="四国",E171,IF(入力!$E$16="九州",E193)))))))))</f>
        <v>0</v>
      </c>
      <c r="F215" s="84" t="b">
        <f>IF(入力!$E$16="北海道",F17,IF(入力!$E$16="東北",F39,IF(入力!$E$16="東京",F61,IF(入力!$E$16="中部",F83,IF(入力!$E$16="北陸",F105,IF(入力!$E$16="関西",F127,IF(入力!$E$16="中国",F149,IF(入力!$E$16="四国",F171,IF(入力!$E$16="九州",F193)))))))))</f>
        <v>0</v>
      </c>
      <c r="G215" s="84" t="b">
        <f>IF(入力!$E$16="北海道",G17,IF(入力!$E$16="東北",G39,IF(入力!$E$16="東京",G61,IF(入力!$E$16="中部",G83,IF(入力!$E$16="北陸",G105,IF(入力!$E$16="関西",G127,IF(入力!$E$16="中国",G149,IF(入力!$E$16="四国",G171,IF(入力!$E$16="九州",G193)))))))))</f>
        <v>0</v>
      </c>
      <c r="H215" s="84" t="b">
        <f>IF(入力!$E$16="北海道",H17,IF(入力!$E$16="東北",H39,IF(入力!$E$16="東京",H61,IF(入力!$E$16="中部",H83,IF(入力!$E$16="北陸",H105,IF(入力!$E$16="関西",H127,IF(入力!$E$16="中国",H149,IF(入力!$E$16="四国",H171,IF(入力!$E$16="九州",H193)))))))))</f>
        <v>0</v>
      </c>
      <c r="I215" s="84" t="b">
        <f>IF(入力!$E$16="北海道",I17,IF(入力!$E$16="東北",I39,IF(入力!$E$16="東京",I61,IF(入力!$E$16="中部",I83,IF(入力!$E$16="北陸",I105,IF(入力!$E$16="関西",I127,IF(入力!$E$16="中国",I149,IF(入力!$E$16="四国",I171,IF(入力!$E$16="九州",I193)))))))))</f>
        <v>0</v>
      </c>
      <c r="J215" s="84" t="b">
        <f>IF(入力!$E$16="北海道",J17,IF(入力!$E$16="東北",J39,IF(入力!$E$16="東京",J61,IF(入力!$E$16="中部",J83,IF(入力!$E$16="北陸",J105,IF(入力!$E$16="関西",J127,IF(入力!$E$16="中国",J149,IF(入力!$E$16="四国",J171,IF(入力!$E$16="九州",J193)))))))))</f>
        <v>0</v>
      </c>
      <c r="K215" s="84" t="b">
        <f>IF(入力!$E$16="北海道",K17,IF(入力!$E$16="東北",K39,IF(入力!$E$16="東京",K61,IF(入力!$E$16="中部",K83,IF(入力!$E$16="北陸",K105,IF(入力!$E$16="関西",K127,IF(入力!$E$16="中国",K149,IF(入力!$E$16="四国",K171,IF(入力!$E$16="九州",K193)))))))))</f>
        <v>0</v>
      </c>
      <c r="L215" s="84" t="b">
        <f>IF(入力!$E$16="北海道",L17,IF(入力!$E$16="東北",L39,IF(入力!$E$16="東京",L61,IF(入力!$E$16="中部",L83,IF(入力!$E$16="北陸",L105,IF(入力!$E$16="関西",L127,IF(入力!$E$16="中国",L149,IF(入力!$E$16="四国",L171,IF(入力!$E$16="九州",L193)))))))))</f>
        <v>0</v>
      </c>
      <c r="M215" s="84" t="b">
        <f>IF(入力!$E$16="北海道",M17,IF(入力!$E$16="東北",M39,IF(入力!$E$16="東京",M61,IF(入力!$E$16="中部",M83,IF(入力!$E$16="北陸",M105,IF(入力!$E$16="関西",M127,IF(入力!$E$16="中国",M149,IF(入力!$E$16="四国",M171,IF(入力!$E$16="九州",M193)))))))))</f>
        <v>0</v>
      </c>
    </row>
    <row r="216" spans="1:13" x14ac:dyDescent="0.3">
      <c r="A216" s="83">
        <v>6</v>
      </c>
      <c r="B216" s="84" t="b">
        <f>IF(入力!$E$16="北海道",B18,IF(入力!$E$16="東北",B40,IF(入力!$E$16="東京",B62,IF(入力!$E$16="中部",B84,IF(入力!$E$16="北陸",B106,IF(入力!$E$16="関西",B128,IF(入力!$E$16="中国",B150,IF(入力!$E$16="四国",B172,IF(入力!$E$16="九州",B194)))))))))</f>
        <v>0</v>
      </c>
      <c r="C216" s="84" t="b">
        <f>IF(入力!$E$16="北海道",C18,IF(入力!$E$16="東北",C40,IF(入力!$E$16="東京",C62,IF(入力!$E$16="中部",C84,IF(入力!$E$16="北陸",C106,IF(入力!$E$16="関西",C128,IF(入力!$E$16="中国",C150,IF(入力!$E$16="四国",C172,IF(入力!$E$16="九州",C194)))))))))</f>
        <v>0</v>
      </c>
      <c r="D216" s="84" t="b">
        <f>IF(入力!$E$16="北海道",D18,IF(入力!$E$16="東北",D40,IF(入力!$E$16="東京",D62,IF(入力!$E$16="中部",D84,IF(入力!$E$16="北陸",D106,IF(入力!$E$16="関西",D128,IF(入力!$E$16="中国",D150,IF(入力!$E$16="四国",D172,IF(入力!$E$16="九州",D194)))))))))</f>
        <v>0</v>
      </c>
      <c r="E216" s="84" t="b">
        <f>IF(入力!$E$16="北海道",E18,IF(入力!$E$16="東北",E40,IF(入力!$E$16="東京",E62,IF(入力!$E$16="中部",E84,IF(入力!$E$16="北陸",E106,IF(入力!$E$16="関西",E128,IF(入力!$E$16="中国",E150,IF(入力!$E$16="四国",E172,IF(入力!$E$16="九州",E194)))))))))</f>
        <v>0</v>
      </c>
      <c r="F216" s="84" t="b">
        <f>IF(入力!$E$16="北海道",F18,IF(入力!$E$16="東北",F40,IF(入力!$E$16="東京",F62,IF(入力!$E$16="中部",F84,IF(入力!$E$16="北陸",F106,IF(入力!$E$16="関西",F128,IF(入力!$E$16="中国",F150,IF(入力!$E$16="四国",F172,IF(入力!$E$16="九州",F194)))))))))</f>
        <v>0</v>
      </c>
      <c r="G216" s="84" t="b">
        <f>IF(入力!$E$16="北海道",G18,IF(入力!$E$16="東北",G40,IF(入力!$E$16="東京",G62,IF(入力!$E$16="中部",G84,IF(入力!$E$16="北陸",G106,IF(入力!$E$16="関西",G128,IF(入力!$E$16="中国",G150,IF(入力!$E$16="四国",G172,IF(入力!$E$16="九州",G194)))))))))</f>
        <v>0</v>
      </c>
      <c r="H216" s="84" t="b">
        <f>IF(入力!$E$16="北海道",H18,IF(入力!$E$16="東北",H40,IF(入力!$E$16="東京",H62,IF(入力!$E$16="中部",H84,IF(入力!$E$16="北陸",H106,IF(入力!$E$16="関西",H128,IF(入力!$E$16="中国",H150,IF(入力!$E$16="四国",H172,IF(入力!$E$16="九州",H194)))))))))</f>
        <v>0</v>
      </c>
      <c r="I216" s="84" t="b">
        <f>IF(入力!$E$16="北海道",I18,IF(入力!$E$16="東北",I40,IF(入力!$E$16="東京",I62,IF(入力!$E$16="中部",I84,IF(入力!$E$16="北陸",I106,IF(入力!$E$16="関西",I128,IF(入力!$E$16="中国",I150,IF(入力!$E$16="四国",I172,IF(入力!$E$16="九州",I194)))))))))</f>
        <v>0</v>
      </c>
      <c r="J216" s="84" t="b">
        <f>IF(入力!$E$16="北海道",J18,IF(入力!$E$16="東北",J40,IF(入力!$E$16="東京",J62,IF(入力!$E$16="中部",J84,IF(入力!$E$16="北陸",J106,IF(入力!$E$16="関西",J128,IF(入力!$E$16="中国",J150,IF(入力!$E$16="四国",J172,IF(入力!$E$16="九州",J194)))))))))</f>
        <v>0</v>
      </c>
      <c r="K216" s="84" t="b">
        <f>IF(入力!$E$16="北海道",K18,IF(入力!$E$16="東北",K40,IF(入力!$E$16="東京",K62,IF(入力!$E$16="中部",K84,IF(入力!$E$16="北陸",K106,IF(入力!$E$16="関西",K128,IF(入力!$E$16="中国",K150,IF(入力!$E$16="四国",K172,IF(入力!$E$16="九州",K194)))))))))</f>
        <v>0</v>
      </c>
      <c r="L216" s="84" t="b">
        <f>IF(入力!$E$16="北海道",L18,IF(入力!$E$16="東北",L40,IF(入力!$E$16="東京",L62,IF(入力!$E$16="中部",L84,IF(入力!$E$16="北陸",L106,IF(入力!$E$16="関西",L128,IF(入力!$E$16="中国",L150,IF(入力!$E$16="四国",L172,IF(入力!$E$16="九州",L194)))))))))</f>
        <v>0</v>
      </c>
      <c r="M216" s="84" t="b">
        <f>IF(入力!$E$16="北海道",M18,IF(入力!$E$16="東北",M40,IF(入力!$E$16="東京",M62,IF(入力!$E$16="中部",M84,IF(入力!$E$16="北陸",M106,IF(入力!$E$16="関西",M128,IF(入力!$E$16="中国",M150,IF(入力!$E$16="四国",M172,IF(入力!$E$16="九州",M194)))))))))</f>
        <v>0</v>
      </c>
    </row>
    <row r="217" spans="1:13" x14ac:dyDescent="0.3">
      <c r="A217" s="83">
        <v>5</v>
      </c>
      <c r="B217" s="84" t="b">
        <f>IF(入力!$E$16="北海道",B19,IF(入力!$E$16="東北",B41,IF(入力!$E$16="東京",B63,IF(入力!$E$16="中部",B85,IF(入力!$E$16="北陸",B107,IF(入力!$E$16="関西",B129,IF(入力!$E$16="中国",B151,IF(入力!$E$16="四国",B173,IF(入力!$E$16="九州",B195)))))))))</f>
        <v>0</v>
      </c>
      <c r="C217" s="84" t="b">
        <f>IF(入力!$E$16="北海道",C19,IF(入力!$E$16="東北",C41,IF(入力!$E$16="東京",C63,IF(入力!$E$16="中部",C85,IF(入力!$E$16="北陸",C107,IF(入力!$E$16="関西",C129,IF(入力!$E$16="中国",C151,IF(入力!$E$16="四国",C173,IF(入力!$E$16="九州",C195)))))))))</f>
        <v>0</v>
      </c>
      <c r="D217" s="84" t="b">
        <f>IF(入力!$E$16="北海道",D19,IF(入力!$E$16="東北",D41,IF(入力!$E$16="東京",D63,IF(入力!$E$16="中部",D85,IF(入力!$E$16="北陸",D107,IF(入力!$E$16="関西",D129,IF(入力!$E$16="中国",D151,IF(入力!$E$16="四国",D173,IF(入力!$E$16="九州",D195)))))))))</f>
        <v>0</v>
      </c>
      <c r="E217" s="84" t="b">
        <f>IF(入力!$E$16="北海道",E19,IF(入力!$E$16="東北",E41,IF(入力!$E$16="東京",E63,IF(入力!$E$16="中部",E85,IF(入力!$E$16="北陸",E107,IF(入力!$E$16="関西",E129,IF(入力!$E$16="中国",E151,IF(入力!$E$16="四国",E173,IF(入力!$E$16="九州",E195)))))))))</f>
        <v>0</v>
      </c>
      <c r="F217" s="84" t="b">
        <f>IF(入力!$E$16="北海道",F19,IF(入力!$E$16="東北",F41,IF(入力!$E$16="東京",F63,IF(入力!$E$16="中部",F85,IF(入力!$E$16="北陸",F107,IF(入力!$E$16="関西",F129,IF(入力!$E$16="中国",F151,IF(入力!$E$16="四国",F173,IF(入力!$E$16="九州",F195)))))))))</f>
        <v>0</v>
      </c>
      <c r="G217" s="84" t="b">
        <f>IF(入力!$E$16="北海道",G19,IF(入力!$E$16="東北",G41,IF(入力!$E$16="東京",G63,IF(入力!$E$16="中部",G85,IF(入力!$E$16="北陸",G107,IF(入力!$E$16="関西",G129,IF(入力!$E$16="中国",G151,IF(入力!$E$16="四国",G173,IF(入力!$E$16="九州",G195)))))))))</f>
        <v>0</v>
      </c>
      <c r="H217" s="84" t="b">
        <f>IF(入力!$E$16="北海道",H19,IF(入力!$E$16="東北",H41,IF(入力!$E$16="東京",H63,IF(入力!$E$16="中部",H85,IF(入力!$E$16="北陸",H107,IF(入力!$E$16="関西",H129,IF(入力!$E$16="中国",H151,IF(入力!$E$16="四国",H173,IF(入力!$E$16="九州",H195)))))))))</f>
        <v>0</v>
      </c>
      <c r="I217" s="84" t="b">
        <f>IF(入力!$E$16="北海道",I19,IF(入力!$E$16="東北",I41,IF(入力!$E$16="東京",I63,IF(入力!$E$16="中部",I85,IF(入力!$E$16="北陸",I107,IF(入力!$E$16="関西",I129,IF(入力!$E$16="中国",I151,IF(入力!$E$16="四国",I173,IF(入力!$E$16="九州",I195)))))))))</f>
        <v>0</v>
      </c>
      <c r="J217" s="84" t="b">
        <f>IF(入力!$E$16="北海道",J19,IF(入力!$E$16="東北",J41,IF(入力!$E$16="東京",J63,IF(入力!$E$16="中部",J85,IF(入力!$E$16="北陸",J107,IF(入力!$E$16="関西",J129,IF(入力!$E$16="中国",J151,IF(入力!$E$16="四国",J173,IF(入力!$E$16="九州",J195)))))))))</f>
        <v>0</v>
      </c>
      <c r="K217" s="84" t="b">
        <f>IF(入力!$E$16="北海道",K19,IF(入力!$E$16="東北",K41,IF(入力!$E$16="東京",K63,IF(入力!$E$16="中部",K85,IF(入力!$E$16="北陸",K107,IF(入力!$E$16="関西",K129,IF(入力!$E$16="中国",K151,IF(入力!$E$16="四国",K173,IF(入力!$E$16="九州",K195)))))))))</f>
        <v>0</v>
      </c>
      <c r="L217" s="84" t="b">
        <f>IF(入力!$E$16="北海道",L19,IF(入力!$E$16="東北",L41,IF(入力!$E$16="東京",L63,IF(入力!$E$16="中部",L85,IF(入力!$E$16="北陸",L107,IF(入力!$E$16="関西",L129,IF(入力!$E$16="中国",L151,IF(入力!$E$16="四国",L173,IF(入力!$E$16="九州",L195)))))))))</f>
        <v>0</v>
      </c>
      <c r="M217" s="84" t="b">
        <f>IF(入力!$E$16="北海道",M19,IF(入力!$E$16="東北",M41,IF(入力!$E$16="東京",M63,IF(入力!$E$16="中部",M85,IF(入力!$E$16="北陸",M107,IF(入力!$E$16="関西",M129,IF(入力!$E$16="中国",M151,IF(入力!$E$16="四国",M173,IF(入力!$E$16="九州",M195)))))))))</f>
        <v>0</v>
      </c>
    </row>
    <row r="218" spans="1:13" x14ac:dyDescent="0.3">
      <c r="A218" s="83">
        <v>4</v>
      </c>
      <c r="B218" s="84" t="b">
        <f>IF(入力!$E$16="北海道",B20,IF(入力!$E$16="東北",B42,IF(入力!$E$16="東京",B64,IF(入力!$E$16="中部",B86,IF(入力!$E$16="北陸",B108,IF(入力!$E$16="関西",B130,IF(入力!$E$16="中国",B152,IF(入力!$E$16="四国",B174,IF(入力!$E$16="九州",B196)))))))))</f>
        <v>0</v>
      </c>
      <c r="C218" s="84" t="b">
        <f>IF(入力!$E$16="北海道",C20,IF(入力!$E$16="東北",C42,IF(入力!$E$16="東京",C64,IF(入力!$E$16="中部",C86,IF(入力!$E$16="北陸",C108,IF(入力!$E$16="関西",C130,IF(入力!$E$16="中国",C152,IF(入力!$E$16="四国",C174,IF(入力!$E$16="九州",C196)))))))))</f>
        <v>0</v>
      </c>
      <c r="D218" s="84" t="b">
        <f>IF(入力!$E$16="北海道",D20,IF(入力!$E$16="東北",D42,IF(入力!$E$16="東京",D64,IF(入力!$E$16="中部",D86,IF(入力!$E$16="北陸",D108,IF(入力!$E$16="関西",D130,IF(入力!$E$16="中国",D152,IF(入力!$E$16="四国",D174,IF(入力!$E$16="九州",D196)))))))))</f>
        <v>0</v>
      </c>
      <c r="E218" s="84" t="b">
        <f>IF(入力!$E$16="北海道",E20,IF(入力!$E$16="東北",E42,IF(入力!$E$16="東京",E64,IF(入力!$E$16="中部",E86,IF(入力!$E$16="北陸",E108,IF(入力!$E$16="関西",E130,IF(入力!$E$16="中国",E152,IF(入力!$E$16="四国",E174,IF(入力!$E$16="九州",E196)))))))))</f>
        <v>0</v>
      </c>
      <c r="F218" s="84" t="b">
        <f>IF(入力!$E$16="北海道",F20,IF(入力!$E$16="東北",F42,IF(入力!$E$16="東京",F64,IF(入力!$E$16="中部",F86,IF(入力!$E$16="北陸",F108,IF(入力!$E$16="関西",F130,IF(入力!$E$16="中国",F152,IF(入力!$E$16="四国",F174,IF(入力!$E$16="九州",F196)))))))))</f>
        <v>0</v>
      </c>
      <c r="G218" s="84" t="b">
        <f>IF(入力!$E$16="北海道",G20,IF(入力!$E$16="東北",G42,IF(入力!$E$16="東京",G64,IF(入力!$E$16="中部",G86,IF(入力!$E$16="北陸",G108,IF(入力!$E$16="関西",G130,IF(入力!$E$16="中国",G152,IF(入力!$E$16="四国",G174,IF(入力!$E$16="九州",G196)))))))))</f>
        <v>0</v>
      </c>
      <c r="H218" s="84" t="b">
        <f>IF(入力!$E$16="北海道",H20,IF(入力!$E$16="東北",H42,IF(入力!$E$16="東京",H64,IF(入力!$E$16="中部",H86,IF(入力!$E$16="北陸",H108,IF(入力!$E$16="関西",H130,IF(入力!$E$16="中国",H152,IF(入力!$E$16="四国",H174,IF(入力!$E$16="九州",H196)))))))))</f>
        <v>0</v>
      </c>
      <c r="I218" s="84" t="b">
        <f>IF(入力!$E$16="北海道",I20,IF(入力!$E$16="東北",I42,IF(入力!$E$16="東京",I64,IF(入力!$E$16="中部",I86,IF(入力!$E$16="北陸",I108,IF(入力!$E$16="関西",I130,IF(入力!$E$16="中国",I152,IF(入力!$E$16="四国",I174,IF(入力!$E$16="九州",I196)))))))))</f>
        <v>0</v>
      </c>
      <c r="J218" s="84" t="b">
        <f>IF(入力!$E$16="北海道",J20,IF(入力!$E$16="東北",J42,IF(入力!$E$16="東京",J64,IF(入力!$E$16="中部",J86,IF(入力!$E$16="北陸",J108,IF(入力!$E$16="関西",J130,IF(入力!$E$16="中国",J152,IF(入力!$E$16="四国",J174,IF(入力!$E$16="九州",J196)))))))))</f>
        <v>0</v>
      </c>
      <c r="K218" s="84" t="b">
        <f>IF(入力!$E$16="北海道",K20,IF(入力!$E$16="東北",K42,IF(入力!$E$16="東京",K64,IF(入力!$E$16="中部",K86,IF(入力!$E$16="北陸",K108,IF(入力!$E$16="関西",K130,IF(入力!$E$16="中国",K152,IF(入力!$E$16="四国",K174,IF(入力!$E$16="九州",K196)))))))))</f>
        <v>0</v>
      </c>
      <c r="L218" s="84" t="b">
        <f>IF(入力!$E$16="北海道",L20,IF(入力!$E$16="東北",L42,IF(入力!$E$16="東京",L64,IF(入力!$E$16="中部",L86,IF(入力!$E$16="北陸",L108,IF(入力!$E$16="関西",L130,IF(入力!$E$16="中国",L152,IF(入力!$E$16="四国",L174,IF(入力!$E$16="九州",L196)))))))))</f>
        <v>0</v>
      </c>
      <c r="M218" s="84" t="b">
        <f>IF(入力!$E$16="北海道",M20,IF(入力!$E$16="東北",M42,IF(入力!$E$16="東京",M64,IF(入力!$E$16="中部",M86,IF(入力!$E$16="北陸",M108,IF(入力!$E$16="関西",M130,IF(入力!$E$16="中国",M152,IF(入力!$E$16="四国",M174,IF(入力!$E$16="九州",M196)))))))))</f>
        <v>0</v>
      </c>
    </row>
    <row r="219" spans="1:13" x14ac:dyDescent="0.3">
      <c r="A219" s="83">
        <v>3</v>
      </c>
      <c r="B219" s="84" t="b">
        <f>IF(入力!$E$16="北海道",B21,IF(入力!$E$16="東北",B43,IF(入力!$E$16="東京",B65,IF(入力!$E$16="中部",B87,IF(入力!$E$16="北陸",B109,IF(入力!$E$16="関西",B131,IF(入力!$E$16="中国",B153,IF(入力!$E$16="四国",B175,IF(入力!$E$16="九州",B197)))))))))</f>
        <v>0</v>
      </c>
      <c r="C219" s="84" t="b">
        <f>IF(入力!$E$16="北海道",C21,IF(入力!$E$16="東北",C43,IF(入力!$E$16="東京",C65,IF(入力!$E$16="中部",C87,IF(入力!$E$16="北陸",C109,IF(入力!$E$16="関西",C131,IF(入力!$E$16="中国",C153,IF(入力!$E$16="四国",C175,IF(入力!$E$16="九州",C197)))))))))</f>
        <v>0</v>
      </c>
      <c r="D219" s="84" t="b">
        <f>IF(入力!$E$16="北海道",D21,IF(入力!$E$16="東北",D43,IF(入力!$E$16="東京",D65,IF(入力!$E$16="中部",D87,IF(入力!$E$16="北陸",D109,IF(入力!$E$16="関西",D131,IF(入力!$E$16="中国",D153,IF(入力!$E$16="四国",D175,IF(入力!$E$16="九州",D197)))))))))</f>
        <v>0</v>
      </c>
      <c r="E219" s="84" t="b">
        <f>IF(入力!$E$16="北海道",E21,IF(入力!$E$16="東北",E43,IF(入力!$E$16="東京",E65,IF(入力!$E$16="中部",E87,IF(入力!$E$16="北陸",E109,IF(入力!$E$16="関西",E131,IF(入力!$E$16="中国",E153,IF(入力!$E$16="四国",E175,IF(入力!$E$16="九州",E197)))))))))</f>
        <v>0</v>
      </c>
      <c r="F219" s="84" t="b">
        <f>IF(入力!$E$16="北海道",F21,IF(入力!$E$16="東北",F43,IF(入力!$E$16="東京",F65,IF(入力!$E$16="中部",F87,IF(入力!$E$16="北陸",F109,IF(入力!$E$16="関西",F131,IF(入力!$E$16="中国",F153,IF(入力!$E$16="四国",F175,IF(入力!$E$16="九州",F197)))))))))</f>
        <v>0</v>
      </c>
      <c r="G219" s="84" t="b">
        <f>IF(入力!$E$16="北海道",G21,IF(入力!$E$16="東北",G43,IF(入力!$E$16="東京",G65,IF(入力!$E$16="中部",G87,IF(入力!$E$16="北陸",G109,IF(入力!$E$16="関西",G131,IF(入力!$E$16="中国",G153,IF(入力!$E$16="四国",G175,IF(入力!$E$16="九州",G197)))))))))</f>
        <v>0</v>
      </c>
      <c r="H219" s="84" t="b">
        <f>IF(入力!$E$16="北海道",H21,IF(入力!$E$16="東北",H43,IF(入力!$E$16="東京",H65,IF(入力!$E$16="中部",H87,IF(入力!$E$16="北陸",H109,IF(入力!$E$16="関西",H131,IF(入力!$E$16="中国",H153,IF(入力!$E$16="四国",H175,IF(入力!$E$16="九州",H197)))))))))</f>
        <v>0</v>
      </c>
      <c r="I219" s="84" t="b">
        <f>IF(入力!$E$16="北海道",I21,IF(入力!$E$16="東北",I43,IF(入力!$E$16="東京",I65,IF(入力!$E$16="中部",I87,IF(入力!$E$16="北陸",I109,IF(入力!$E$16="関西",I131,IF(入力!$E$16="中国",I153,IF(入力!$E$16="四国",I175,IF(入力!$E$16="九州",I197)))))))))</f>
        <v>0</v>
      </c>
      <c r="J219" s="84" t="b">
        <f>IF(入力!$E$16="北海道",J21,IF(入力!$E$16="東北",J43,IF(入力!$E$16="東京",J65,IF(入力!$E$16="中部",J87,IF(入力!$E$16="北陸",J109,IF(入力!$E$16="関西",J131,IF(入力!$E$16="中国",J153,IF(入力!$E$16="四国",J175,IF(入力!$E$16="九州",J197)))))))))</f>
        <v>0</v>
      </c>
      <c r="K219" s="84" t="b">
        <f>IF(入力!$E$16="北海道",K21,IF(入力!$E$16="東北",K43,IF(入力!$E$16="東京",K65,IF(入力!$E$16="中部",K87,IF(入力!$E$16="北陸",K109,IF(入力!$E$16="関西",K131,IF(入力!$E$16="中国",K153,IF(入力!$E$16="四国",K175,IF(入力!$E$16="九州",K197)))))))))</f>
        <v>0</v>
      </c>
      <c r="L219" s="84" t="b">
        <f>IF(入力!$E$16="北海道",L21,IF(入力!$E$16="東北",L43,IF(入力!$E$16="東京",L65,IF(入力!$E$16="中部",L87,IF(入力!$E$16="北陸",L109,IF(入力!$E$16="関西",L131,IF(入力!$E$16="中国",L153,IF(入力!$E$16="四国",L175,IF(入力!$E$16="九州",L197)))))))))</f>
        <v>0</v>
      </c>
      <c r="M219" s="84" t="b">
        <f>IF(入力!$E$16="北海道",M21,IF(入力!$E$16="東北",M43,IF(入力!$E$16="東京",M65,IF(入力!$E$16="中部",M87,IF(入力!$E$16="北陸",M109,IF(入力!$E$16="関西",M131,IF(入力!$E$16="中国",M153,IF(入力!$E$16="四国",M175,IF(入力!$E$16="九州",M197)))))))))</f>
        <v>0</v>
      </c>
    </row>
    <row r="220" spans="1:13" x14ac:dyDescent="0.3">
      <c r="A220" s="83">
        <v>2</v>
      </c>
      <c r="B220" s="84" t="b">
        <f>IF(入力!$E$16="北海道",B22,IF(入力!$E$16="東北",B44,IF(入力!$E$16="東京",B66,IF(入力!$E$16="中部",B88,IF(入力!$E$16="北陸",B110,IF(入力!$E$16="関西",B132,IF(入力!$E$16="中国",B154,IF(入力!$E$16="四国",B176,IF(入力!$E$16="九州",B198)))))))))</f>
        <v>0</v>
      </c>
      <c r="C220" s="84" t="b">
        <f>IF(入力!$E$16="北海道",C22,IF(入力!$E$16="東北",C44,IF(入力!$E$16="東京",C66,IF(入力!$E$16="中部",C88,IF(入力!$E$16="北陸",C110,IF(入力!$E$16="関西",C132,IF(入力!$E$16="中国",C154,IF(入力!$E$16="四国",C176,IF(入力!$E$16="九州",C198)))))))))</f>
        <v>0</v>
      </c>
      <c r="D220" s="84" t="b">
        <f>IF(入力!$E$16="北海道",D22,IF(入力!$E$16="東北",D44,IF(入力!$E$16="東京",D66,IF(入力!$E$16="中部",D88,IF(入力!$E$16="北陸",D110,IF(入力!$E$16="関西",D132,IF(入力!$E$16="中国",D154,IF(入力!$E$16="四国",D176,IF(入力!$E$16="九州",D198)))))))))</f>
        <v>0</v>
      </c>
      <c r="E220" s="84" t="b">
        <f>IF(入力!$E$16="北海道",E22,IF(入力!$E$16="東北",E44,IF(入力!$E$16="東京",E66,IF(入力!$E$16="中部",E88,IF(入力!$E$16="北陸",E110,IF(入力!$E$16="関西",E132,IF(入力!$E$16="中国",E154,IF(入力!$E$16="四国",E176,IF(入力!$E$16="九州",E198)))))))))</f>
        <v>0</v>
      </c>
      <c r="F220" s="84" t="b">
        <f>IF(入力!$E$16="北海道",F22,IF(入力!$E$16="東北",F44,IF(入力!$E$16="東京",F66,IF(入力!$E$16="中部",F88,IF(入力!$E$16="北陸",F110,IF(入力!$E$16="関西",F132,IF(入力!$E$16="中国",F154,IF(入力!$E$16="四国",F176,IF(入力!$E$16="九州",F198)))))))))</f>
        <v>0</v>
      </c>
      <c r="G220" s="84" t="b">
        <f>IF(入力!$E$16="北海道",G22,IF(入力!$E$16="東北",G44,IF(入力!$E$16="東京",G66,IF(入力!$E$16="中部",G88,IF(入力!$E$16="北陸",G110,IF(入力!$E$16="関西",G132,IF(入力!$E$16="中国",G154,IF(入力!$E$16="四国",G176,IF(入力!$E$16="九州",G198)))))))))</f>
        <v>0</v>
      </c>
      <c r="H220" s="84" t="b">
        <f>IF(入力!$E$16="北海道",H22,IF(入力!$E$16="東北",H44,IF(入力!$E$16="東京",H66,IF(入力!$E$16="中部",H88,IF(入力!$E$16="北陸",H110,IF(入力!$E$16="関西",H132,IF(入力!$E$16="中国",H154,IF(入力!$E$16="四国",H176,IF(入力!$E$16="九州",H198)))))))))</f>
        <v>0</v>
      </c>
      <c r="I220" s="84" t="b">
        <f>IF(入力!$E$16="北海道",I22,IF(入力!$E$16="東北",I44,IF(入力!$E$16="東京",I66,IF(入力!$E$16="中部",I88,IF(入力!$E$16="北陸",I110,IF(入力!$E$16="関西",I132,IF(入力!$E$16="中国",I154,IF(入力!$E$16="四国",I176,IF(入力!$E$16="九州",I198)))))))))</f>
        <v>0</v>
      </c>
      <c r="J220" s="84" t="b">
        <f>IF(入力!$E$16="北海道",J22,IF(入力!$E$16="東北",J44,IF(入力!$E$16="東京",J66,IF(入力!$E$16="中部",J88,IF(入力!$E$16="北陸",J110,IF(入力!$E$16="関西",J132,IF(入力!$E$16="中国",J154,IF(入力!$E$16="四国",J176,IF(入力!$E$16="九州",J198)))))))))</f>
        <v>0</v>
      </c>
      <c r="K220" s="84" t="b">
        <f>IF(入力!$E$16="北海道",K22,IF(入力!$E$16="東北",K44,IF(入力!$E$16="東京",K66,IF(入力!$E$16="中部",K88,IF(入力!$E$16="北陸",K110,IF(入力!$E$16="関西",K132,IF(入力!$E$16="中国",K154,IF(入力!$E$16="四国",K176,IF(入力!$E$16="九州",K198)))))))))</f>
        <v>0</v>
      </c>
      <c r="L220" s="84" t="b">
        <f>IF(入力!$E$16="北海道",L22,IF(入力!$E$16="東北",L44,IF(入力!$E$16="東京",L66,IF(入力!$E$16="中部",L88,IF(入力!$E$16="北陸",L110,IF(入力!$E$16="関西",L132,IF(入力!$E$16="中国",L154,IF(入力!$E$16="四国",L176,IF(入力!$E$16="九州",L198)))))))))</f>
        <v>0</v>
      </c>
      <c r="M220" s="84" t="b">
        <f>IF(入力!$E$16="北海道",M22,IF(入力!$E$16="東北",M44,IF(入力!$E$16="東京",M66,IF(入力!$E$16="中部",M88,IF(入力!$E$16="北陸",M110,IF(入力!$E$16="関西",M132,IF(入力!$E$16="中国",M154,IF(入力!$E$16="四国",M176,IF(入力!$E$16="九州",M198)))))))))</f>
        <v>0</v>
      </c>
    </row>
    <row r="221" spans="1:13" x14ac:dyDescent="0.3">
      <c r="A221" s="83">
        <v>1</v>
      </c>
      <c r="B221" s="84" t="b">
        <f>IF(入力!$E$16="北海道",B23,IF(入力!$E$16="東北",B45,IF(入力!$E$16="東京",B67,IF(入力!$E$16="中部",B89,IF(入力!$E$16="北陸",B111,IF(入力!$E$16="関西",B133,IF(入力!$E$16="中国",B155,IF(入力!$E$16="四国",B177,IF(入力!$E$16="九州",B199)))))))))</f>
        <v>0</v>
      </c>
      <c r="C221" s="84" t="b">
        <f>IF(入力!$E$16="北海道",C23,IF(入力!$E$16="東北",C45,IF(入力!$E$16="東京",C67,IF(入力!$E$16="中部",C89,IF(入力!$E$16="北陸",C111,IF(入力!$E$16="関西",C133,IF(入力!$E$16="中国",C155,IF(入力!$E$16="四国",C177,IF(入力!$E$16="九州",C199)))))))))</f>
        <v>0</v>
      </c>
      <c r="D221" s="84" t="b">
        <f>IF(入力!$E$16="北海道",D23,IF(入力!$E$16="東北",D45,IF(入力!$E$16="東京",D67,IF(入力!$E$16="中部",D89,IF(入力!$E$16="北陸",D111,IF(入力!$E$16="関西",D133,IF(入力!$E$16="中国",D155,IF(入力!$E$16="四国",D177,IF(入力!$E$16="九州",D199)))))))))</f>
        <v>0</v>
      </c>
      <c r="E221" s="84" t="b">
        <f>IF(入力!$E$16="北海道",E23,IF(入力!$E$16="東北",E45,IF(入力!$E$16="東京",E67,IF(入力!$E$16="中部",E89,IF(入力!$E$16="北陸",E111,IF(入力!$E$16="関西",E133,IF(入力!$E$16="中国",E155,IF(入力!$E$16="四国",E177,IF(入力!$E$16="九州",E199)))))))))</f>
        <v>0</v>
      </c>
      <c r="F221" s="84" t="b">
        <f>IF(入力!$E$16="北海道",F23,IF(入力!$E$16="東北",F45,IF(入力!$E$16="東京",F67,IF(入力!$E$16="中部",F89,IF(入力!$E$16="北陸",F111,IF(入力!$E$16="関西",F133,IF(入力!$E$16="中国",F155,IF(入力!$E$16="四国",F177,IF(入力!$E$16="九州",F199)))))))))</f>
        <v>0</v>
      </c>
      <c r="G221" s="84" t="b">
        <f>IF(入力!$E$16="北海道",G23,IF(入力!$E$16="東北",G45,IF(入力!$E$16="東京",G67,IF(入力!$E$16="中部",G89,IF(入力!$E$16="北陸",G111,IF(入力!$E$16="関西",G133,IF(入力!$E$16="中国",G155,IF(入力!$E$16="四国",G177,IF(入力!$E$16="九州",G199)))))))))</f>
        <v>0</v>
      </c>
      <c r="H221" s="84" t="b">
        <f>IF(入力!$E$16="北海道",H23,IF(入力!$E$16="東北",H45,IF(入力!$E$16="東京",H67,IF(入力!$E$16="中部",H89,IF(入力!$E$16="北陸",H111,IF(入力!$E$16="関西",H133,IF(入力!$E$16="中国",H155,IF(入力!$E$16="四国",H177,IF(入力!$E$16="九州",H199)))))))))</f>
        <v>0</v>
      </c>
      <c r="I221" s="84" t="b">
        <f>IF(入力!$E$16="北海道",I23,IF(入力!$E$16="東北",I45,IF(入力!$E$16="東京",I67,IF(入力!$E$16="中部",I89,IF(入力!$E$16="北陸",I111,IF(入力!$E$16="関西",I133,IF(入力!$E$16="中国",I155,IF(入力!$E$16="四国",I177,IF(入力!$E$16="九州",I199)))))))))</f>
        <v>0</v>
      </c>
      <c r="J221" s="84" t="b">
        <f>IF(入力!$E$16="北海道",J23,IF(入力!$E$16="東北",J45,IF(入力!$E$16="東京",J67,IF(入力!$E$16="中部",J89,IF(入力!$E$16="北陸",J111,IF(入力!$E$16="関西",J133,IF(入力!$E$16="中国",J155,IF(入力!$E$16="四国",J177,IF(入力!$E$16="九州",J199)))))))))</f>
        <v>0</v>
      </c>
      <c r="K221" s="84" t="b">
        <f>IF(入力!$E$16="北海道",K23,IF(入力!$E$16="東北",K45,IF(入力!$E$16="東京",K67,IF(入力!$E$16="中部",K89,IF(入力!$E$16="北陸",K111,IF(入力!$E$16="関西",K133,IF(入力!$E$16="中国",K155,IF(入力!$E$16="四国",K177,IF(入力!$E$16="九州",K199)))))))))</f>
        <v>0</v>
      </c>
      <c r="L221" s="84" t="b">
        <f>IF(入力!$E$16="北海道",L23,IF(入力!$E$16="東北",L45,IF(入力!$E$16="東京",L67,IF(入力!$E$16="中部",L89,IF(入力!$E$16="北陸",L111,IF(入力!$E$16="関西",L133,IF(入力!$E$16="中国",L155,IF(入力!$E$16="四国",L177,IF(入力!$E$16="九州",L199)))))))))</f>
        <v>0</v>
      </c>
      <c r="M221" s="84" t="b">
        <f>IF(入力!$E$16="北海道",M23,IF(入力!$E$16="東北",M45,IF(入力!$E$16="東京",M67,IF(入力!$E$16="中部",M89,IF(入力!$E$16="北陸",M111,IF(入力!$E$16="関西",M133,IF(入力!$E$16="中国",M155,IF(入力!$E$16="四国",M177,IF(入力!$E$16="九州",M199)))))))))</f>
        <v>0</v>
      </c>
    </row>
  </sheetData>
  <phoneticPr fontId="1"/>
  <hyperlinks>
    <hyperlink ref="A1" r:id="rId1" xr:uid="{CB67AF06-8BC7-4CEF-8CFA-1A8CC8FD5FA0}"/>
  </hyperlinks>
  <pageMargins left="0.7" right="0.7" top="0.75" bottom="0.75" header="0.3" footer="0.3"/>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dimension ref="A1:C11"/>
  <sheetViews>
    <sheetView showGridLines="0" zoomScaleNormal="100" workbookViewId="0">
      <selection activeCell="I29" sqref="I29"/>
    </sheetView>
  </sheetViews>
  <sheetFormatPr defaultColWidth="8.8984375" defaultRowHeight="18" x14ac:dyDescent="0.45"/>
  <cols>
    <col min="1" max="1" width="8.8984375" style="2"/>
    <col min="2" max="2" width="27.09765625" style="2" bestFit="1" customWidth="1"/>
    <col min="3" max="3" width="35.8984375" style="2" bestFit="1" customWidth="1"/>
    <col min="4" max="4" width="41.8984375" style="2" bestFit="1" customWidth="1"/>
    <col min="5" max="16384" width="8.8984375" style="2"/>
  </cols>
  <sheetData>
    <row r="1" spans="1:3" x14ac:dyDescent="0.45">
      <c r="A1" s="22" t="s">
        <v>0</v>
      </c>
      <c r="B1" s="3" t="s">
        <v>10</v>
      </c>
      <c r="C1" s="3" t="s">
        <v>11</v>
      </c>
    </row>
    <row r="2" spans="1:3" x14ac:dyDescent="0.45">
      <c r="A2" s="2" t="s">
        <v>1</v>
      </c>
      <c r="B2" s="2" t="s">
        <v>73</v>
      </c>
      <c r="C2" s="2" t="s">
        <v>73</v>
      </c>
    </row>
    <row r="3" spans="1:3" x14ac:dyDescent="0.45">
      <c r="A3" s="2" t="s">
        <v>2</v>
      </c>
      <c r="B3" s="4" t="s">
        <v>53</v>
      </c>
      <c r="C3" s="4" t="s">
        <v>53</v>
      </c>
    </row>
    <row r="4" spans="1:3" x14ac:dyDescent="0.45">
      <c r="A4" s="2" t="s">
        <v>3</v>
      </c>
      <c r="B4" s="4"/>
      <c r="C4" s="4"/>
    </row>
    <row r="5" spans="1:3" x14ac:dyDescent="0.45">
      <c r="A5" s="2" t="s">
        <v>4</v>
      </c>
      <c r="B5" s="4"/>
      <c r="C5" s="4"/>
    </row>
    <row r="6" spans="1:3" x14ac:dyDescent="0.45">
      <c r="A6" s="2" t="s">
        <v>5</v>
      </c>
      <c r="B6" s="4"/>
      <c r="C6" s="4"/>
    </row>
    <row r="7" spans="1:3" x14ac:dyDescent="0.45">
      <c r="A7" s="2" t="s">
        <v>6</v>
      </c>
      <c r="B7" s="4"/>
      <c r="C7" s="4"/>
    </row>
    <row r="8" spans="1:3" x14ac:dyDescent="0.45">
      <c r="A8" s="2" t="s">
        <v>7</v>
      </c>
      <c r="B8" s="4"/>
      <c r="C8" s="4"/>
    </row>
    <row r="9" spans="1:3" x14ac:dyDescent="0.45">
      <c r="A9" s="2" t="s">
        <v>8</v>
      </c>
      <c r="B9" s="4"/>
      <c r="C9" s="4"/>
    </row>
    <row r="10" spans="1:3" x14ac:dyDescent="0.45">
      <c r="A10" s="2" t="s">
        <v>9</v>
      </c>
      <c r="B10" s="4"/>
    </row>
    <row r="11" spans="1:3" x14ac:dyDescent="0.45">
      <c r="B11" s="4"/>
    </row>
  </sheetData>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記載例</vt:lpstr>
      <vt:lpstr>入力シート</vt:lpstr>
      <vt:lpstr>webにUP時は非表示にする⇒</vt:lpstr>
      <vt:lpstr>入力</vt:lpstr>
      <vt:lpstr>計算用(期待容量)</vt:lpstr>
      <vt:lpstr>計算用(応札容量)</vt:lpstr>
      <vt:lpstr>調整係数一覧</vt:lpstr>
      <vt:lpstr>プルダウンテーブル(非表示)</vt:lpstr>
      <vt:lpstr>入力!Print_Area</vt:lpstr>
      <vt:lpstr>エリア</vt:lpstr>
      <vt:lpstr>リプレース</vt:lpstr>
      <vt:lpstr>新設</vt:lpstr>
      <vt:lpstr>電源種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dcterms:modified xsi:type="dcterms:W3CDTF">2023-09-12T10:03:29Z</dcterms:modified>
</cp:coreProperties>
</file>