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mc:AlternateContent xmlns:mc="http://schemas.openxmlformats.org/markup-compatibility/2006">
    <mc:Choice Requires="x15">
      <x15ac:absPath xmlns:x15ac="http://schemas.microsoft.com/office/spreadsheetml/2010/11/ac" url="L:\96_公表\2020(R2)年度\依頼済_210215_年次報告書データファイルの公表について\"/>
    </mc:Choice>
  </mc:AlternateContent>
  <xr:revisionPtr revIDLastSave="0" documentId="13_ncr:1_{5C5B755C-9BE6-40F0-B405-AA8B8C197969}" xr6:coauthVersionLast="36" xr6:coauthVersionMax="36" xr10:uidLastSave="{00000000-0000-0000-0000-000000000000}"/>
  <bookViews>
    <workbookView xWindow="0" yWindow="0" windowWidth="15350" windowHeight="4660" tabRatio="814" firstSheet="1" activeTab="1" xr2:uid="{00000000-000D-0000-FFFF-FFFF00000000}"/>
  </bookViews>
  <sheets>
    <sheet name="P4_(2015～2019年度)周波数時間滞在率" sheetId="1" r:id="rId1"/>
    <sheet name="P5_（全国　2015～2019年度)電圧測定実績" sheetId="3" r:id="rId2"/>
    <sheet name="P7-9_（2015～2019年度)事故発生箇所別供給支障件" sheetId="19" r:id="rId3"/>
    <sheet name="P10_(全国、2019年度）規模別・事故発生箇所別　一定規模" sheetId="13" r:id="rId4"/>
    <sheet name="3-2_一定規模以上の供給支障原因" sheetId="12" state="hidden" r:id="rId5"/>
    <sheet name="3-2_一定規模以上の供給支障原因_v02" sheetId="16" state="hidden" r:id="rId6"/>
    <sheet name="P12-13_(2015～2019年度)一定規模以上の供給支障" sheetId="17" r:id="rId7"/>
    <sheet name="P15-17_（2015～2019年度)低圧電灯需要家停電実績" sheetId="8" r:id="rId8"/>
    <sheet name="P17_（各エリア、2019年度）原因箇所別・低圧電灯需要家停" sheetId="7" r:id="rId9"/>
    <sheet name="P19_台風15号による停電に関する実績への影響" sheetId="9" r:id="rId10"/>
    <sheet name="P20-21_欧米諸国等との比較" sheetId="21" r:id="rId11"/>
  </sheets>
  <externalReferences>
    <externalReference r:id="rId12"/>
    <externalReference r:id="rId13"/>
  </externalReferences>
  <definedNames>
    <definedName name="_xlnm.Print_Area" localSheetId="4">'3-2_一定規模以上の供給支障原因'!$B$1:$W$132</definedName>
    <definedName name="_xlnm.Print_Area" localSheetId="5">'3-2_一定規模以上の供給支障原因_v02'!$B$1:$W$126</definedName>
    <definedName name="_xlnm.Print_Area" localSheetId="3">'P10_(全国、2019年度）規模別・事故発生箇所別　一定規模'!$B$1:$P$17</definedName>
    <definedName name="_xlnm.Print_Area" localSheetId="6">'P12-13_(2015～2019年度)一定規模以上の供給支障'!$B$2:$S$115</definedName>
    <definedName name="_xlnm.Print_Area" localSheetId="7">'P15-17_（2015～2019年度)低圧電灯需要家停電実績'!$A$2:$H$141</definedName>
    <definedName name="_xlnm.Print_Area" localSheetId="8">'P17_（各エリア、2019年度）原因箇所別・低圧電灯需要家停'!$A$1:$R$117</definedName>
    <definedName name="_xlnm.Print_Area" localSheetId="9">P19_台風15号による停電に関する実績への影響!$A$1:$D$157</definedName>
    <definedName name="_xlnm.Print_Area" localSheetId="0">'P4_(2015～2019年度)周波数時間滞在率'!#REF!</definedName>
    <definedName name="_xlnm.Print_Area" localSheetId="1">'P5_（全国　2015～2019年度)電圧測定実績'!$A$1:$N$8</definedName>
    <definedName name="_xlnm.Print_Area" localSheetId="2">'P7-9_（2015～2019年度)事故発生箇所別供給支障件'!$B$1:$L$144</definedName>
    <definedName name="コピー">[1]Sheet1!#REF!</definedName>
    <definedName name="年度" localSheetId="5">[1]Sheet1!#REF!</definedName>
    <definedName name="年度" localSheetId="3">[1]Sheet1!#REF!</definedName>
    <definedName name="年度" localSheetId="6">[1]Sheet1!#REF!</definedName>
    <definedName name="年度" localSheetId="7">[1]Sheet1!#REF!</definedName>
    <definedName name="年度" localSheetId="8">[1]Sheet1!#REF!</definedName>
    <definedName name="年度" localSheetId="9">[1]Sheet1!#REF!</definedName>
    <definedName name="年度" localSheetId="0">[1]Sheet1!#REF!</definedName>
    <definedName name="年度" localSheetId="1">[1]Sheet1!#REF!</definedName>
    <definedName name="年度" localSheetId="2">[1]Sheet1!#REF!</definedName>
    <definedName name="年度">[1]Sheet1!#REF!</definedName>
    <definedName name="年度変換" localSheetId="5">[1]Sheet1!#REF!</definedName>
    <definedName name="年度変換" localSheetId="3">[1]Sheet1!#REF!</definedName>
    <definedName name="年度変換" localSheetId="6">[1]Sheet1!#REF!</definedName>
    <definedName name="年度変換" localSheetId="7">[1]Sheet1!#REF!</definedName>
    <definedName name="年度変換" localSheetId="8">[1]Sheet1!#REF!</definedName>
    <definedName name="年度変換" localSheetId="9">[1]Sheet1!#REF!</definedName>
    <definedName name="年度変換" localSheetId="0">[1]Sheet1!#REF!</definedName>
    <definedName name="年度変換" localSheetId="1">[1]Sheet1!#REF!</definedName>
    <definedName name="年度変換" localSheetId="2">[1]Sheet1!#REF!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3" i="17" l="1"/>
  <c r="R112" i="17"/>
  <c r="Q111" i="17"/>
  <c r="Q114" i="17" s="1"/>
  <c r="P111" i="17"/>
  <c r="P114" i="17" s="1"/>
  <c r="O111" i="17"/>
  <c r="N111" i="17"/>
  <c r="M111" i="17"/>
  <c r="R111" i="17" s="1"/>
  <c r="R110" i="17"/>
  <c r="R109" i="17"/>
  <c r="R108" i="17"/>
  <c r="R107" i="17"/>
  <c r="R106" i="17"/>
  <c r="Q105" i="17"/>
  <c r="P105" i="17"/>
  <c r="O105" i="17"/>
  <c r="O114" i="17" s="1"/>
  <c r="N105" i="17"/>
  <c r="N114" i="17" s="1"/>
  <c r="M105" i="17"/>
  <c r="R105" i="17" s="1"/>
  <c r="R104" i="17"/>
  <c r="R103" i="17"/>
  <c r="R102" i="17"/>
  <c r="R101" i="17"/>
  <c r="R100" i="17"/>
  <c r="R99" i="17"/>
  <c r="R94" i="17"/>
  <c r="R93" i="17"/>
  <c r="Q92" i="17"/>
  <c r="Q95" i="17" s="1"/>
  <c r="P92" i="17"/>
  <c r="P95" i="17" s="1"/>
  <c r="O92" i="17"/>
  <c r="N92" i="17"/>
  <c r="M92" i="17"/>
  <c r="R92" i="17" s="1"/>
  <c r="R91" i="17"/>
  <c r="R90" i="17"/>
  <c r="R89" i="17"/>
  <c r="R88" i="17"/>
  <c r="R87" i="17"/>
  <c r="Q86" i="17"/>
  <c r="P86" i="17"/>
  <c r="O86" i="17"/>
  <c r="O95" i="17" s="1"/>
  <c r="N86" i="17"/>
  <c r="N95" i="17" s="1"/>
  <c r="M86" i="17"/>
  <c r="R86" i="17" s="1"/>
  <c r="R85" i="17"/>
  <c r="R84" i="17"/>
  <c r="R83" i="17"/>
  <c r="R82" i="17"/>
  <c r="R81" i="17"/>
  <c r="R80" i="17"/>
  <c r="R75" i="17"/>
  <c r="R74" i="17"/>
  <c r="Q73" i="17"/>
  <c r="Q76" i="17" s="1"/>
  <c r="P73" i="17"/>
  <c r="P76" i="17" s="1"/>
  <c r="O73" i="17"/>
  <c r="N73" i="17"/>
  <c r="M73" i="17"/>
  <c r="R73" i="17" s="1"/>
  <c r="R72" i="17"/>
  <c r="R71" i="17"/>
  <c r="R70" i="17"/>
  <c r="R69" i="17"/>
  <c r="R68" i="17"/>
  <c r="Q67" i="17"/>
  <c r="P67" i="17"/>
  <c r="O67" i="17"/>
  <c r="O76" i="17" s="1"/>
  <c r="N67" i="17"/>
  <c r="N76" i="17" s="1"/>
  <c r="M67" i="17"/>
  <c r="R67" i="17" s="1"/>
  <c r="R66" i="17"/>
  <c r="R65" i="17"/>
  <c r="R64" i="17"/>
  <c r="R63" i="17"/>
  <c r="R62" i="17"/>
  <c r="R61" i="17"/>
  <c r="R56" i="17"/>
  <c r="R55" i="17"/>
  <c r="Q54" i="17"/>
  <c r="Q57" i="17" s="1"/>
  <c r="P54" i="17"/>
  <c r="P57" i="17" s="1"/>
  <c r="O54" i="17"/>
  <c r="N54" i="17"/>
  <c r="M54" i="17"/>
  <c r="R54" i="17" s="1"/>
  <c r="R53" i="17"/>
  <c r="R52" i="17"/>
  <c r="R51" i="17"/>
  <c r="R50" i="17"/>
  <c r="R49" i="17"/>
  <c r="Q48" i="17"/>
  <c r="P48" i="17"/>
  <c r="O48" i="17"/>
  <c r="O57" i="17" s="1"/>
  <c r="N48" i="17"/>
  <c r="N57" i="17" s="1"/>
  <c r="M48" i="17"/>
  <c r="R48" i="17" s="1"/>
  <c r="R47" i="17"/>
  <c r="R46" i="17"/>
  <c r="R45" i="17"/>
  <c r="R44" i="17"/>
  <c r="R43" i="17"/>
  <c r="R42" i="17"/>
  <c r="R37" i="17"/>
  <c r="R36" i="17"/>
  <c r="Q35" i="17"/>
  <c r="Q38" i="17" s="1"/>
  <c r="P35" i="17"/>
  <c r="P38" i="17" s="1"/>
  <c r="O35" i="17"/>
  <c r="N35" i="17"/>
  <c r="M35" i="17"/>
  <c r="R35" i="17" s="1"/>
  <c r="R34" i="17"/>
  <c r="R33" i="17"/>
  <c r="R32" i="17"/>
  <c r="R31" i="17"/>
  <c r="R30" i="17"/>
  <c r="Q29" i="17"/>
  <c r="P29" i="17"/>
  <c r="O29" i="17"/>
  <c r="O38" i="17" s="1"/>
  <c r="N29" i="17"/>
  <c r="N38" i="17" s="1"/>
  <c r="M29" i="17"/>
  <c r="R29" i="17" s="1"/>
  <c r="R28" i="17"/>
  <c r="R27" i="17"/>
  <c r="R26" i="17"/>
  <c r="R25" i="17"/>
  <c r="R24" i="17"/>
  <c r="R23" i="17"/>
  <c r="H114" i="17"/>
  <c r="I113" i="17"/>
  <c r="I112" i="17"/>
  <c r="H111" i="17"/>
  <c r="I111" i="17" s="1"/>
  <c r="G111" i="17"/>
  <c r="G114" i="17" s="1"/>
  <c r="F111" i="17"/>
  <c r="F114" i="17" s="1"/>
  <c r="E111" i="17"/>
  <c r="E114" i="17" s="1"/>
  <c r="D111" i="17"/>
  <c r="I110" i="17"/>
  <c r="I109" i="17"/>
  <c r="I108" i="17"/>
  <c r="I107" i="17"/>
  <c r="I106" i="17"/>
  <c r="H105" i="17"/>
  <c r="G105" i="17"/>
  <c r="F105" i="17"/>
  <c r="E105" i="17"/>
  <c r="D105" i="17"/>
  <c r="I105" i="17" s="1"/>
  <c r="I104" i="17"/>
  <c r="I103" i="17"/>
  <c r="I102" i="17"/>
  <c r="I101" i="17"/>
  <c r="I100" i="17"/>
  <c r="I99" i="17"/>
  <c r="H95" i="17"/>
  <c r="I94" i="17"/>
  <c r="I93" i="17"/>
  <c r="H92" i="17"/>
  <c r="I92" i="17" s="1"/>
  <c r="G92" i="17"/>
  <c r="G95" i="17" s="1"/>
  <c r="F92" i="17"/>
  <c r="F95" i="17" s="1"/>
  <c r="E92" i="17"/>
  <c r="E95" i="17" s="1"/>
  <c r="D92" i="17"/>
  <c r="I91" i="17"/>
  <c r="I90" i="17"/>
  <c r="I89" i="17"/>
  <c r="I88" i="17"/>
  <c r="I87" i="17"/>
  <c r="H86" i="17"/>
  <c r="G86" i="17"/>
  <c r="F86" i="17"/>
  <c r="E86" i="17"/>
  <c r="D86" i="17"/>
  <c r="I86" i="17" s="1"/>
  <c r="I85" i="17"/>
  <c r="I84" i="17"/>
  <c r="I83" i="17"/>
  <c r="I82" i="17"/>
  <c r="I81" i="17"/>
  <c r="I80" i="17"/>
  <c r="H76" i="17"/>
  <c r="I75" i="17"/>
  <c r="I74" i="17"/>
  <c r="H73" i="17"/>
  <c r="G73" i="17"/>
  <c r="G76" i="17" s="1"/>
  <c r="F73" i="17"/>
  <c r="F76" i="17" s="1"/>
  <c r="E73" i="17"/>
  <c r="E76" i="17" s="1"/>
  <c r="D73" i="17"/>
  <c r="I72" i="17"/>
  <c r="I71" i="17"/>
  <c r="I70" i="17"/>
  <c r="I69" i="17"/>
  <c r="I68" i="17"/>
  <c r="H67" i="17"/>
  <c r="G67" i="17"/>
  <c r="F67" i="17"/>
  <c r="E67" i="17"/>
  <c r="D67" i="17"/>
  <c r="I67" i="17" s="1"/>
  <c r="I66" i="17"/>
  <c r="I65" i="17"/>
  <c r="I64" i="17"/>
  <c r="I63" i="17"/>
  <c r="I62" i="17"/>
  <c r="I61" i="17"/>
  <c r="H57" i="17"/>
  <c r="I56" i="17"/>
  <c r="I55" i="17"/>
  <c r="H54" i="17"/>
  <c r="G54" i="17"/>
  <c r="G57" i="17" s="1"/>
  <c r="F54" i="17"/>
  <c r="F57" i="17" s="1"/>
  <c r="E54" i="17"/>
  <c r="E57" i="17" s="1"/>
  <c r="D54" i="17"/>
  <c r="I53" i="17"/>
  <c r="I52" i="17"/>
  <c r="I51" i="17"/>
  <c r="I50" i="17"/>
  <c r="I49" i="17"/>
  <c r="H48" i="17"/>
  <c r="G48" i="17"/>
  <c r="F48" i="17"/>
  <c r="E48" i="17"/>
  <c r="D48" i="17"/>
  <c r="I48" i="17" s="1"/>
  <c r="I47" i="17"/>
  <c r="I46" i="17"/>
  <c r="I45" i="17"/>
  <c r="I44" i="17"/>
  <c r="I43" i="17"/>
  <c r="I42" i="17"/>
  <c r="H38" i="17"/>
  <c r="I37" i="17"/>
  <c r="I36" i="17"/>
  <c r="H35" i="17"/>
  <c r="G35" i="17"/>
  <c r="G38" i="17" s="1"/>
  <c r="F35" i="17"/>
  <c r="F38" i="17" s="1"/>
  <c r="E35" i="17"/>
  <c r="E38" i="17" s="1"/>
  <c r="D35" i="17"/>
  <c r="I34" i="17"/>
  <c r="I33" i="17"/>
  <c r="I32" i="17"/>
  <c r="I31" i="17"/>
  <c r="I30" i="17"/>
  <c r="H29" i="17"/>
  <c r="G29" i="17"/>
  <c r="F29" i="17"/>
  <c r="E29" i="17"/>
  <c r="D29" i="17"/>
  <c r="I29" i="17" s="1"/>
  <c r="I28" i="17"/>
  <c r="I27" i="17"/>
  <c r="I26" i="17"/>
  <c r="I25" i="17"/>
  <c r="I24" i="17"/>
  <c r="I23" i="17"/>
  <c r="H18" i="17"/>
  <c r="G18" i="17"/>
  <c r="F18" i="17"/>
  <c r="E18" i="17"/>
  <c r="D18" i="17"/>
  <c r="H17" i="17"/>
  <c r="G17" i="17"/>
  <c r="F17" i="17"/>
  <c r="E17" i="17"/>
  <c r="D17" i="17"/>
  <c r="H15" i="17"/>
  <c r="G15" i="17"/>
  <c r="F15" i="17"/>
  <c r="E15" i="17"/>
  <c r="D15" i="17"/>
  <c r="H14" i="17"/>
  <c r="G14" i="17"/>
  <c r="F14" i="17"/>
  <c r="E14" i="17"/>
  <c r="D14" i="17"/>
  <c r="I14" i="17" s="1"/>
  <c r="H13" i="17"/>
  <c r="G13" i="17"/>
  <c r="F13" i="17"/>
  <c r="E13" i="17"/>
  <c r="D13" i="17"/>
  <c r="H12" i="17"/>
  <c r="H16" i="17" s="1"/>
  <c r="G12" i="17"/>
  <c r="F12" i="17"/>
  <c r="E12" i="17"/>
  <c r="D12" i="17"/>
  <c r="I12" i="17" s="1"/>
  <c r="H11" i="17"/>
  <c r="G11" i="17"/>
  <c r="F11" i="17"/>
  <c r="E11" i="17"/>
  <c r="D11" i="17"/>
  <c r="D16" i="17" s="1"/>
  <c r="H9" i="17"/>
  <c r="G9" i="17"/>
  <c r="F9" i="17"/>
  <c r="E9" i="17"/>
  <c r="D9" i="17"/>
  <c r="H8" i="17"/>
  <c r="G8" i="17"/>
  <c r="F8" i="17"/>
  <c r="E8" i="17"/>
  <c r="D8" i="17"/>
  <c r="H7" i="17"/>
  <c r="G7" i="17"/>
  <c r="F7" i="17"/>
  <c r="E7" i="17"/>
  <c r="D7" i="17"/>
  <c r="H6" i="17"/>
  <c r="G6" i="17"/>
  <c r="F6" i="17"/>
  <c r="E6" i="17"/>
  <c r="D6" i="17"/>
  <c r="H5" i="17"/>
  <c r="G5" i="17"/>
  <c r="F5" i="17"/>
  <c r="E5" i="17"/>
  <c r="D5" i="17"/>
  <c r="H4" i="17"/>
  <c r="G4" i="17"/>
  <c r="G10" i="17" s="1"/>
  <c r="F4" i="17"/>
  <c r="E4" i="17"/>
  <c r="D4" i="17"/>
  <c r="I7" i="17" l="1"/>
  <c r="E16" i="17"/>
  <c r="I8" i="17"/>
  <c r="F16" i="17"/>
  <c r="I17" i="17"/>
  <c r="M38" i="17"/>
  <c r="R38" i="17" s="1"/>
  <c r="M57" i="17"/>
  <c r="R57" i="17" s="1"/>
  <c r="M76" i="17"/>
  <c r="R76" i="17" s="1"/>
  <c r="M95" i="17"/>
  <c r="R95" i="17" s="1"/>
  <c r="M114" i="17"/>
  <c r="R114" i="17" s="1"/>
  <c r="I9" i="17"/>
  <c r="G16" i="17"/>
  <c r="I13" i="17"/>
  <c r="D10" i="17"/>
  <c r="I15" i="17"/>
  <c r="I4" i="17"/>
  <c r="E10" i="17"/>
  <c r="E19" i="17" s="1"/>
  <c r="F10" i="17"/>
  <c r="I5" i="17"/>
  <c r="I18" i="17"/>
  <c r="I16" i="17"/>
  <c r="D19" i="17"/>
  <c r="G19" i="17"/>
  <c r="I54" i="17"/>
  <c r="I11" i="17"/>
  <c r="I35" i="17"/>
  <c r="I73" i="17"/>
  <c r="H10" i="17"/>
  <c r="H19" i="17" s="1"/>
  <c r="I6" i="17"/>
  <c r="D38" i="17"/>
  <c r="I38" i="17" s="1"/>
  <c r="D57" i="17"/>
  <c r="I57" i="17" s="1"/>
  <c r="D76" i="17"/>
  <c r="I76" i="17" s="1"/>
  <c r="D95" i="17"/>
  <c r="I95" i="17" s="1"/>
  <c r="D114" i="17"/>
  <c r="I114" i="17" s="1"/>
  <c r="F19" i="17" l="1"/>
  <c r="I19" i="17" s="1"/>
  <c r="I10" i="17"/>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<sst xmlns="http://schemas.openxmlformats.org/spreadsheetml/2006/main" count="1975" uniqueCount="248">
  <si>
    <t>北海道</t>
    <rPh sb="0" eb="3">
      <t>ホッカイドウ</t>
    </rPh>
    <phoneticPr fontId="3"/>
  </si>
  <si>
    <t>沖縄</t>
    <rPh sb="0" eb="2">
      <t>オキナワ</t>
    </rPh>
    <phoneticPr fontId="3"/>
  </si>
  <si>
    <t>電圧</t>
    <rPh sb="0" eb="2">
      <t>デンアツ</t>
    </rPh>
    <phoneticPr fontId="3"/>
  </si>
  <si>
    <t>100V</t>
    <phoneticPr fontId="3"/>
  </si>
  <si>
    <t>測定地点数</t>
    <rPh sb="0" eb="2">
      <t>ソクテイ</t>
    </rPh>
    <rPh sb="2" eb="4">
      <t>チテン</t>
    </rPh>
    <rPh sb="4" eb="5">
      <t>スウ</t>
    </rPh>
    <phoneticPr fontId="3"/>
  </si>
  <si>
    <t>逸脱地点数</t>
    <rPh sb="0" eb="2">
      <t>イツダツ</t>
    </rPh>
    <rPh sb="2" eb="4">
      <t>チテン</t>
    </rPh>
    <rPh sb="4" eb="5">
      <t>スウ</t>
    </rPh>
    <phoneticPr fontId="3"/>
  </si>
  <si>
    <t>200V</t>
    <phoneticPr fontId="3"/>
  </si>
  <si>
    <t>グラフ用</t>
    <rPh sb="3" eb="4">
      <t>ヨウ</t>
    </rPh>
    <phoneticPr fontId="3"/>
  </si>
  <si>
    <t>事故発生箇所</t>
    <rPh sb="0" eb="2">
      <t>ジコ</t>
    </rPh>
    <rPh sb="2" eb="4">
      <t>ハッセイ</t>
    </rPh>
    <rPh sb="4" eb="6">
      <t>カショ</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</si>
  <si>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</si>
  <si>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</si>
  <si>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</si>
  <si>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</si>
  <si>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</si>
  <si>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</si>
  <si>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</si>
  <si>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</si>
  <si>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</si>
  <si>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</si>
  <si>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</si>
  <si>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</si>
  <si>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</si>
  <si>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変　　電　　所</t>
    <phoneticPr fontId="3"/>
  </si>
  <si>
    <t>変　　電　　所</t>
  </si>
  <si>
    <t>送電線路及び特別高圧
配電線路</t>
    <rPh sb="0" eb="3">
      <t>ソウデンセン</t>
    </rPh>
    <rPh sb="3" eb="4">
      <t>ロ</t>
    </rPh>
    <rPh sb="4" eb="5">
      <t>オヨ</t>
    </rPh>
    <rPh sb="6" eb="8">
      <t>トクベツ</t>
    </rPh>
    <rPh sb="8" eb="10">
      <t>コウアツ</t>
    </rPh>
    <rPh sb="11" eb="14">
      <t>ハイデンセン</t>
    </rPh>
    <rPh sb="14" eb="15">
      <t>ロ</t>
    </rPh>
    <phoneticPr fontId="19"/>
  </si>
  <si>
    <t>架　空</t>
    <phoneticPr fontId="3"/>
  </si>
  <si>
    <t>送電線路及び特別高圧配電線路</t>
    <rPh sb="0" eb="3">
      <t>ソウデンセン</t>
    </rPh>
    <rPh sb="3" eb="4">
      <t>ロ</t>
    </rPh>
    <rPh sb="4" eb="5">
      <t>オヨ</t>
    </rPh>
    <rPh sb="6" eb="8">
      <t>トクベツ</t>
    </rPh>
    <rPh sb="8" eb="10">
      <t>コウアツ</t>
    </rPh>
    <rPh sb="10" eb="13">
      <t>ハイデンセン</t>
    </rPh>
    <rPh sb="13" eb="14">
      <t>ロ</t>
    </rPh>
    <phoneticPr fontId="19"/>
  </si>
  <si>
    <t>地　中</t>
    <phoneticPr fontId="3"/>
  </si>
  <si>
    <t>計</t>
    <phoneticPr fontId="3"/>
  </si>
  <si>
    <t>計</t>
  </si>
  <si>
    <t>高圧配電線路</t>
    <rPh sb="0" eb="2">
      <t>コウアツ</t>
    </rPh>
    <rPh sb="2" eb="5">
      <t>ハイデンセン</t>
    </rPh>
    <phoneticPr fontId="19"/>
  </si>
  <si>
    <t>架　空</t>
    <phoneticPr fontId="3"/>
  </si>
  <si>
    <t>地　中</t>
    <phoneticPr fontId="3"/>
  </si>
  <si>
    <t>需　要　設　備</t>
  </si>
  <si>
    <t>その他設備における事故</t>
    <phoneticPr fontId="3"/>
  </si>
  <si>
    <t>合　　　　　計</t>
  </si>
  <si>
    <t>[件]</t>
  </si>
  <si>
    <t>[件]</t>
    <rPh sb="1" eb="2">
      <t>ケン</t>
    </rPh>
    <phoneticPr fontId="3"/>
  </si>
  <si>
    <t>供給支障</t>
    <rPh sb="0" eb="2">
      <t>キョウキュウ</t>
    </rPh>
    <rPh sb="2" eb="4">
      <t>シショウ</t>
    </rPh>
    <phoneticPr fontId="3"/>
  </si>
  <si>
    <t>総</t>
  </si>
  <si>
    <t>7,000kW</t>
  </si>
  <si>
    <t>70,000kW</t>
  </si>
  <si>
    <t>以　上</t>
  </si>
  <si>
    <t>100,000kW</t>
  </si>
  <si>
    <t>件</t>
  </si>
  <si>
    <t>未　満</t>
  </si>
  <si>
    <t>数</t>
  </si>
  <si>
    <t>事故停電</t>
    <rPh sb="0" eb="2">
      <t>ジコ</t>
    </rPh>
    <rPh sb="2" eb="4">
      <t>テイデン</t>
    </rPh>
    <phoneticPr fontId="3"/>
  </si>
  <si>
    <t>作業停電</t>
    <rPh sb="0" eb="2">
      <t>サギョウ</t>
    </rPh>
    <rPh sb="2" eb="4">
      <t>テイデン</t>
    </rPh>
    <phoneticPr fontId="3"/>
  </si>
  <si>
    <t>合計</t>
    <rPh sb="0" eb="2">
      <t>ゴウケイ</t>
    </rPh>
    <phoneticPr fontId="3"/>
  </si>
  <si>
    <t>高圧配電線</t>
  </si>
  <si>
    <t>計</t>
    <rPh sb="0" eb="1">
      <t>ケイ</t>
    </rPh>
    <phoneticPr fontId="3"/>
  </si>
  <si>
    <t>低圧配電線</t>
    <phoneticPr fontId="3"/>
  </si>
  <si>
    <t>α</t>
  </si>
  <si>
    <t>低圧配電線</t>
  </si>
  <si>
    <t>[回,分]</t>
    <rPh sb="1" eb="2">
      <t>カイ</t>
    </rPh>
    <rPh sb="3" eb="4">
      <t>フン</t>
    </rPh>
    <phoneticPr fontId="3"/>
  </si>
  <si>
    <r>
      <t xml:space="preserve">一需要家あたり
</t>
    </r>
    <r>
      <rPr>
        <sz val="10"/>
        <color theme="1"/>
        <rFont val="ＭＳ Ｐ明朝"/>
        <family val="1"/>
        <charset val="128"/>
      </rPr>
      <t>年間停電</t>
    </r>
    <r>
      <rPr>
        <sz val="11"/>
        <color theme="1"/>
        <rFont val="ＭＳ Ｐ明朝"/>
        <family val="1"/>
        <charset val="128"/>
      </rPr>
      <t>回数</t>
    </r>
    <rPh sb="0" eb="1">
      <t>イチ</t>
    </rPh>
    <rPh sb="1" eb="4">
      <t>ジュヨウカ</t>
    </rPh>
    <rPh sb="8" eb="10">
      <t>ネンカン</t>
    </rPh>
    <rPh sb="10" eb="12">
      <t>テイデン</t>
    </rPh>
    <rPh sb="12" eb="14">
      <t>カイスウ</t>
    </rPh>
    <phoneticPr fontId="3"/>
  </si>
  <si>
    <r>
      <t xml:space="preserve">一需要家あたり
</t>
    </r>
    <r>
      <rPr>
        <sz val="10"/>
        <color theme="1"/>
        <rFont val="ＭＳ Ｐ明朝"/>
        <family val="1"/>
        <charset val="128"/>
      </rPr>
      <t>年間停電</t>
    </r>
    <r>
      <rPr>
        <sz val="11"/>
        <color theme="1"/>
        <rFont val="ＭＳ Ｐ明朝"/>
        <family val="1"/>
        <charset val="128"/>
      </rPr>
      <t>時間</t>
    </r>
    <rPh sb="0" eb="1">
      <t>イチ</t>
    </rPh>
    <rPh sb="1" eb="4">
      <t>ジュヨウカ</t>
    </rPh>
    <rPh sb="8" eb="10">
      <t>ネンカン</t>
    </rPh>
    <rPh sb="10" eb="12">
      <t>テイデン</t>
    </rPh>
    <rPh sb="12" eb="14">
      <t>ジカン</t>
    </rPh>
    <phoneticPr fontId="3"/>
  </si>
  <si>
    <t>　[％]</t>
    <phoneticPr fontId="3"/>
  </si>
  <si>
    <t>H27年度</t>
    <rPh sb="3" eb="5">
      <t>ネンド</t>
    </rPh>
    <phoneticPr fontId="3"/>
  </si>
  <si>
    <t>一般送配電事業者の設備における事故</t>
    <rPh sb="2" eb="3">
      <t>ソウ</t>
    </rPh>
    <rPh sb="3" eb="5">
      <t>ハイデン</t>
    </rPh>
    <phoneticPr fontId="3"/>
  </si>
  <si>
    <t>全国</t>
    <rPh sb="0" eb="2">
      <t>ゼンコク</t>
    </rPh>
    <phoneticPr fontId="3"/>
  </si>
  <si>
    <t>H28年度</t>
  </si>
  <si>
    <t>H28年度</t>
    <phoneticPr fontId="3"/>
  </si>
  <si>
    <t>H28年度</t>
    <rPh sb="3" eb="5">
      <t>ネンド</t>
    </rPh>
    <phoneticPr fontId="3"/>
  </si>
  <si>
    <t>-</t>
  </si>
  <si>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</si>
  <si>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</si>
  <si>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</si>
  <si>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</si>
  <si>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</si>
  <si>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</si>
  <si>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</si>
  <si>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</si>
  <si>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</si>
  <si>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</si>
  <si>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</si>
  <si>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</si>
  <si>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</si>
  <si>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</si>
  <si>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</si>
  <si>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</si>
  <si>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</si>
  <si>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</si>
  <si>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</si>
  <si>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</si>
  <si>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</si>
  <si>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</si>
  <si>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</si>
  <si>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</si>
  <si>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</si>
  <si>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</si>
  <si>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</si>
  <si>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</si>
  <si>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</si>
  <si>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</si>
  <si>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</si>
  <si>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</si>
  <si>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</si>
  <si>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</si>
  <si>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</si>
  <si>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 xml:space="preserve">合　　　　計 </t>
  </si>
  <si>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</si>
  <si>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</si>
  <si>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</si>
  <si>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</si>
  <si>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</si>
  <si>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</si>
  <si>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</si>
  <si>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</si>
  <si>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</si>
  <si>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</si>
  <si>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</si>
  <si>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一般送配電事業者の
設備における事故</t>
    <rPh sb="0" eb="8">
      <t>イッパンソウハイデンジギョウシャ</t>
    </rPh>
    <rPh sb="10" eb="12">
      <t>セツビ</t>
    </rPh>
    <rPh sb="16" eb="18">
      <t>ジコ</t>
    </rPh>
    <phoneticPr fontId="3"/>
  </si>
  <si>
    <t>100,000kW</t>
    <phoneticPr fontId="3"/>
  </si>
  <si>
    <t>その他設備における事故</t>
    <rPh sb="2" eb="3">
      <t>タ</t>
    </rPh>
    <rPh sb="3" eb="5">
      <t>セツビ</t>
    </rPh>
    <rPh sb="9" eb="11">
      <t>ジコ</t>
    </rPh>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</si>
  <si>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</si>
  <si>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</si>
  <si>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</si>
  <si>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</si>
  <si>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</si>
  <si>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</si>
  <si>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</si>
  <si>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</si>
  <si>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</si>
  <si>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</si>
  <si>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</si>
  <si>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</si>
  <si>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</si>
  <si>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設備不備・保守不備等</t>
    <rPh sb="0" eb="2">
      <t>セツビ</t>
    </rPh>
    <rPh sb="2" eb="4">
      <t>フビ</t>
    </rPh>
    <rPh sb="5" eb="7">
      <t>ホシュ</t>
    </rPh>
    <rPh sb="7" eb="9">
      <t>フビ</t>
    </rPh>
    <rPh sb="9" eb="10">
      <t>ナド</t>
    </rPh>
    <phoneticPr fontId="3"/>
  </si>
  <si>
    <t>100,000kW</t>
    <phoneticPr fontId="3"/>
  </si>
  <si>
    <t>感電(作業者)</t>
    <phoneticPr fontId="3"/>
  </si>
  <si>
    <r>
      <t xml:space="preserve">1需要家あたり
</t>
    </r>
    <r>
      <rPr>
        <sz val="10"/>
        <color theme="1"/>
        <rFont val="ＭＳ Ｐ明朝"/>
        <family val="1"/>
        <charset val="128"/>
      </rPr>
      <t>年間停電</t>
    </r>
    <r>
      <rPr>
        <sz val="11"/>
        <color theme="1"/>
        <rFont val="ＭＳ Ｐ明朝"/>
        <family val="1"/>
        <charset val="128"/>
      </rPr>
      <t>回数</t>
    </r>
    <rPh sb="1" eb="4">
      <t>ジュヨウカ</t>
    </rPh>
    <rPh sb="8" eb="10">
      <t>ネンカン</t>
    </rPh>
    <rPh sb="10" eb="12">
      <t>テイデン</t>
    </rPh>
    <rPh sb="12" eb="14">
      <t>カイスウ</t>
    </rPh>
    <phoneticPr fontId="3"/>
  </si>
  <si>
    <t>1需要家あたり
年間停電時間</t>
    <rPh sb="1" eb="4">
      <t>ジュヨウカ</t>
    </rPh>
    <rPh sb="8" eb="10">
      <t>ネンカン</t>
    </rPh>
    <rPh sb="10" eb="12">
      <t>テイデン</t>
    </rPh>
    <rPh sb="12" eb="14">
      <t>ジカン</t>
    </rPh>
    <phoneticPr fontId="3"/>
  </si>
  <si>
    <t>1需要家あたり
年間停電回数</t>
    <rPh sb="1" eb="4">
      <t>ジュヨウカ</t>
    </rPh>
    <rPh sb="8" eb="10">
      <t>ネンカン</t>
    </rPh>
    <rPh sb="10" eb="12">
      <t>テイデン</t>
    </rPh>
    <rPh sb="12" eb="14">
      <t>カイスウ</t>
    </rPh>
    <phoneticPr fontId="3"/>
  </si>
  <si>
    <t>変動幅</t>
  </si>
  <si>
    <t>0.1Hz以内</t>
  </si>
  <si>
    <t>0.2Hz以内</t>
  </si>
  <si>
    <t>0.3Hz以内</t>
  </si>
  <si>
    <t>2016年度</t>
    <rPh sb="4" eb="5">
      <t>ネン</t>
    </rPh>
    <rPh sb="5" eb="6">
      <t>ド</t>
    </rPh>
    <phoneticPr fontId="3"/>
  </si>
  <si>
    <t>2017年度</t>
    <rPh sb="4" eb="5">
      <t>ネン</t>
    </rPh>
    <rPh sb="5" eb="6">
      <t>ド</t>
    </rPh>
    <phoneticPr fontId="3"/>
  </si>
  <si>
    <t>2015年度</t>
    <rPh sb="4" eb="5">
      <t>ネン</t>
    </rPh>
    <rPh sb="5" eb="6">
      <t>ド</t>
    </rPh>
    <phoneticPr fontId="3"/>
  </si>
  <si>
    <t>2017年度</t>
    <phoneticPr fontId="3"/>
  </si>
  <si>
    <t>2016年度</t>
    <phoneticPr fontId="3"/>
  </si>
  <si>
    <t>2015年度</t>
    <phoneticPr fontId="3"/>
  </si>
  <si>
    <t>[箇所]</t>
    <rPh sb="1" eb="3">
      <t>カショ</t>
    </rPh>
    <phoneticPr fontId="3"/>
  </si>
  <si>
    <t>2018年度</t>
    <rPh sb="4" eb="5">
      <t>ネン</t>
    </rPh>
    <rPh sb="5" eb="6">
      <t>ド</t>
    </rPh>
    <phoneticPr fontId="3"/>
  </si>
  <si>
    <t>2018年度</t>
    <phoneticPr fontId="3"/>
  </si>
  <si>
    <t>電源側</t>
    <phoneticPr fontId="3"/>
  </si>
  <si>
    <t>電源側</t>
    <phoneticPr fontId="3"/>
  </si>
  <si>
    <t>電源側</t>
    <phoneticPr fontId="3"/>
  </si>
  <si>
    <t>2019年度</t>
    <rPh sb="4" eb="5">
      <t>ネン</t>
    </rPh>
    <rPh sb="5" eb="6">
      <t>ド</t>
    </rPh>
    <phoneticPr fontId="3"/>
  </si>
  <si>
    <t>2019年度</t>
    <rPh sb="4" eb="6">
      <t>ネンド</t>
    </rPh>
    <phoneticPr fontId="3"/>
  </si>
  <si>
    <t>他物接触</t>
    <phoneticPr fontId="3"/>
  </si>
  <si>
    <t>1需要家あたり
年間停電回数[回]</t>
    <rPh sb="1" eb="4">
      <t>ジュヨウカ</t>
    </rPh>
    <rPh sb="8" eb="10">
      <t>ネンカン</t>
    </rPh>
    <rPh sb="10" eb="12">
      <t>テイデン</t>
    </rPh>
    <rPh sb="12" eb="14">
      <t>カイスウ</t>
    </rPh>
    <rPh sb="15" eb="16">
      <t>カイ</t>
    </rPh>
    <phoneticPr fontId="3"/>
  </si>
  <si>
    <t>1需要家あたり
年間停電時間[分]</t>
    <rPh sb="1" eb="4">
      <t>ジュヨウカ</t>
    </rPh>
    <rPh sb="8" eb="10">
      <t>ネンカン</t>
    </rPh>
    <rPh sb="10" eb="12">
      <t>テイデン</t>
    </rPh>
    <rPh sb="12" eb="14">
      <t>ジカン</t>
    </rPh>
    <rPh sb="15" eb="16">
      <t>フン</t>
    </rPh>
    <phoneticPr fontId="3"/>
  </si>
  <si>
    <r>
      <t>以　上</t>
    </r>
    <r>
      <rPr>
        <vertAlign val="superscript"/>
        <sz val="9"/>
        <rFont val="ＭＳ 明朝"/>
        <family val="1"/>
        <charset val="128"/>
      </rPr>
      <t>8</t>
    </r>
    <phoneticPr fontId="3"/>
  </si>
  <si>
    <t>影響含む</t>
    <rPh sb="0" eb="2">
      <t>エイキョウ</t>
    </rPh>
    <rPh sb="2" eb="3">
      <t>フク</t>
    </rPh>
    <phoneticPr fontId="3"/>
  </si>
  <si>
    <t>影響除外</t>
    <rPh sb="0" eb="2">
      <t>エイキョウ</t>
    </rPh>
    <rPh sb="2" eb="4">
      <t>ジョガイ</t>
    </rPh>
    <phoneticPr fontId="3"/>
  </si>
  <si>
    <t>2019年度(全国)</t>
    <rPh sb="4" eb="6">
      <t>ネンド</t>
    </rPh>
    <rPh sb="7" eb="9">
      <t>ゼンコク</t>
    </rPh>
    <phoneticPr fontId="3"/>
  </si>
  <si>
    <t>10分以上30分未満</t>
    <rPh sb="2" eb="3">
      <t>フン</t>
    </rPh>
    <rPh sb="3" eb="5">
      <t>イジョウ</t>
    </rPh>
    <rPh sb="7" eb="8">
      <t>フン</t>
    </rPh>
    <rPh sb="8" eb="10">
      <t>ミマン</t>
    </rPh>
    <phoneticPr fontId="3"/>
  </si>
  <si>
    <t>30分以上1時間未満</t>
    <rPh sb="2" eb="5">
      <t>フンイジョウ</t>
    </rPh>
    <rPh sb="6" eb="8">
      <t>ジカン</t>
    </rPh>
    <rPh sb="8" eb="10">
      <t>ミマン</t>
    </rPh>
    <phoneticPr fontId="3"/>
  </si>
  <si>
    <t>1時間以上3時間未満</t>
    <rPh sb="1" eb="3">
      <t>ジカン</t>
    </rPh>
    <rPh sb="3" eb="5">
      <t>イジョウ</t>
    </rPh>
    <rPh sb="6" eb="8">
      <t>ジカン</t>
    </rPh>
    <rPh sb="8" eb="10">
      <t>ミマン</t>
    </rPh>
    <phoneticPr fontId="3"/>
  </si>
  <si>
    <t>3時間以上</t>
    <rPh sb="1" eb="3">
      <t>ジカン</t>
    </rPh>
    <rPh sb="3" eb="5">
      <t>イジョウ</t>
    </rPh>
    <phoneticPr fontId="3"/>
  </si>
  <si>
    <t>表2 (北海道、2015～2019年度)周波数時間滞在率</t>
    <rPh sb="0" eb="1">
      <t>ヒョウ</t>
    </rPh>
    <phoneticPr fontId="3"/>
  </si>
  <si>
    <t>表3 (東地域、2015～2019年度)周波数時間滞在率</t>
    <phoneticPr fontId="3"/>
  </si>
  <si>
    <t>表4 (中西地域、2015～2019年度)周波数時間滞在率</t>
    <phoneticPr fontId="3"/>
  </si>
  <si>
    <t>表5 (沖縄、2015～2019年度)周波数時間滞在率</t>
    <phoneticPr fontId="3"/>
  </si>
  <si>
    <t>0.3Hz  超</t>
    <phoneticPr fontId="3"/>
  </si>
  <si>
    <t>表7（全国　2015～2019年度)電圧測定実績</t>
    <rPh sb="6" eb="8">
      <t>ゼンコク</t>
    </rPh>
    <rPh sb="18" eb="19">
      <t>ネン</t>
    </rPh>
    <rPh sb="19" eb="20">
      <t>ド</t>
    </rPh>
    <rPh sb="21" eb="23">
      <t>デンアツソクテイジッセキ</t>
    </rPh>
    <phoneticPr fontId="3"/>
  </si>
  <si>
    <t>表8 (全国、2015～2019年度)事故発生箇所別供給支障件数 　</t>
    <phoneticPr fontId="3"/>
  </si>
  <si>
    <t>表9 (北海道、2015～2019年度)事故発生箇所別供給支障件数 　</t>
    <phoneticPr fontId="3"/>
  </si>
  <si>
    <t>表10 (東北、2015～2019年度)事故発生箇所別供給支障件数 　</t>
    <phoneticPr fontId="3"/>
  </si>
  <si>
    <t>表11 (東京、2015～2019年度)事故発生箇所別供給支障件数 　</t>
    <phoneticPr fontId="3"/>
  </si>
  <si>
    <t>表12 (中部、2015～2019年度)事故発生箇所別供給支障件数 　</t>
    <phoneticPr fontId="3"/>
  </si>
  <si>
    <t>表13 (北陸、2015～2019年度)事故発生箇所別供給支障件数 　</t>
    <phoneticPr fontId="3"/>
  </si>
  <si>
    <t>表14 (関西、2015～2019年度)事故発生箇所別供給支障件数 　</t>
    <phoneticPr fontId="3"/>
  </si>
  <si>
    <t>表15 (中国、2015～2019年度)事故発生箇所別供給支障件数 　</t>
    <phoneticPr fontId="3"/>
  </si>
  <si>
    <t>表16 (四国、2015～2019年度)事故発生箇所別供給支障件数 　</t>
    <phoneticPr fontId="3"/>
  </si>
  <si>
    <t>表17 (九州、2015～2019年度)事故発生箇所別供給支障件数 　</t>
    <phoneticPr fontId="3"/>
  </si>
  <si>
    <t>表18 (沖縄、2015～2019年度)事故発生箇所別供給支障件数 　</t>
    <phoneticPr fontId="3"/>
  </si>
  <si>
    <t>表19（全国、2019年度）規模別・事故発生箇所別　一定規模以上の供給支障件数</t>
    <rPh sb="0" eb="1">
      <t>ヒョウ</t>
    </rPh>
    <phoneticPr fontId="3"/>
  </si>
  <si>
    <t>表21 (全国、2015～2019年度)一定規模以上の供給支障の原因別件数</t>
    <rPh sb="0" eb="1">
      <t>ヒョウ</t>
    </rPh>
    <phoneticPr fontId="3"/>
  </si>
  <si>
    <t>表22 (北海道、2015～2019年度)一定規模以上の供給支障の原因別件数</t>
    <phoneticPr fontId="3"/>
  </si>
  <si>
    <t>表23 (東北、2015～2019年度)一定規模以上の供給支障の原因別件数</t>
    <phoneticPr fontId="3"/>
  </si>
  <si>
    <t>表24 (東京、2015～2019年度)一定規模以上の供給支障の原因別件数</t>
    <phoneticPr fontId="3"/>
  </si>
  <si>
    <t>表25 (中部、2015～2019年度)一定規模以上の供給支障の原因別件数</t>
    <phoneticPr fontId="3"/>
  </si>
  <si>
    <t>表26 (北陸、2015～2019年度)一定規模以上の供給支障の原因別件数</t>
    <phoneticPr fontId="3"/>
  </si>
  <si>
    <t>表27 (関西、2015～2019年度)一定規模以上の供給支障の原因別件数</t>
    <phoneticPr fontId="3"/>
  </si>
  <si>
    <t>表28 (中国、2015～2019年度)一定規模以上の供給支障の原因別件数</t>
    <phoneticPr fontId="3"/>
  </si>
  <si>
    <t>表29 (四国、2015～2019年度)一定規模以上の供給支障の原因別件数</t>
    <phoneticPr fontId="3"/>
  </si>
  <si>
    <t>表30 (九州、2015～2019年度)一定規模以上の供給支障の原因別件数</t>
    <phoneticPr fontId="3"/>
  </si>
  <si>
    <t>表31 (沖縄、2015～2019年度)一定規模以上の供給支障の原因別件数</t>
    <phoneticPr fontId="3"/>
  </si>
  <si>
    <t>表33 (全国、2015～2019年度)低圧電灯需要家停電実績</t>
    <phoneticPr fontId="3"/>
  </si>
  <si>
    <t>表34 (北海道、2015～2019年度)低圧電灯需要家停電実績</t>
    <phoneticPr fontId="3"/>
  </si>
  <si>
    <t>表35 (東北、2015～2019年度)低圧電灯需要家停電実績</t>
    <phoneticPr fontId="3"/>
  </si>
  <si>
    <t>表36 (東京、2015～2019年度)低圧電灯需要家停電実績</t>
    <phoneticPr fontId="3"/>
  </si>
  <si>
    <t>表37 (中部、2015～2019年度)低圧電灯需要家停電実績</t>
    <phoneticPr fontId="3"/>
  </si>
  <si>
    <t>表38 (北陸、2015～2019年度)低圧電灯需要家停電実績</t>
    <phoneticPr fontId="3"/>
  </si>
  <si>
    <t>表39 (関西、2015～2019年度)低圧電灯需要家停電実績</t>
    <phoneticPr fontId="3"/>
  </si>
  <si>
    <t>表40 (中国、2015～2019年度)低圧電灯需要家停電実績</t>
    <phoneticPr fontId="3"/>
  </si>
  <si>
    <t>表41 (四国、2015～2019年度)低圧電灯需要家停電実績</t>
    <phoneticPr fontId="3"/>
  </si>
  <si>
    <t>表42 (九州、2015～2019年度)低圧電灯需要家停電実績</t>
    <phoneticPr fontId="3"/>
  </si>
  <si>
    <t>表43 (沖縄、2015～2019年度)低圧電灯需要家停電実績</t>
    <phoneticPr fontId="3"/>
  </si>
  <si>
    <t xml:space="preserve">表44（各エリア、2019年度）原因箇所別・低圧電灯需要家停電実績 </t>
    <phoneticPr fontId="3"/>
  </si>
  <si>
    <t>表45 (東京、2015～2019年度)事故発生個所別供給支障件数</t>
    <phoneticPr fontId="3"/>
  </si>
  <si>
    <t>表46 (東京、2015～2019年度)低圧電灯需要家停電実績</t>
    <phoneticPr fontId="3"/>
  </si>
  <si>
    <t>年</t>
    <phoneticPr fontId="3"/>
  </si>
  <si>
    <t>集計条件</t>
    <rPh sb="0" eb="2">
      <t>シュウケイ</t>
    </rPh>
    <rPh sb="2" eb="4">
      <t>ジョウケン</t>
    </rPh>
    <phoneticPr fontId="3"/>
  </si>
  <si>
    <t>地域</t>
    <rPh sb="0" eb="2">
      <t>チイキ</t>
    </rPh>
    <phoneticPr fontId="3"/>
  </si>
  <si>
    <t>2015年</t>
    <rPh sb="4" eb="5">
      <t>ネン</t>
    </rPh>
    <phoneticPr fontId="40"/>
  </si>
  <si>
    <t>2016年</t>
    <rPh sb="4" eb="5">
      <t>ネン</t>
    </rPh>
    <phoneticPr fontId="40"/>
  </si>
  <si>
    <t>2017年</t>
    <rPh sb="4" eb="5">
      <t>ネン</t>
    </rPh>
    <phoneticPr fontId="40"/>
  </si>
  <si>
    <t>2018年</t>
    <rPh sb="4" eb="5">
      <t>ネン</t>
    </rPh>
    <phoneticPr fontId="40"/>
  </si>
  <si>
    <t>2019年</t>
    <rPh sb="4" eb="5">
      <t>ネン</t>
    </rPh>
    <phoneticPr fontId="40"/>
  </si>
  <si>
    <t>対象事象</t>
    <rPh sb="0" eb="2">
      <t>タイショウ</t>
    </rPh>
    <rPh sb="2" eb="4">
      <t>ジショウ</t>
    </rPh>
    <phoneticPr fontId="3"/>
  </si>
  <si>
    <t>計測範囲
電圧</t>
    <rPh sb="0" eb="2">
      <t>ケイソク</t>
    </rPh>
    <rPh sb="2" eb="4">
      <t>ハンイ</t>
    </rPh>
    <rPh sb="5" eb="7">
      <t>デンアツ</t>
    </rPh>
    <phoneticPr fontId="3"/>
  </si>
  <si>
    <r>
      <t>自然災害等</t>
    </r>
    <r>
      <rPr>
        <vertAlign val="superscript"/>
        <sz val="9"/>
        <rFont val="ＭＳ 明朝"/>
        <family val="1"/>
        <charset val="128"/>
      </rPr>
      <t xml:space="preserve">
</t>
    </r>
    <r>
      <rPr>
        <sz val="9"/>
        <rFont val="ＭＳ 明朝"/>
        <family val="1"/>
        <charset val="128"/>
      </rPr>
      <t>の含除</t>
    </r>
    <rPh sb="0" eb="2">
      <t>シゼン</t>
    </rPh>
    <rPh sb="2" eb="4">
      <t>サイガイ</t>
    </rPh>
    <rPh sb="4" eb="5">
      <t>トウ</t>
    </rPh>
    <rPh sb="7" eb="8">
      <t>ガン</t>
    </rPh>
    <rPh sb="8" eb="9">
      <t>ジョ</t>
    </rPh>
    <phoneticPr fontId="3"/>
  </si>
  <si>
    <t>日本</t>
    <rPh sb="0" eb="2">
      <t>ニホン</t>
    </rPh>
    <phoneticPr fontId="3"/>
  </si>
  <si>
    <t>自動再閉路は除く</t>
    <phoneticPr fontId="3"/>
  </si>
  <si>
    <t>低圧</t>
    <rPh sb="0" eb="2">
      <t>テイアツ</t>
    </rPh>
    <phoneticPr fontId="3"/>
  </si>
  <si>
    <t>含</t>
    <phoneticPr fontId="3"/>
  </si>
  <si>
    <t>米国</t>
    <phoneticPr fontId="3"/>
  </si>
  <si>
    <t>カリフォルニア州</t>
    <phoneticPr fontId="3"/>
  </si>
  <si>
    <t>-</t>
    <phoneticPr fontId="3"/>
  </si>
  <si>
    <t>5分以上
の停電</t>
    <rPh sb="1" eb="2">
      <t>フン</t>
    </rPh>
    <rPh sb="2" eb="4">
      <t>イジョウ</t>
    </rPh>
    <rPh sb="6" eb="8">
      <t>テイデン</t>
    </rPh>
    <phoneticPr fontId="3"/>
  </si>
  <si>
    <t>全電圧</t>
    <rPh sb="0" eb="1">
      <t>ゼン</t>
    </rPh>
    <rPh sb="1" eb="3">
      <t>デンアツ</t>
    </rPh>
    <phoneticPr fontId="3"/>
  </si>
  <si>
    <t>テキサス州</t>
    <phoneticPr fontId="3"/>
  </si>
  <si>
    <t>ニューヨーク州</t>
    <phoneticPr fontId="3"/>
  </si>
  <si>
    <t>ペンシルベニア州</t>
    <phoneticPr fontId="3"/>
  </si>
  <si>
    <t>除</t>
    <phoneticPr fontId="3"/>
  </si>
  <si>
    <t>欧州</t>
    <rPh sb="0" eb="2">
      <t>オウシュウ</t>
    </rPh>
    <phoneticPr fontId="3"/>
  </si>
  <si>
    <t>ドイツ</t>
    <phoneticPr fontId="3"/>
  </si>
  <si>
    <t>3分以上
の停電</t>
    <rPh sb="1" eb="2">
      <t>フン</t>
    </rPh>
    <rPh sb="2" eb="4">
      <t>イジョウ</t>
    </rPh>
    <rPh sb="6" eb="8">
      <t>テイデン</t>
    </rPh>
    <phoneticPr fontId="3"/>
  </si>
  <si>
    <t>全電圧</t>
  </si>
  <si>
    <t>含</t>
  </si>
  <si>
    <t>イタリア</t>
    <phoneticPr fontId="3"/>
  </si>
  <si>
    <t>全電圧</t>
    <phoneticPr fontId="3"/>
  </si>
  <si>
    <t>フランス</t>
    <phoneticPr fontId="3"/>
  </si>
  <si>
    <t>スペイン</t>
    <phoneticPr fontId="3"/>
  </si>
  <si>
    <t>イギリス</t>
    <phoneticPr fontId="3"/>
  </si>
  <si>
    <t>スウェーデン</t>
    <phoneticPr fontId="3"/>
  </si>
  <si>
    <t>フィンランド</t>
    <phoneticPr fontId="3"/>
  </si>
  <si>
    <t>除く低圧</t>
  </si>
  <si>
    <t>ノルウェー</t>
    <phoneticPr fontId="3"/>
  </si>
  <si>
    <t>除</t>
    <rPh sb="0" eb="1">
      <t>ノゾ</t>
    </rPh>
    <phoneticPr fontId="3"/>
  </si>
  <si>
    <t>表47 （2015～2019 年）欧米諸国と日本における需要家停電時間 [分/年・口]</t>
    <rPh sb="0" eb="1">
      <t>ヒョウ</t>
    </rPh>
    <rPh sb="15" eb="16">
      <t>トシ</t>
    </rPh>
    <rPh sb="17" eb="19">
      <t>オウベイ</t>
    </rPh>
    <rPh sb="19" eb="21">
      <t>ショコク</t>
    </rPh>
    <rPh sb="22" eb="24">
      <t>ニホン</t>
    </rPh>
    <rPh sb="28" eb="31">
      <t>ジュヨウカ</t>
    </rPh>
    <rPh sb="31" eb="33">
      <t>テイデン</t>
    </rPh>
    <rPh sb="33" eb="35">
      <t>ジカン</t>
    </rPh>
    <rPh sb="37" eb="38">
      <t>ブン</t>
    </rPh>
    <rPh sb="39" eb="40">
      <t>ネン</t>
    </rPh>
    <rPh sb="41" eb="42">
      <t>クチトシオウベイショコクニホンジュヨウカテイデンジカンブンネンクチ</t>
    </rPh>
    <phoneticPr fontId="3"/>
  </si>
  <si>
    <t>表48 （2015～2019 年）欧米諸国と日本における需要家停電回数 [回/年・口]</t>
    <rPh sb="0" eb="1">
      <t>ヒョウ</t>
    </rPh>
    <rPh sb="15" eb="16">
      <t>トシ</t>
    </rPh>
    <rPh sb="17" eb="19">
      <t>オウベイ</t>
    </rPh>
    <rPh sb="19" eb="21">
      <t>ショコク</t>
    </rPh>
    <rPh sb="22" eb="24">
      <t>ニホン</t>
    </rPh>
    <rPh sb="28" eb="31">
      <t>ジュヨウカ</t>
    </rPh>
    <rPh sb="31" eb="33">
      <t>テイデン</t>
    </rPh>
    <rPh sb="33" eb="35">
      <t>カイスウ</t>
    </rPh>
    <rPh sb="37" eb="38">
      <t>カイ</t>
    </rPh>
    <rPh sb="39" eb="40">
      <t>ネン</t>
    </rPh>
    <rPh sb="41" eb="42">
      <t>クチトシオウベイショコクニホンジュヨウカテイデンカイスウカイネンクチ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</si>
</sst>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0_);[Red]\(0.00\)"/>
    <numFmt numFmtId="178" formatCode="#,##0.0;#,##0.0;"/>
    <numFmt numFmtId="179" formatCode="#,##0.0;[Red]\-#,##0.0"/>
    <numFmt numFmtId="180" formatCode="#,##0_);[Red]\(#,##0\)"/>
    <numFmt numFmtId="181" formatCode="#,##0.00_);[Red]\(#,##0.00\)"/>
    <numFmt numFmtId="182" formatCode="0_);[Red]\(0\)"/>
  </numFmts>
  <fonts count="44"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11"/>
      <color theme="8"/>
      <name val="ＭＳ Ｐ明朝"/>
      <family val="1"/>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b/>
      <sz val="11"/>
      <color rgb="FFFF0000"/>
      <name val="ＭＳ Ｐ明朝"/>
      <family val="1"/>
      <charset val="128"/>
    </font>
    <font>
      <sz val="10.5"/>
      <color theme="1"/>
      <name val="ＭＳ ゴシック"/>
      <family val="3"/>
      <charset val="128"/>
    </font>
    <font>
      <sz val="10.5"/>
      <name val="ＭＳ ゴシック"/>
      <family val="3"/>
      <charset val="128"/>
    </font>
    <font>
      <sz val="11"/>
      <name val="ＭＳ Ｐ明朝"/>
      <family val="1"/>
      <charset val="128"/>
    </font>
    <font>
      <sz val="9"/>
      <color theme="1"/>
      <name val="ＭＳ Ｐ明朝"/>
      <family val="1"/>
      <charset val="128"/>
    </font>
    <font>
      <sz val="11"/>
      <name val="ＭＳ Ｐゴシック"/>
      <family val="3"/>
      <charset val="128"/>
    </font>
    <font>
      <sz val="9"/>
      <name val="ＭＳ Ｐ明朝"/>
      <family val="1"/>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vertAlign val="superscript"/>
      <sz val="9"/>
      <name val="ＭＳ 明朝"/>
      <family val="1"/>
      <charset val="128"/>
    </font>
    <font>
      <b/>
      <sz val="9"/>
      <color rgb="FFFF0000"/>
      <name val="ＭＳ Ｐ明朝"/>
      <family val="1"/>
      <charset val="128"/>
    </font>
    <font>
      <sz val="10"/>
      <color theme="1"/>
      <name val="ＭＳ Ｐ明朝"/>
      <family val="1"/>
      <charset val="128"/>
    </font>
    <font>
      <sz val="10"/>
      <color theme="1"/>
      <name val="ＭＳ ゴシック"/>
      <family val="3"/>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
      <sz val="11"/>
      <color rgb="FFFF0000"/>
      <name val="ＭＳ 明朝"/>
      <family val="1"/>
      <charset val="128"/>
    </font>
    <font>
      <sz val="20"/>
      <color theme="1"/>
      <name val="ＭＳ Ｐゴシック"/>
      <family val="2"/>
      <charset val="128"/>
      <scheme val="minor"/>
    </font>
    <font>
      <sz val="20"/>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1"/>
      <name val="ＭＳ Ｐゴシック"/>
      <family val="2"/>
      <charset val="128"/>
      <scheme val="minor"/>
    </font>
    <font>
      <sz val="20"/>
      <name val="ＭＳ Ｐゴシック"/>
      <family val="2"/>
      <charset val="128"/>
      <scheme val="minor"/>
    </font>
    <font>
      <sz val="2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DCD"/>
        <bgColor indexed="64"/>
      </patternFill>
    </fill>
    <fill>
      <patternFill patternType="solid">
        <fgColor theme="4" tint="0.79998168889431442"/>
        <bgColor indexed="64"/>
      </patternFill>
    </fill>
    <fill>
      <patternFill patternType="solid">
        <fgColor theme="2" tint="-9.9978637043366805E-2"/>
        <bgColor indexed="64"/>
      </patternFill>
    </fill>
  </fills>
  <borders count="125">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diagonalUp="1">
      <left style="medium">
        <color indexed="64"/>
      </left>
      <right style="medium">
        <color indexed="64"/>
      </right>
      <top style="medium">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bottom style="hair">
        <color indexed="64"/>
      </bottom>
      <diagonal style="thin">
        <color indexed="64"/>
      </diagonal>
    </border>
    <border>
      <left style="hair">
        <color indexed="64"/>
      </left>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medium">
        <color indexed="64"/>
      </left>
      <right style="medium">
        <color indexed="64"/>
      </right>
      <top style="thin">
        <color indexed="64"/>
      </top>
      <bottom style="hair">
        <color indexed="64"/>
      </bottom>
      <diagonal style="thin">
        <color indexed="64"/>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top style="hair">
        <color indexed="64"/>
      </top>
      <bottom/>
      <diagonal/>
    </border>
    <border>
      <left style="thin">
        <color theme="1"/>
      </left>
      <right/>
      <top style="hair">
        <color theme="1"/>
      </top>
      <bottom style="thin">
        <color theme="1"/>
      </bottom>
      <diagonal/>
    </border>
    <border>
      <left style="thin">
        <color indexed="64"/>
      </left>
      <right style="hair">
        <color indexed="64"/>
      </right>
      <top style="hair">
        <color theme="1"/>
      </top>
      <bottom style="thin">
        <color theme="1"/>
      </bottom>
      <diagonal/>
    </border>
    <border>
      <left style="hair">
        <color indexed="64"/>
      </left>
      <right style="hair">
        <color indexed="64"/>
      </right>
      <top style="hair">
        <color theme="1"/>
      </top>
      <bottom style="thin">
        <color theme="1"/>
      </bottom>
      <diagonal/>
    </border>
    <border>
      <left style="hair">
        <color indexed="64"/>
      </left>
      <right style="thin">
        <color theme="1"/>
      </right>
      <top style="hair">
        <color theme="1"/>
      </top>
      <bottom style="thin">
        <color theme="1"/>
      </bottom>
      <diagonal/>
    </border>
    <border>
      <left style="thin">
        <color auto="1"/>
      </left>
      <right/>
      <top style="thin">
        <color auto="1"/>
      </top>
      <bottom style="hair">
        <color auto="1"/>
      </bottom>
      <diagonal/>
    </border>
    <border>
      <left style="thin">
        <color theme="1"/>
      </left>
      <right/>
      <top style="hair">
        <color theme="1"/>
      </top>
      <bottom style="thin">
        <color indexed="64"/>
      </bottom>
      <diagonal/>
    </border>
    <border>
      <left style="hair">
        <color indexed="64"/>
      </left>
      <right style="thin">
        <color theme="1"/>
      </right>
      <top style="hair">
        <color theme="1"/>
      </top>
      <bottom style="thin">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right style="thin">
        <color indexed="64"/>
      </right>
      <top style="hair">
        <color indexed="64"/>
      </top>
      <bottom/>
      <diagonal/>
    </border>
    <border>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xf numFmtId="0" fontId="39" fillId="0" borderId="0"/>
  </cellStyleXfs>
  <cellXfs count="593">
    <xf numFmtId="0" fontId="0" fillId="0" borderId="0" xfId="0">
      <alignment vertical="center"/>
    </xf>
    <xf numFmtId="0" fontId="2" fillId="2" borderId="0" xfId="0" applyFont="1" applyFill="1" applyAlignment="1">
      <alignment horizontal="center" vertical="center" shrinkToFit="1"/>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Border="1">
      <alignment vertical="center"/>
    </xf>
    <xf numFmtId="0" fontId="8" fillId="2" borderId="0" xfId="0" applyFont="1" applyFill="1" applyAlignment="1">
      <alignment horizontal="left" vertical="center"/>
    </xf>
    <xf numFmtId="0" fontId="5" fillId="2" borderId="0" xfId="0" applyFont="1" applyFill="1" applyBorder="1" applyAlignment="1">
      <alignment horizontal="right"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1" fillId="3" borderId="6" xfId="0" applyFont="1" applyFill="1" applyBorder="1" applyAlignment="1">
      <alignment horizontal="left" vertical="center"/>
    </xf>
    <xf numFmtId="40" fontId="10" fillId="2" borderId="7" xfId="0" applyNumberFormat="1" applyFont="1" applyFill="1" applyBorder="1">
      <alignment vertical="center"/>
    </xf>
    <xf numFmtId="40" fontId="10" fillId="2" borderId="8" xfId="0" applyNumberFormat="1" applyFont="1" applyFill="1" applyBorder="1">
      <alignment vertical="center"/>
    </xf>
    <xf numFmtId="40" fontId="10" fillId="2" borderId="9" xfId="0" applyNumberFormat="1" applyFont="1" applyFill="1" applyBorder="1">
      <alignment vertical="center"/>
    </xf>
    <xf numFmtId="40" fontId="10" fillId="2" borderId="15" xfId="0" applyNumberFormat="1" applyFont="1" applyFill="1" applyBorder="1">
      <alignment vertical="center"/>
    </xf>
    <xf numFmtId="40" fontId="10" fillId="2" borderId="16" xfId="0" applyNumberFormat="1" applyFont="1" applyFill="1" applyBorder="1">
      <alignment vertical="center"/>
    </xf>
    <xf numFmtId="40" fontId="10" fillId="2" borderId="19" xfId="0" applyNumberFormat="1" applyFont="1" applyFill="1" applyBorder="1">
      <alignment vertical="center"/>
    </xf>
    <xf numFmtId="40" fontId="10" fillId="2" borderId="20" xfId="0" applyNumberFormat="1" applyFont="1" applyFill="1" applyBorder="1">
      <alignment vertical="center"/>
    </xf>
    <xf numFmtId="40" fontId="10" fillId="2" borderId="21" xfId="0" applyNumberFormat="1" applyFont="1" applyFill="1" applyBorder="1">
      <alignment vertical="center"/>
    </xf>
    <xf numFmtId="0" fontId="4" fillId="2" borderId="0" xfId="0" applyFont="1" applyFill="1" applyBorder="1">
      <alignment vertical="center"/>
    </xf>
    <xf numFmtId="0" fontId="6" fillId="2" borderId="0" xfId="0" applyFont="1" applyFill="1" applyBorder="1">
      <alignment vertical="center"/>
    </xf>
    <xf numFmtId="0" fontId="4" fillId="3" borderId="1" xfId="0" applyFont="1" applyFill="1" applyBorder="1" applyAlignment="1">
      <alignment horizontal="center" vertical="center"/>
    </xf>
    <xf numFmtId="0" fontId="4" fillId="3" borderId="3" xfId="0" applyFont="1" applyFill="1" applyBorder="1" applyAlignment="1">
      <alignment vertical="center"/>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29" xfId="0" applyFont="1" applyFill="1" applyBorder="1" applyAlignment="1">
      <alignment horizontal="center" vertical="center"/>
    </xf>
    <xf numFmtId="38" fontId="4" fillId="2" borderId="23" xfId="1" applyFont="1" applyFill="1" applyBorder="1">
      <alignment vertical="center"/>
    </xf>
    <xf numFmtId="38" fontId="4" fillId="2" borderId="30" xfId="1" applyFont="1" applyFill="1" applyBorder="1">
      <alignment vertical="center"/>
    </xf>
    <xf numFmtId="38" fontId="4" fillId="2" borderId="31" xfId="1" applyFont="1" applyFill="1" applyBorder="1">
      <alignment vertical="center"/>
    </xf>
    <xf numFmtId="0" fontId="4" fillId="3" borderId="24" xfId="0" applyFont="1" applyFill="1" applyBorder="1" applyAlignment="1">
      <alignment horizontal="center" vertical="center"/>
    </xf>
    <xf numFmtId="38" fontId="4" fillId="2" borderId="15" xfId="1" applyFont="1" applyFill="1" applyBorder="1">
      <alignment vertical="center"/>
    </xf>
    <xf numFmtId="38" fontId="4" fillId="2" borderId="16" xfId="1" applyFont="1" applyFill="1" applyBorder="1">
      <alignment vertical="center"/>
    </xf>
    <xf numFmtId="38" fontId="4" fillId="2" borderId="17" xfId="1" applyFont="1" applyFill="1" applyBorder="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pplyAlignment="1">
      <alignment horizontal="left" vertical="center"/>
    </xf>
    <xf numFmtId="0" fontId="15" fillId="2" borderId="0" xfId="0" applyFont="1" applyFill="1" applyAlignment="1">
      <alignment horizontal="left" vertical="center"/>
    </xf>
    <xf numFmtId="0" fontId="15" fillId="2" borderId="0" xfId="0" applyFont="1" applyFill="1" applyAlignment="1">
      <alignment horizontal="right" vertical="center"/>
    </xf>
    <xf numFmtId="0" fontId="4" fillId="2" borderId="0" xfId="0" applyFont="1" applyFill="1" applyAlignment="1">
      <alignment horizontal="right" vertical="center"/>
    </xf>
    <xf numFmtId="0" fontId="18" fillId="3" borderId="32" xfId="2" applyFont="1" applyFill="1" applyBorder="1" applyAlignment="1" applyProtection="1">
      <alignment horizontal="centerContinuous" vertical="center"/>
    </xf>
    <xf numFmtId="0" fontId="18" fillId="3" borderId="39" xfId="2" applyFont="1" applyFill="1" applyBorder="1" applyAlignment="1" applyProtection="1">
      <alignment horizontal="centerContinuous"/>
    </xf>
    <xf numFmtId="0" fontId="18" fillId="3" borderId="40" xfId="2" applyFont="1" applyFill="1" applyBorder="1" applyAlignment="1" applyProtection="1">
      <alignment horizontal="centerContinuous" vertical="center"/>
    </xf>
    <xf numFmtId="176" fontId="4" fillId="2" borderId="39" xfId="0" applyNumberFormat="1" applyFont="1" applyFill="1" applyBorder="1">
      <alignment vertical="center"/>
    </xf>
    <xf numFmtId="176" fontId="4" fillId="2" borderId="40" xfId="0" applyNumberFormat="1" applyFont="1" applyFill="1" applyBorder="1">
      <alignment vertical="center"/>
    </xf>
    <xf numFmtId="0" fontId="18" fillId="3" borderId="28" xfId="2" applyFont="1" applyFill="1" applyBorder="1" applyAlignment="1" applyProtection="1">
      <alignment horizontal="centerContinuous" vertical="center"/>
    </xf>
    <xf numFmtId="0" fontId="18" fillId="3" borderId="12" xfId="2" applyFont="1" applyFill="1" applyBorder="1" applyAlignment="1" applyProtection="1">
      <alignment horizontal="centerContinuous" vertical="center"/>
    </xf>
    <xf numFmtId="0" fontId="18" fillId="3" borderId="13" xfId="2" applyFont="1" applyFill="1" applyBorder="1" applyAlignment="1" applyProtection="1">
      <alignment horizontal="centerContinuous" vertical="center"/>
    </xf>
    <xf numFmtId="0" fontId="18" fillId="2" borderId="0" xfId="2" applyFont="1" applyFill="1" applyBorder="1" applyAlignment="1" applyProtection="1">
      <alignment horizontal="center" vertical="center"/>
    </xf>
    <xf numFmtId="0" fontId="0" fillId="2" borderId="0" xfId="0" applyFill="1">
      <alignment vertical="center"/>
    </xf>
    <xf numFmtId="0" fontId="17" fillId="2" borderId="0" xfId="2" applyFill="1"/>
    <xf numFmtId="0" fontId="10" fillId="2" borderId="0" xfId="0" applyFont="1" applyFill="1">
      <alignment vertical="center"/>
    </xf>
    <xf numFmtId="0" fontId="10" fillId="2" borderId="0" xfId="0" applyFont="1" applyFill="1" applyAlignment="1">
      <alignment horizontal="right" vertical="center"/>
    </xf>
    <xf numFmtId="0" fontId="21" fillId="2" borderId="0" xfId="2" applyFont="1" applyFill="1" applyProtection="1"/>
    <xf numFmtId="0" fontId="22" fillId="2" borderId="0" xfId="2" applyFont="1" applyFill="1" applyAlignment="1" applyProtection="1">
      <alignment horizontal="center" vertical="center"/>
    </xf>
    <xf numFmtId="0" fontId="21" fillId="2" borderId="0" xfId="2" applyFont="1" applyFill="1" applyAlignment="1" applyProtection="1">
      <alignment horizontal="center" vertical="center"/>
    </xf>
    <xf numFmtId="0" fontId="25" fillId="2" borderId="0" xfId="0" applyFont="1" applyFill="1">
      <alignment vertical="center"/>
    </xf>
    <xf numFmtId="0" fontId="4" fillId="3" borderId="11" xfId="0" applyFont="1" applyFill="1" applyBorder="1">
      <alignment vertical="center"/>
    </xf>
    <xf numFmtId="0" fontId="4" fillId="3" borderId="42" xfId="0" applyFont="1" applyFill="1" applyBorder="1">
      <alignment vertical="center"/>
    </xf>
    <xf numFmtId="0" fontId="4" fillId="3" borderId="43" xfId="0" applyFont="1" applyFill="1" applyBorder="1">
      <alignment vertical="center"/>
    </xf>
    <xf numFmtId="0" fontId="4" fillId="3" borderId="53"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17" xfId="0" applyFont="1" applyFill="1" applyBorder="1" applyAlignment="1">
      <alignment horizontal="center" vertical="center" shrinkToFit="1"/>
    </xf>
    <xf numFmtId="0" fontId="4" fillId="3" borderId="21"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62" xfId="0" applyFont="1" applyFill="1" applyBorder="1" applyAlignment="1">
      <alignment horizontal="center" vertical="center"/>
    </xf>
    <xf numFmtId="0" fontId="4" fillId="2" borderId="42" xfId="0" applyFont="1" applyFill="1" applyBorder="1">
      <alignment vertical="center"/>
    </xf>
    <xf numFmtId="0" fontId="4" fillId="3" borderId="5" xfId="0" applyFont="1" applyFill="1" applyBorder="1">
      <alignment vertical="center"/>
    </xf>
    <xf numFmtId="0" fontId="26" fillId="0" borderId="11" xfId="0" applyFont="1" applyFill="1" applyBorder="1" applyAlignment="1">
      <alignment horizontal="center" vertical="center"/>
    </xf>
    <xf numFmtId="0" fontId="26" fillId="0" borderId="18" xfId="0" applyFont="1" applyFill="1" applyBorder="1" applyAlignment="1">
      <alignment horizontal="center" vertical="center"/>
    </xf>
    <xf numFmtId="0" fontId="4" fillId="2" borderId="0" xfId="0" applyFont="1" applyFill="1" applyAlignment="1">
      <alignment vertical="center" wrapText="1"/>
    </xf>
    <xf numFmtId="0" fontId="27" fillId="2" borderId="0" xfId="0" applyFont="1" applyFill="1" applyBorder="1" applyAlignment="1">
      <alignment horizontal="center" vertical="center" textRotation="255" wrapText="1"/>
    </xf>
    <xf numFmtId="0" fontId="4"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9" fillId="2" borderId="0" xfId="0" applyFont="1" applyFill="1" applyAlignment="1">
      <alignment horizontal="center" vertical="center" shrinkToFit="1"/>
    </xf>
    <xf numFmtId="38" fontId="15" fillId="3" borderId="20" xfId="1" applyFont="1" applyFill="1" applyBorder="1">
      <alignment vertical="center"/>
    </xf>
    <xf numFmtId="40" fontId="15" fillId="2" borderId="54" xfId="1" applyNumberFormat="1" applyFont="1" applyFill="1" applyBorder="1" applyAlignment="1">
      <alignment horizontal="right" vertical="center"/>
    </xf>
    <xf numFmtId="40" fontId="15" fillId="2" borderId="55" xfId="1" applyNumberFormat="1" applyFont="1" applyFill="1" applyBorder="1" applyAlignment="1">
      <alignment horizontal="right" vertical="center"/>
    </xf>
    <xf numFmtId="40" fontId="15" fillId="2" borderId="15" xfId="1" applyNumberFormat="1" applyFont="1" applyFill="1" applyBorder="1" applyAlignment="1">
      <alignment horizontal="right" vertical="center"/>
    </xf>
    <xf numFmtId="40" fontId="15" fillId="2" borderId="16" xfId="1" applyNumberFormat="1" applyFont="1" applyFill="1" applyBorder="1" applyAlignment="1">
      <alignment horizontal="right" vertical="center"/>
    </xf>
    <xf numFmtId="40" fontId="15" fillId="3" borderId="19" xfId="1" applyNumberFormat="1" applyFont="1" applyFill="1" applyBorder="1" applyAlignment="1">
      <alignment horizontal="right" vertical="center"/>
    </xf>
    <xf numFmtId="40" fontId="15" fillId="3" borderId="20" xfId="1" applyNumberFormat="1" applyFont="1" applyFill="1" applyBorder="1" applyAlignment="1">
      <alignment horizontal="right" vertical="center"/>
    </xf>
    <xf numFmtId="40" fontId="15" fillId="2" borderId="7" xfId="1" applyNumberFormat="1" applyFont="1" applyFill="1" applyBorder="1" applyAlignment="1">
      <alignment horizontal="right" vertical="center"/>
    </xf>
    <xf numFmtId="40" fontId="15" fillId="2" borderId="8" xfId="1" applyNumberFormat="1" applyFont="1" applyFill="1" applyBorder="1" applyAlignment="1">
      <alignment horizontal="right" vertical="center"/>
    </xf>
    <xf numFmtId="40" fontId="15" fillId="3" borderId="56" xfId="1" applyNumberFormat="1" applyFont="1" applyFill="1" applyBorder="1" applyAlignment="1">
      <alignment horizontal="right" vertical="center"/>
    </xf>
    <xf numFmtId="40" fontId="15" fillId="3" borderId="58" xfId="1" applyNumberFormat="1" applyFont="1" applyFill="1" applyBorder="1" applyAlignment="1">
      <alignment horizontal="right" vertical="center"/>
    </xf>
    <xf numFmtId="40" fontId="15" fillId="3" borderId="63" xfId="1" applyNumberFormat="1" applyFont="1" applyFill="1" applyBorder="1" applyAlignment="1">
      <alignment horizontal="right" vertical="center"/>
    </xf>
    <xf numFmtId="40" fontId="15" fillId="3" borderId="64" xfId="1" applyNumberFormat="1" applyFont="1" applyFill="1" applyBorder="1" applyAlignment="1">
      <alignment horizontal="right" vertical="center"/>
    </xf>
    <xf numFmtId="38" fontId="15" fillId="2" borderId="54" xfId="1" applyFont="1" applyFill="1" applyBorder="1" applyAlignment="1">
      <alignment horizontal="right" vertical="center"/>
    </xf>
    <xf numFmtId="38" fontId="15" fillId="2" borderId="55" xfId="1" applyFont="1" applyFill="1" applyBorder="1" applyAlignment="1">
      <alignment horizontal="right" vertical="center"/>
    </xf>
    <xf numFmtId="38" fontId="15" fillId="2" borderId="15" xfId="1" applyFont="1" applyFill="1" applyBorder="1" applyAlignment="1">
      <alignment horizontal="right" vertical="center"/>
    </xf>
    <xf numFmtId="38" fontId="15" fillId="2" borderId="16" xfId="1" applyFont="1" applyFill="1" applyBorder="1" applyAlignment="1">
      <alignment horizontal="right" vertical="center"/>
    </xf>
    <xf numFmtId="38" fontId="15" fillId="3" borderId="19" xfId="1" applyFont="1" applyFill="1" applyBorder="1" applyAlignment="1">
      <alignment horizontal="right" vertical="center"/>
    </xf>
    <xf numFmtId="38" fontId="15" fillId="3" borderId="20" xfId="1" applyFont="1" applyFill="1" applyBorder="1" applyAlignment="1">
      <alignment horizontal="right" vertical="center"/>
    </xf>
    <xf numFmtId="38" fontId="15" fillId="2" borderId="7" xfId="1" applyFont="1" applyFill="1" applyBorder="1" applyAlignment="1">
      <alignment horizontal="right" vertical="center"/>
    </xf>
    <xf numFmtId="38" fontId="15" fillId="2" borderId="8" xfId="1" applyFont="1" applyFill="1" applyBorder="1" applyAlignment="1">
      <alignment horizontal="right" vertical="center"/>
    </xf>
    <xf numFmtId="38" fontId="15" fillId="3" borderId="56" xfId="1" applyFont="1" applyFill="1" applyBorder="1" applyAlignment="1">
      <alignment horizontal="right" vertical="center"/>
    </xf>
    <xf numFmtId="38" fontId="15" fillId="3" borderId="58" xfId="1" applyFont="1" applyFill="1" applyBorder="1" applyAlignment="1">
      <alignment horizontal="right" vertical="center"/>
    </xf>
    <xf numFmtId="38" fontId="15" fillId="3" borderId="63" xfId="1" applyFont="1" applyFill="1" applyBorder="1" applyAlignment="1">
      <alignment horizontal="right" vertical="center"/>
    </xf>
    <xf numFmtId="38" fontId="15" fillId="3" borderId="64" xfId="1" applyFont="1" applyFill="1" applyBorder="1" applyAlignment="1">
      <alignment horizontal="right" vertical="center"/>
    </xf>
    <xf numFmtId="2" fontId="4" fillId="0" borderId="8" xfId="0" applyNumberFormat="1" applyFont="1" applyFill="1" applyBorder="1" applyAlignment="1">
      <alignment horizontal="right" vertical="center"/>
    </xf>
    <xf numFmtId="2" fontId="4" fillId="0" borderId="9" xfId="0" applyNumberFormat="1" applyFont="1" applyFill="1" applyBorder="1" applyAlignment="1">
      <alignment horizontal="right" vertical="center"/>
    </xf>
    <xf numFmtId="2" fontId="4" fillId="0" borderId="58" xfId="0" applyNumberFormat="1" applyFont="1" applyFill="1" applyBorder="1" applyAlignment="1">
      <alignment horizontal="right" vertical="center"/>
    </xf>
    <xf numFmtId="2" fontId="4" fillId="0" borderId="57" xfId="0" applyNumberFormat="1" applyFont="1" applyFill="1" applyBorder="1" applyAlignment="1">
      <alignment horizontal="right" vertical="center"/>
    </xf>
    <xf numFmtId="2" fontId="4" fillId="3" borderId="2" xfId="0" applyNumberFormat="1" applyFont="1" applyFill="1" applyBorder="1" applyAlignment="1">
      <alignment horizontal="right" vertical="center"/>
    </xf>
    <xf numFmtId="2" fontId="4" fillId="3" borderId="3" xfId="0" applyNumberFormat="1" applyFont="1" applyFill="1" applyBorder="1" applyAlignment="1">
      <alignment horizontal="right" vertical="center"/>
    </xf>
    <xf numFmtId="38" fontId="15" fillId="0" borderId="30" xfId="1" applyFont="1" applyBorder="1">
      <alignment vertical="center"/>
    </xf>
    <xf numFmtId="38" fontId="15" fillId="0" borderId="31" xfId="1" applyFont="1" applyBorder="1">
      <alignment vertical="center"/>
    </xf>
    <xf numFmtId="38" fontId="15" fillId="0" borderId="16" xfId="1" applyFont="1" applyBorder="1">
      <alignment vertical="center"/>
    </xf>
    <xf numFmtId="38" fontId="15" fillId="0" borderId="17" xfId="1" applyFont="1" applyBorder="1">
      <alignment vertical="center"/>
    </xf>
    <xf numFmtId="38" fontId="15" fillId="3" borderId="21" xfId="1" applyFont="1" applyFill="1" applyBorder="1">
      <alignment vertical="center"/>
    </xf>
    <xf numFmtId="38" fontId="15" fillId="0" borderId="2" xfId="1" applyFont="1" applyBorder="1">
      <alignment vertical="center"/>
    </xf>
    <xf numFmtId="38" fontId="15" fillId="0" borderId="3" xfId="1" applyFont="1" applyBorder="1">
      <alignment vertical="center"/>
    </xf>
    <xf numFmtId="38" fontId="15" fillId="0" borderId="12" xfId="1" applyFont="1" applyBorder="1">
      <alignment vertical="center"/>
    </xf>
    <xf numFmtId="38" fontId="15" fillId="0" borderId="48" xfId="1" applyFont="1" applyBorder="1">
      <alignment vertical="center"/>
    </xf>
    <xf numFmtId="0" fontId="4" fillId="3" borderId="73" xfId="0" applyFont="1" applyFill="1" applyBorder="1" applyAlignment="1">
      <alignment horizontal="center" vertical="center"/>
    </xf>
    <xf numFmtId="40" fontId="15" fillId="2" borderId="74" xfId="1" applyNumberFormat="1" applyFont="1" applyFill="1" applyBorder="1" applyAlignment="1">
      <alignment horizontal="right" vertical="center"/>
    </xf>
    <xf numFmtId="40" fontId="15" fillId="2" borderId="70" xfId="1" applyNumberFormat="1" applyFont="1" applyFill="1" applyBorder="1" applyAlignment="1">
      <alignment horizontal="right" vertical="center"/>
    </xf>
    <xf numFmtId="40" fontId="15" fillId="3" borderId="69" xfId="1" applyNumberFormat="1" applyFont="1" applyFill="1" applyBorder="1" applyAlignment="1">
      <alignment horizontal="right" vertical="center"/>
    </xf>
    <xf numFmtId="40" fontId="15" fillId="2" borderId="75" xfId="1" applyNumberFormat="1" applyFont="1" applyFill="1" applyBorder="1" applyAlignment="1">
      <alignment horizontal="right" vertical="center"/>
    </xf>
    <xf numFmtId="40" fontId="15" fillId="3" borderId="76" xfId="1" applyNumberFormat="1" applyFont="1" applyFill="1" applyBorder="1" applyAlignment="1">
      <alignment horizontal="right" vertical="center"/>
    </xf>
    <xf numFmtId="40" fontId="15" fillId="3" borderId="77" xfId="1" applyNumberFormat="1" applyFont="1" applyFill="1" applyBorder="1" applyAlignment="1">
      <alignment horizontal="right" vertical="center"/>
    </xf>
    <xf numFmtId="38" fontId="15" fillId="2" borderId="74" xfId="1" applyFont="1" applyFill="1" applyBorder="1" applyAlignment="1">
      <alignment horizontal="right" vertical="center"/>
    </xf>
    <xf numFmtId="38" fontId="15" fillId="2" borderId="70" xfId="1" applyFont="1" applyFill="1" applyBorder="1" applyAlignment="1">
      <alignment horizontal="right" vertical="center"/>
    </xf>
    <xf numFmtId="38" fontId="15" fillId="3" borderId="69" xfId="1" applyFont="1" applyFill="1" applyBorder="1" applyAlignment="1">
      <alignment horizontal="right" vertical="center"/>
    </xf>
    <xf numFmtId="38" fontId="15" fillId="2" borderId="75" xfId="1" applyFont="1" applyFill="1" applyBorder="1" applyAlignment="1">
      <alignment horizontal="right" vertical="center"/>
    </xf>
    <xf numFmtId="38" fontId="15" fillId="3" borderId="76" xfId="1" applyFont="1" applyFill="1" applyBorder="1" applyAlignment="1">
      <alignment horizontal="right" vertical="center"/>
    </xf>
    <xf numFmtId="38" fontId="15" fillId="3" borderId="77" xfId="1" applyFont="1" applyFill="1" applyBorder="1" applyAlignment="1">
      <alignment horizontal="right" vertical="center"/>
    </xf>
    <xf numFmtId="0" fontId="4" fillId="3" borderId="78" xfId="0" applyFont="1" applyFill="1" applyBorder="1" applyAlignment="1">
      <alignment horizontal="center" vertical="center"/>
    </xf>
    <xf numFmtId="40" fontId="15" fillId="3" borderId="82" xfId="1" applyNumberFormat="1" applyFont="1" applyFill="1" applyBorder="1" applyAlignment="1">
      <alignment horizontal="right" vertical="center"/>
    </xf>
    <xf numFmtId="40" fontId="15" fillId="3" borderId="83" xfId="1" applyNumberFormat="1" applyFont="1" applyFill="1" applyBorder="1" applyAlignment="1">
      <alignment horizontal="right" vertical="center"/>
    </xf>
    <xf numFmtId="40" fontId="15" fillId="3" borderId="84" xfId="1" applyNumberFormat="1" applyFont="1" applyFill="1" applyBorder="1" applyAlignment="1">
      <alignment horizontal="right" vertical="center"/>
    </xf>
    <xf numFmtId="40" fontId="15" fillId="0" borderId="79" xfId="1" applyNumberFormat="1" applyFont="1" applyFill="1" applyBorder="1" applyAlignment="1">
      <alignment horizontal="right" vertical="center"/>
    </xf>
    <xf numFmtId="40" fontId="15" fillId="0" borderId="80" xfId="1" applyNumberFormat="1" applyFont="1" applyFill="1" applyBorder="1" applyAlignment="1">
      <alignment horizontal="right" vertical="center"/>
    </xf>
    <xf numFmtId="40" fontId="15" fillId="0" borderId="81" xfId="1"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38" fontId="15" fillId="0" borderId="79" xfId="1" applyFont="1" applyFill="1" applyBorder="1" applyAlignment="1">
      <alignment horizontal="right" vertical="center"/>
    </xf>
    <xf numFmtId="38" fontId="15" fillId="0" borderId="80" xfId="1" applyFont="1" applyFill="1" applyBorder="1" applyAlignment="1">
      <alignment horizontal="right" vertical="center"/>
    </xf>
    <xf numFmtId="38" fontId="15" fillId="0" borderId="81" xfId="1" applyFont="1" applyFill="1" applyBorder="1" applyAlignment="1">
      <alignment horizontal="right" vertical="center"/>
    </xf>
    <xf numFmtId="38" fontId="15" fillId="0" borderId="85" xfId="1" applyFont="1" applyBorder="1">
      <alignment vertical="center"/>
    </xf>
    <xf numFmtId="178" fontId="4" fillId="4" borderId="40" xfId="0" applyNumberFormat="1" applyFont="1" applyFill="1" applyBorder="1">
      <alignment vertical="center"/>
    </xf>
    <xf numFmtId="178" fontId="15" fillId="4" borderId="31" xfId="1" applyNumberFormat="1" applyFont="1" applyFill="1" applyBorder="1">
      <alignment vertical="center"/>
    </xf>
    <xf numFmtId="178" fontId="15" fillId="4" borderId="17" xfId="1" applyNumberFormat="1" applyFont="1" applyFill="1" applyBorder="1">
      <alignment vertical="center"/>
    </xf>
    <xf numFmtId="178" fontId="15" fillId="3" borderId="21" xfId="1" applyNumberFormat="1" applyFont="1" applyFill="1" applyBorder="1">
      <alignment vertical="center"/>
    </xf>
    <xf numFmtId="178" fontId="15" fillId="4" borderId="3" xfId="1" applyNumberFormat="1" applyFont="1" applyFill="1" applyBorder="1">
      <alignment vertical="center"/>
    </xf>
    <xf numFmtId="178" fontId="15" fillId="4" borderId="13" xfId="1" applyNumberFormat="1" applyFont="1" applyFill="1" applyBorder="1">
      <alignment vertical="center"/>
    </xf>
    <xf numFmtId="0" fontId="4" fillId="2" borderId="31" xfId="0" applyFont="1" applyFill="1" applyBorder="1" applyAlignment="1">
      <alignment horizontal="center" vertical="center" shrinkToFit="1"/>
    </xf>
    <xf numFmtId="40" fontId="15" fillId="2" borderId="23" xfId="1" applyNumberFormat="1" applyFont="1" applyFill="1" applyBorder="1" applyAlignment="1">
      <alignment horizontal="right" vertical="center"/>
    </xf>
    <xf numFmtId="40" fontId="15" fillId="2" borderId="30" xfId="1" applyNumberFormat="1" applyFont="1" applyFill="1" applyBorder="1" applyAlignment="1">
      <alignment horizontal="right" vertical="center"/>
    </xf>
    <xf numFmtId="40" fontId="15" fillId="2" borderId="71" xfId="1" applyNumberFormat="1" applyFont="1" applyFill="1" applyBorder="1" applyAlignment="1">
      <alignment horizontal="right" vertical="center"/>
    </xf>
    <xf numFmtId="40" fontId="15" fillId="3" borderId="91" xfId="1" applyNumberFormat="1" applyFont="1" applyFill="1" applyBorder="1" applyAlignment="1">
      <alignment horizontal="right" vertical="center"/>
    </xf>
    <xf numFmtId="38" fontId="15" fillId="2" borderId="23" xfId="1" applyFont="1" applyFill="1" applyBorder="1" applyAlignment="1">
      <alignment horizontal="right" vertical="center"/>
    </xf>
    <xf numFmtId="38" fontId="15" fillId="2" borderId="30" xfId="1" applyFont="1" applyFill="1" applyBorder="1" applyAlignment="1">
      <alignment horizontal="right" vertical="center"/>
    </xf>
    <xf numFmtId="38" fontId="15" fillId="2" borderId="71" xfId="1" applyFont="1" applyFill="1" applyBorder="1" applyAlignment="1">
      <alignment horizontal="right" vertical="center"/>
    </xf>
    <xf numFmtId="38" fontId="15" fillId="0" borderId="93" xfId="1" applyFont="1" applyBorder="1">
      <alignment vertical="center"/>
    </xf>
    <xf numFmtId="38" fontId="15" fillId="0" borderId="92" xfId="1" applyFont="1" applyBorder="1">
      <alignment vertical="center"/>
    </xf>
    <xf numFmtId="0" fontId="0" fillId="0" borderId="0" xfId="0" applyFill="1">
      <alignment vertical="center"/>
    </xf>
    <xf numFmtId="0" fontId="28" fillId="2" borderId="0" xfId="0" applyFont="1" applyFill="1">
      <alignment vertical="center"/>
    </xf>
    <xf numFmtId="0" fontId="9" fillId="0" borderId="0" xfId="0" applyFont="1" applyFill="1" applyAlignment="1">
      <alignment horizontal="center" vertical="center" shrinkToFit="1"/>
    </xf>
    <xf numFmtId="0" fontId="0" fillId="3" borderId="4" xfId="0" applyFill="1" applyBorder="1">
      <alignment vertical="center"/>
    </xf>
    <xf numFmtId="0" fontId="4" fillId="3" borderId="94"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10" fillId="0" borderId="7" xfId="1" applyFont="1" applyFill="1" applyBorder="1">
      <alignment vertical="center"/>
    </xf>
    <xf numFmtId="38" fontId="10" fillId="0" borderId="34" xfId="1" applyFont="1" applyFill="1" applyBorder="1">
      <alignment vertical="center"/>
    </xf>
    <xf numFmtId="38" fontId="10" fillId="0" borderId="8" xfId="1" applyFont="1" applyFill="1" applyBorder="1">
      <alignment vertical="center"/>
    </xf>
    <xf numFmtId="0" fontId="11" fillId="3" borderId="6" xfId="0" applyFont="1" applyFill="1" applyBorder="1" applyAlignment="1">
      <alignment horizontal="center" vertical="center" shrinkToFit="1"/>
    </xf>
    <xf numFmtId="38" fontId="10" fillId="2" borderId="8" xfId="1" applyFont="1" applyFill="1" applyBorder="1">
      <alignment vertical="center"/>
    </xf>
    <xf numFmtId="38" fontId="10" fillId="2" borderId="9" xfId="1" applyFont="1" applyFill="1" applyBorder="1">
      <alignment vertical="center"/>
    </xf>
    <xf numFmtId="38" fontId="10" fillId="0" borderId="15" xfId="1" applyFont="1" applyFill="1" applyBorder="1">
      <alignment vertical="center"/>
    </xf>
    <xf numFmtId="38" fontId="10" fillId="0" borderId="35" xfId="1" applyFont="1" applyFill="1" applyBorder="1">
      <alignment vertical="center"/>
    </xf>
    <xf numFmtId="38" fontId="10" fillId="0" borderId="16" xfId="1" applyFont="1" applyFill="1" applyBorder="1">
      <alignment vertical="center"/>
    </xf>
    <xf numFmtId="38" fontId="30" fillId="0" borderId="70" xfId="1" applyFont="1" applyFill="1" applyBorder="1">
      <alignment vertical="center"/>
    </xf>
    <xf numFmtId="38" fontId="20" fillId="0" borderId="70" xfId="1" applyFont="1" applyFill="1" applyBorder="1">
      <alignment vertical="center"/>
    </xf>
    <xf numFmtId="0" fontId="11" fillId="3" borderId="14" xfId="0" applyFont="1" applyFill="1" applyBorder="1" applyAlignment="1">
      <alignment horizontal="center" vertical="center" shrinkToFit="1"/>
    </xf>
    <xf numFmtId="38" fontId="10" fillId="2" borderId="16" xfId="1" applyFont="1" applyFill="1" applyBorder="1">
      <alignment vertical="center"/>
    </xf>
    <xf numFmtId="38" fontId="10" fillId="2" borderId="17" xfId="1" applyFont="1" applyFill="1" applyBorder="1">
      <alignment vertical="center"/>
    </xf>
    <xf numFmtId="38" fontId="10" fillId="0" borderId="19" xfId="1" applyFont="1" applyFill="1" applyBorder="1">
      <alignment vertical="center"/>
    </xf>
    <xf numFmtId="38" fontId="10" fillId="0" borderId="36" xfId="1" applyFont="1" applyFill="1" applyBorder="1">
      <alignment vertical="center"/>
    </xf>
    <xf numFmtId="38" fontId="10" fillId="0" borderId="20" xfId="1" applyFont="1" applyFill="1" applyBorder="1">
      <alignment vertical="center"/>
    </xf>
    <xf numFmtId="38" fontId="30" fillId="0" borderId="69" xfId="1" applyFont="1" applyFill="1" applyBorder="1">
      <alignment vertical="center"/>
    </xf>
    <xf numFmtId="38" fontId="20" fillId="0" borderId="69" xfId="1" applyFont="1" applyFill="1" applyBorder="1">
      <alignment vertical="center"/>
    </xf>
    <xf numFmtId="0" fontId="11" fillId="3" borderId="18" xfId="0" applyFont="1" applyFill="1" applyBorder="1" applyAlignment="1">
      <alignment horizontal="center" vertical="center" shrinkToFit="1"/>
    </xf>
    <xf numFmtId="38" fontId="10" fillId="2" borderId="20" xfId="1" applyFont="1" applyFill="1" applyBorder="1">
      <alignment vertical="center"/>
    </xf>
    <xf numFmtId="38" fontId="10" fillId="2" borderId="21" xfId="1" applyFont="1" applyFill="1" applyBorder="1">
      <alignment vertical="center"/>
    </xf>
    <xf numFmtId="0" fontId="29" fillId="3" borderId="0" xfId="0" applyFont="1" applyFill="1" applyBorder="1" applyAlignment="1">
      <alignment horizontal="center" vertical="center" textRotation="255" wrapText="1"/>
    </xf>
    <xf numFmtId="0" fontId="11" fillId="3" borderId="52" xfId="0" applyFont="1" applyFill="1" applyBorder="1" applyAlignment="1">
      <alignment horizontal="center" vertical="center" shrinkToFit="1"/>
    </xf>
    <xf numFmtId="38" fontId="10" fillId="0" borderId="26" xfId="1" applyFont="1" applyFill="1" applyBorder="1">
      <alignment vertical="center"/>
    </xf>
    <xf numFmtId="38" fontId="10" fillId="0" borderId="97" xfId="1" applyFont="1" applyFill="1" applyBorder="1">
      <alignment vertical="center"/>
    </xf>
    <xf numFmtId="38" fontId="10" fillId="0" borderId="88" xfId="1" applyFont="1" applyFill="1" applyBorder="1">
      <alignment vertical="center"/>
    </xf>
    <xf numFmtId="38" fontId="10" fillId="2" borderId="88" xfId="1" applyFont="1" applyFill="1" applyBorder="1">
      <alignment vertical="center"/>
    </xf>
    <xf numFmtId="38" fontId="10" fillId="2" borderId="89" xfId="1" applyFont="1" applyFill="1" applyBorder="1">
      <alignment vertical="center"/>
    </xf>
    <xf numFmtId="38" fontId="10" fillId="0" borderId="70" xfId="1" applyFont="1" applyFill="1" applyBorder="1">
      <alignment vertical="center"/>
    </xf>
    <xf numFmtId="38" fontId="0" fillId="0" borderId="0" xfId="0" applyNumberFormat="1">
      <alignment vertical="center"/>
    </xf>
    <xf numFmtId="38" fontId="10" fillId="0" borderId="56" xfId="1" applyFont="1" applyFill="1" applyBorder="1">
      <alignment vertical="center"/>
    </xf>
    <xf numFmtId="38" fontId="10" fillId="0" borderId="99" xfId="1" applyFont="1" applyFill="1" applyBorder="1">
      <alignment vertical="center"/>
    </xf>
    <xf numFmtId="38" fontId="10" fillId="0" borderId="47" xfId="1" applyFont="1" applyFill="1" applyBorder="1">
      <alignment vertical="center"/>
    </xf>
    <xf numFmtId="38" fontId="10" fillId="0" borderId="100" xfId="1" applyFont="1" applyFill="1" applyBorder="1">
      <alignment vertical="center"/>
    </xf>
    <xf numFmtId="38" fontId="10" fillId="0" borderId="48" xfId="1" applyFont="1" applyFill="1" applyBorder="1">
      <alignment vertical="center"/>
    </xf>
    <xf numFmtId="38" fontId="10" fillId="0" borderId="85" xfId="1" applyFont="1" applyFill="1" applyBorder="1">
      <alignment vertical="center"/>
    </xf>
    <xf numFmtId="38" fontId="10" fillId="0" borderId="69" xfId="1" applyFont="1" applyFill="1" applyBorder="1">
      <alignment vertical="center"/>
    </xf>
    <xf numFmtId="38" fontId="10" fillId="3" borderId="1" xfId="1" applyFont="1" applyFill="1" applyBorder="1">
      <alignment vertical="center"/>
    </xf>
    <xf numFmtId="38" fontId="10" fillId="3" borderId="101" xfId="1" applyFont="1" applyFill="1" applyBorder="1">
      <alignment vertical="center"/>
    </xf>
    <xf numFmtId="38" fontId="10" fillId="3" borderId="2" xfId="1" applyFont="1" applyFill="1" applyBorder="1">
      <alignment vertical="center"/>
    </xf>
    <xf numFmtId="38" fontId="31" fillId="3" borderId="94" xfId="1" applyFont="1" applyFill="1" applyBorder="1">
      <alignment vertical="center"/>
    </xf>
    <xf numFmtId="179" fontId="10" fillId="3" borderId="4" xfId="1" applyNumberFormat="1" applyFont="1" applyFill="1" applyBorder="1">
      <alignment vertical="center"/>
    </xf>
    <xf numFmtId="0" fontId="33" fillId="2" borderId="0" xfId="0" applyFont="1" applyFill="1" applyBorder="1" applyAlignment="1">
      <alignment horizontal="right" vertical="top"/>
    </xf>
    <xf numFmtId="0" fontId="7" fillId="2" borderId="0" xfId="0" applyFont="1" applyFill="1">
      <alignment vertical="center"/>
    </xf>
    <xf numFmtId="0" fontId="11" fillId="2" borderId="87"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0" borderId="87" xfId="0" applyFont="1" applyFill="1" applyBorder="1" applyAlignment="1">
      <alignment horizontal="center" vertical="center" shrinkToFit="1"/>
    </xf>
    <xf numFmtId="0" fontId="11" fillId="0" borderId="90"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4" fillId="3" borderId="22" xfId="0" applyFont="1" applyFill="1" applyBorder="1">
      <alignment vertical="center"/>
    </xf>
    <xf numFmtId="0" fontId="26" fillId="0" borderId="10" xfId="0" applyFont="1" applyFill="1" applyBorder="1" applyAlignment="1">
      <alignment horizontal="center" vertical="center"/>
    </xf>
    <xf numFmtId="0" fontId="26" fillId="0" borderId="90" xfId="0" applyFont="1" applyFill="1" applyBorder="1" applyAlignment="1">
      <alignment horizontal="center" vertical="center"/>
    </xf>
    <xf numFmtId="0" fontId="4" fillId="3" borderId="4" xfId="0" applyFont="1" applyFill="1" applyBorder="1" applyAlignment="1">
      <alignment horizontal="center" vertical="center"/>
    </xf>
    <xf numFmtId="0" fontId="5" fillId="2" borderId="42" xfId="0" applyFont="1" applyFill="1" applyBorder="1">
      <alignment vertical="center"/>
    </xf>
    <xf numFmtId="38" fontId="10" fillId="0" borderId="23" xfId="1" applyFont="1" applyFill="1" applyBorder="1">
      <alignment vertical="center"/>
    </xf>
    <xf numFmtId="38" fontId="10" fillId="0" borderId="95" xfId="1" applyFont="1" applyFill="1" applyBorder="1">
      <alignment vertical="center"/>
    </xf>
    <xf numFmtId="38" fontId="10" fillId="0" borderId="30" xfId="1" applyFont="1" applyFill="1" applyBorder="1">
      <alignment vertical="center"/>
    </xf>
    <xf numFmtId="38" fontId="10" fillId="0" borderId="71" xfId="1" applyFont="1" applyFill="1" applyBorder="1">
      <alignment vertical="center"/>
    </xf>
    <xf numFmtId="38" fontId="20" fillId="0" borderId="71" xfId="1" applyFont="1" applyFill="1" applyBorder="1">
      <alignment vertical="center"/>
    </xf>
    <xf numFmtId="0" fontId="11" fillId="3" borderId="103" xfId="0" applyFont="1" applyFill="1" applyBorder="1" applyAlignment="1">
      <alignment horizontal="left" vertical="center"/>
    </xf>
    <xf numFmtId="40" fontId="10" fillId="2" borderId="56" xfId="0" applyNumberFormat="1" applyFont="1" applyFill="1" applyBorder="1">
      <alignment vertical="center"/>
    </xf>
    <xf numFmtId="40" fontId="10" fillId="2" borderId="58" xfId="0" applyNumberFormat="1" applyFont="1" applyFill="1" applyBorder="1">
      <alignment vertical="center"/>
    </xf>
    <xf numFmtId="40" fontId="10" fillId="2" borderId="57" xfId="0" applyNumberFormat="1" applyFont="1" applyFill="1" applyBorder="1">
      <alignment vertical="center"/>
    </xf>
    <xf numFmtId="0" fontId="11" fillId="3" borderId="52" xfId="0" applyFont="1" applyFill="1" applyBorder="1" applyAlignment="1">
      <alignment horizontal="left" vertical="center"/>
    </xf>
    <xf numFmtId="40" fontId="10" fillId="2" borderId="26" xfId="0" applyNumberFormat="1" applyFont="1" applyFill="1" applyBorder="1">
      <alignment vertical="center"/>
    </xf>
    <xf numFmtId="40" fontId="10" fillId="2" borderId="88" xfId="0" applyNumberFormat="1" applyFont="1" applyFill="1" applyBorder="1">
      <alignment vertical="center"/>
    </xf>
    <xf numFmtId="40" fontId="10" fillId="2" borderId="89" xfId="0" applyNumberFormat="1" applyFont="1" applyFill="1" applyBorder="1">
      <alignment vertical="center"/>
    </xf>
    <xf numFmtId="0" fontId="11" fillId="3" borderId="104" xfId="0" applyFont="1" applyFill="1" applyBorder="1" applyAlignment="1">
      <alignment horizontal="left" vertical="center"/>
    </xf>
    <xf numFmtId="40" fontId="10" fillId="2" borderId="105" xfId="0" applyNumberFormat="1" applyFont="1" applyFill="1" applyBorder="1">
      <alignment vertical="center"/>
    </xf>
    <xf numFmtId="40" fontId="10" fillId="2" borderId="106" xfId="0" applyNumberFormat="1" applyFont="1" applyFill="1" applyBorder="1">
      <alignment vertical="center"/>
    </xf>
    <xf numFmtId="40" fontId="10" fillId="2" borderId="23" xfId="0" applyNumberFormat="1" applyFont="1" applyFill="1" applyBorder="1">
      <alignment vertical="center"/>
    </xf>
    <xf numFmtId="40" fontId="10" fillId="2" borderId="30" xfId="0" applyNumberFormat="1" applyFont="1" applyFill="1" applyBorder="1">
      <alignment vertical="center"/>
    </xf>
    <xf numFmtId="40" fontId="10" fillId="2" borderId="31" xfId="0" applyNumberFormat="1" applyFont="1" applyFill="1" applyBorder="1">
      <alignment vertical="center"/>
    </xf>
    <xf numFmtId="40" fontId="10" fillId="5" borderId="107" xfId="0" applyNumberFormat="1" applyFont="1" applyFill="1" applyBorder="1">
      <alignment vertical="center"/>
    </xf>
    <xf numFmtId="40" fontId="10" fillId="5" borderId="17" xfId="0" applyNumberFormat="1" applyFont="1" applyFill="1" applyBorder="1">
      <alignment vertical="center"/>
    </xf>
    <xf numFmtId="38" fontId="20" fillId="3" borderId="94" xfId="1" applyFont="1" applyFill="1" applyBorder="1">
      <alignment vertical="center"/>
    </xf>
    <xf numFmtId="40" fontId="10" fillId="6" borderId="31" xfId="0" applyNumberFormat="1" applyFont="1" applyFill="1" applyBorder="1">
      <alignment vertical="center"/>
    </xf>
    <xf numFmtId="0" fontId="0" fillId="2" borderId="0" xfId="0" applyFill="1" applyBorder="1">
      <alignment vertical="center"/>
    </xf>
    <xf numFmtId="0" fontId="0" fillId="3" borderId="5" xfId="0" applyFill="1" applyBorder="1">
      <alignment vertical="center"/>
    </xf>
    <xf numFmtId="0" fontId="10" fillId="3" borderId="22" xfId="0" applyFont="1" applyFill="1" applyBorder="1" applyAlignment="1">
      <alignment horizontal="center" vertical="center" wrapText="1"/>
    </xf>
    <xf numFmtId="0" fontId="11" fillId="3" borderId="18" xfId="0" applyFont="1" applyFill="1" applyBorder="1" applyAlignment="1">
      <alignment horizontal="center" vertical="center" shrinkToFit="1"/>
    </xf>
    <xf numFmtId="38" fontId="15" fillId="0" borderId="49" xfId="1" applyFont="1" applyBorder="1">
      <alignment vertical="center"/>
    </xf>
    <xf numFmtId="178" fontId="15" fillId="4" borderId="65" xfId="1" applyNumberFormat="1" applyFont="1" applyFill="1" applyBorder="1">
      <alignment vertical="center"/>
    </xf>
    <xf numFmtId="0" fontId="21" fillId="3" borderId="52" xfId="2" applyFont="1" applyFill="1" applyBorder="1" applyAlignment="1" applyProtection="1">
      <alignment horizontal="centerContinuous" vertical="center"/>
    </xf>
    <xf numFmtId="0" fontId="21" fillId="3" borderId="37" xfId="2" applyFont="1" applyFill="1" applyBorder="1" applyAlignment="1" applyProtection="1">
      <alignment horizontal="centerContinuous" vertical="center"/>
    </xf>
    <xf numFmtId="0" fontId="21" fillId="3" borderId="10" xfId="2" applyFont="1" applyFill="1" applyBorder="1" applyAlignment="1" applyProtection="1">
      <alignment horizontal="center"/>
    </xf>
    <xf numFmtId="0" fontId="22" fillId="3" borderId="41" xfId="2" applyFont="1" applyFill="1" applyBorder="1" applyAlignment="1" applyProtection="1">
      <alignment vertical="center"/>
    </xf>
    <xf numFmtId="0" fontId="21" fillId="3" borderId="41" xfId="2" applyFont="1" applyFill="1" applyBorder="1" applyAlignment="1" applyProtection="1">
      <alignment horizontal="center" vertical="center"/>
    </xf>
    <xf numFmtId="0" fontId="21" fillId="3" borderId="25" xfId="2" applyFont="1" applyFill="1" applyBorder="1" applyAlignment="1" applyProtection="1">
      <alignment horizontal="center" vertical="top" textRotation="255"/>
    </xf>
    <xf numFmtId="0" fontId="21" fillId="3" borderId="11" xfId="2" applyFont="1" applyFill="1" applyBorder="1" applyProtection="1"/>
    <xf numFmtId="0" fontId="10" fillId="3" borderId="42" xfId="0" applyFont="1" applyFill="1" applyBorder="1">
      <alignment vertical="center"/>
    </xf>
    <xf numFmtId="0" fontId="10" fillId="3" borderId="43" xfId="0" applyFont="1" applyFill="1" applyBorder="1" applyAlignment="1">
      <alignment horizontal="right" vertical="top"/>
    </xf>
    <xf numFmtId="0" fontId="22" fillId="3" borderId="50" xfId="2" applyFont="1" applyFill="1" applyBorder="1" applyAlignment="1" applyProtection="1">
      <alignment horizontal="center" vertical="center"/>
    </xf>
    <xf numFmtId="0" fontId="10" fillId="3" borderId="0" xfId="0" applyFont="1" applyFill="1" applyBorder="1">
      <alignment vertical="center"/>
    </xf>
    <xf numFmtId="0" fontId="10" fillId="3" borderId="51" xfId="0" applyFont="1" applyFill="1" applyBorder="1">
      <alignment vertical="center"/>
    </xf>
    <xf numFmtId="0" fontId="21" fillId="3" borderId="50" xfId="2" applyFont="1" applyFill="1" applyBorder="1" applyAlignment="1" applyProtection="1">
      <alignment horizontal="center" vertical="center"/>
    </xf>
    <xf numFmtId="0" fontId="10" fillId="3" borderId="0" xfId="0" applyFont="1" applyFill="1" applyBorder="1" applyAlignment="1"/>
    <xf numFmtId="0" fontId="20" fillId="3" borderId="52" xfId="2" applyFont="1" applyFill="1" applyBorder="1" applyProtection="1"/>
    <xf numFmtId="0" fontId="10" fillId="3" borderId="37" xfId="0" applyFont="1" applyFill="1" applyBorder="1" applyAlignment="1"/>
    <xf numFmtId="0" fontId="10" fillId="3" borderId="37" xfId="0" applyFont="1" applyFill="1" applyBorder="1">
      <alignment vertical="center"/>
    </xf>
    <xf numFmtId="0" fontId="10" fillId="3" borderId="27" xfId="0" applyFont="1" applyFill="1" applyBorder="1">
      <alignment vertical="center"/>
    </xf>
    <xf numFmtId="0" fontId="11" fillId="2" borderId="96" xfId="0" applyFont="1" applyFill="1" applyBorder="1" applyAlignment="1">
      <alignment horizontal="center" vertical="center" shrinkToFit="1"/>
    </xf>
    <xf numFmtId="38" fontId="30" fillId="0" borderId="71" xfId="1" applyFont="1" applyFill="1" applyBorder="1">
      <alignment vertical="center"/>
    </xf>
    <xf numFmtId="0" fontId="11" fillId="0" borderId="96" xfId="0" applyFont="1" applyFill="1" applyBorder="1" applyAlignment="1">
      <alignment horizontal="center" vertical="center" shrinkToFit="1"/>
    </xf>
    <xf numFmtId="179" fontId="10" fillId="4" borderId="65" xfId="1" applyNumberFormat="1" applyFont="1" applyFill="1" applyBorder="1">
      <alignment vertical="center"/>
    </xf>
    <xf numFmtId="179" fontId="10" fillId="4" borderId="87" xfId="1" applyNumberFormat="1" applyFont="1" applyFill="1" applyBorder="1">
      <alignment vertical="center"/>
    </xf>
    <xf numFmtId="179" fontId="10" fillId="4" borderId="90" xfId="1" applyNumberFormat="1" applyFont="1" applyFill="1" applyBorder="1">
      <alignment vertical="center"/>
    </xf>
    <xf numFmtId="179" fontId="10" fillId="4" borderId="96" xfId="1" applyNumberFormat="1" applyFont="1" applyFill="1" applyBorder="1">
      <alignment vertical="center"/>
    </xf>
    <xf numFmtId="38" fontId="10" fillId="3" borderId="100" xfId="1" applyFont="1" applyFill="1" applyBorder="1">
      <alignment vertical="center"/>
    </xf>
    <xf numFmtId="38" fontId="10" fillId="3" borderId="47" xfId="1" applyFont="1" applyFill="1" applyBorder="1">
      <alignment vertical="center"/>
    </xf>
    <xf numFmtId="0" fontId="22" fillId="3" borderId="12" xfId="2" applyFont="1" applyFill="1" applyBorder="1" applyAlignment="1" applyProtection="1">
      <alignment horizontal="center" shrinkToFit="1"/>
    </xf>
    <xf numFmtId="0" fontId="22" fillId="3" borderId="13" xfId="2" applyFont="1" applyFill="1" applyBorder="1" applyAlignment="1" applyProtection="1">
      <alignment shrinkToFit="1"/>
    </xf>
    <xf numFmtId="0" fontId="21" fillId="3" borderId="39" xfId="2" applyFont="1" applyFill="1" applyBorder="1" applyAlignment="1" applyProtection="1">
      <alignment horizontal="center" vertical="center" shrinkToFit="1"/>
    </xf>
    <xf numFmtId="0" fontId="22" fillId="3" borderId="40" xfId="2" applyFont="1" applyFill="1" applyBorder="1" applyAlignment="1" applyProtection="1">
      <alignment horizontal="center" shrinkToFit="1"/>
    </xf>
    <xf numFmtId="0" fontId="22" fillId="3" borderId="39" xfId="2" applyFont="1" applyFill="1" applyBorder="1" applyAlignment="1" applyProtection="1">
      <alignment horizontal="center" shrinkToFit="1"/>
    </xf>
    <xf numFmtId="0" fontId="21" fillId="3" borderId="40" xfId="2" applyFont="1" applyFill="1" applyBorder="1" applyAlignment="1" applyProtection="1">
      <alignment horizontal="center" vertical="center" shrinkToFit="1"/>
    </xf>
    <xf numFmtId="0" fontId="21" fillId="3" borderId="88" xfId="2" applyFont="1" applyFill="1" applyBorder="1" applyAlignment="1" applyProtection="1">
      <alignment horizontal="center" vertical="center" shrinkToFit="1"/>
    </xf>
    <xf numFmtId="0" fontId="21" fillId="3" borderId="89" xfId="2" applyFont="1" applyFill="1" applyBorder="1" applyAlignment="1" applyProtection="1">
      <alignment vertical="center" shrinkToFit="1"/>
    </xf>
    <xf numFmtId="38" fontId="10" fillId="0" borderId="1" xfId="1" applyFont="1" applyFill="1" applyBorder="1">
      <alignment vertical="center"/>
    </xf>
    <xf numFmtId="38" fontId="10" fillId="0" borderId="101" xfId="1" applyFont="1" applyFill="1" applyBorder="1">
      <alignment vertical="center"/>
    </xf>
    <xf numFmtId="38" fontId="10" fillId="0" borderId="2" xfId="1" applyFont="1" applyFill="1" applyBorder="1">
      <alignment vertical="center"/>
    </xf>
    <xf numFmtId="38" fontId="10" fillId="0" borderId="94" xfId="1" applyFont="1" applyFill="1" applyBorder="1">
      <alignment vertical="center"/>
    </xf>
    <xf numFmtId="38" fontId="20" fillId="0" borderId="94" xfId="1" applyFont="1" applyFill="1" applyBorder="1">
      <alignment vertical="center"/>
    </xf>
    <xf numFmtId="179" fontId="10" fillId="4" borderId="4" xfId="1" applyNumberFormat="1" applyFont="1" applyFill="1" applyBorder="1">
      <alignment vertical="center"/>
    </xf>
    <xf numFmtId="38" fontId="20" fillId="0" borderId="3" xfId="1" applyFont="1" applyFill="1" applyBorder="1">
      <alignment vertical="center"/>
    </xf>
    <xf numFmtId="38" fontId="10" fillId="0" borderId="28" xfId="1" applyFont="1" applyFill="1" applyBorder="1">
      <alignment vertical="center"/>
    </xf>
    <xf numFmtId="38" fontId="10" fillId="0" borderId="53" xfId="1" applyFont="1" applyFill="1" applyBorder="1">
      <alignment vertical="center"/>
    </xf>
    <xf numFmtId="38" fontId="10" fillId="0" borderId="12" xfId="1" applyFont="1" applyFill="1" applyBorder="1">
      <alignment vertical="center"/>
    </xf>
    <xf numFmtId="38" fontId="10" fillId="0" borderId="73" xfId="1" applyFont="1" applyFill="1" applyBorder="1">
      <alignment vertical="center"/>
    </xf>
    <xf numFmtId="38" fontId="20" fillId="0" borderId="73" xfId="1" applyFont="1" applyFill="1" applyBorder="1">
      <alignment vertical="center"/>
    </xf>
    <xf numFmtId="179" fontId="10" fillId="4" borderId="10" xfId="1" applyNumberFormat="1" applyFont="1" applyFill="1" applyBorder="1">
      <alignment vertical="center"/>
    </xf>
    <xf numFmtId="38" fontId="10" fillId="0" borderId="98" xfId="1" applyFont="1" applyFill="1" applyBorder="1">
      <alignment vertical="center"/>
    </xf>
    <xf numFmtId="38" fontId="34" fillId="2" borderId="100" xfId="1" applyFont="1" applyFill="1" applyBorder="1">
      <alignment vertical="center"/>
    </xf>
    <xf numFmtId="38" fontId="34" fillId="2" borderId="48" xfId="1" applyFont="1" applyFill="1" applyBorder="1">
      <alignment vertical="center"/>
    </xf>
    <xf numFmtId="38" fontId="34" fillId="2" borderId="85" xfId="1" applyFont="1" applyFill="1" applyBorder="1">
      <alignment vertical="center"/>
    </xf>
    <xf numFmtId="38" fontId="10" fillId="2" borderId="100" xfId="1" applyFont="1" applyFill="1" applyBorder="1">
      <alignment vertical="center"/>
    </xf>
    <xf numFmtId="38" fontId="10" fillId="2" borderId="48" xfId="1" applyFont="1" applyFill="1" applyBorder="1">
      <alignment vertical="center"/>
    </xf>
    <xf numFmtId="38" fontId="10" fillId="2" borderId="85" xfId="1" applyFont="1" applyFill="1" applyBorder="1">
      <alignment vertical="center"/>
    </xf>
    <xf numFmtId="38" fontId="20" fillId="2" borderId="85" xfId="1" applyFont="1" applyFill="1" applyBorder="1">
      <alignment vertical="center"/>
    </xf>
    <xf numFmtId="179" fontId="34" fillId="4" borderId="65" xfId="1" applyNumberFormat="1" applyFont="1" applyFill="1" applyBorder="1">
      <alignment vertical="center"/>
    </xf>
    <xf numFmtId="0" fontId="11" fillId="2" borderId="45" xfId="0" applyFont="1" applyFill="1" applyBorder="1" applyAlignment="1">
      <alignment horizontal="center" vertical="center"/>
    </xf>
    <xf numFmtId="38" fontId="10" fillId="2" borderId="45" xfId="1" applyFont="1" applyFill="1" applyBorder="1">
      <alignment vertical="center"/>
    </xf>
    <xf numFmtId="179" fontId="10" fillId="2" borderId="45" xfId="1" applyNumberFormat="1" applyFont="1" applyFill="1" applyBorder="1">
      <alignment vertical="center"/>
    </xf>
    <xf numFmtId="0" fontId="11" fillId="3" borderId="4" xfId="0" applyFont="1" applyFill="1" applyBorder="1" applyAlignment="1">
      <alignment vertical="center" shrinkToFit="1"/>
    </xf>
    <xf numFmtId="0" fontId="11" fillId="3" borderId="10" xfId="0" applyFont="1" applyFill="1" applyBorder="1" applyAlignment="1">
      <alignment vertical="center" shrinkToFit="1"/>
    </xf>
    <xf numFmtId="38" fontId="10" fillId="3" borderId="53" xfId="1" applyFont="1" applyFill="1" applyBorder="1">
      <alignment vertical="center"/>
    </xf>
    <xf numFmtId="179" fontId="10" fillId="3" borderId="10" xfId="1" applyNumberFormat="1" applyFont="1" applyFill="1" applyBorder="1">
      <alignment vertical="center"/>
    </xf>
    <xf numFmtId="38" fontId="10" fillId="0" borderId="3" xfId="1" applyFont="1" applyFill="1" applyBorder="1">
      <alignment vertical="center"/>
    </xf>
    <xf numFmtId="0" fontId="4" fillId="3" borderId="72" xfId="0" applyFont="1" applyFill="1" applyBorder="1" applyAlignment="1">
      <alignment horizontal="center" vertical="center"/>
    </xf>
    <xf numFmtId="38" fontId="4" fillId="2" borderId="0" xfId="1" applyFont="1" applyFill="1">
      <alignment vertical="center"/>
    </xf>
    <xf numFmtId="0" fontId="11" fillId="3" borderId="109" xfId="0" applyFont="1" applyFill="1" applyBorder="1" applyAlignment="1">
      <alignment horizontal="left" vertical="center"/>
    </xf>
    <xf numFmtId="40" fontId="10" fillId="5" borderId="110" xfId="0" applyNumberFormat="1" applyFont="1" applyFill="1" applyBorder="1">
      <alignment vertical="center"/>
    </xf>
    <xf numFmtId="2" fontId="4" fillId="0" borderId="75" xfId="0" applyNumberFormat="1" applyFont="1" applyFill="1" applyBorder="1" applyAlignment="1">
      <alignment horizontal="right" vertical="center"/>
    </xf>
    <xf numFmtId="2" fontId="4" fillId="0" borderId="76" xfId="0" applyNumberFormat="1" applyFont="1" applyFill="1" applyBorder="1" applyAlignment="1">
      <alignment horizontal="right" vertical="center"/>
    </xf>
    <xf numFmtId="2" fontId="4" fillId="3" borderId="94" xfId="0" applyNumberFormat="1" applyFont="1" applyFill="1" applyBorder="1" applyAlignment="1">
      <alignment horizontal="right" vertical="center"/>
    </xf>
    <xf numFmtId="0" fontId="4" fillId="2" borderId="111" xfId="0" applyFont="1" applyFill="1" applyBorder="1" applyAlignment="1">
      <alignment horizontal="center" vertical="center" shrinkToFit="1"/>
    </xf>
    <xf numFmtId="0" fontId="21" fillId="3" borderId="22" xfId="2" applyFont="1" applyFill="1" applyBorder="1" applyAlignment="1" applyProtection="1">
      <alignment horizontal="centerContinuous" vertical="center"/>
    </xf>
    <xf numFmtId="38" fontId="10" fillId="0" borderId="85" xfId="1" applyFont="1" applyFill="1" applyBorder="1" applyAlignment="1">
      <alignment horizontal="right" vertical="center"/>
    </xf>
    <xf numFmtId="179" fontId="10" fillId="4" borderId="87" xfId="1" applyNumberFormat="1" applyFont="1" applyFill="1" applyBorder="1" applyAlignment="1">
      <alignment horizontal="right" vertical="center"/>
    </xf>
    <xf numFmtId="179" fontId="10" fillId="4" borderId="65" xfId="1" applyNumberFormat="1" applyFont="1" applyFill="1" applyBorder="1" applyAlignment="1">
      <alignment horizontal="right" vertical="center"/>
    </xf>
    <xf numFmtId="179" fontId="10" fillId="3" borderId="4" xfId="1" applyNumberFormat="1" applyFont="1" applyFill="1" applyBorder="1" applyAlignment="1">
      <alignment horizontal="right" vertical="center"/>
    </xf>
    <xf numFmtId="0" fontId="33" fillId="2" borderId="102" xfId="0" applyFont="1" applyFill="1" applyBorder="1" applyAlignment="1">
      <alignment vertical="top"/>
    </xf>
    <xf numFmtId="180" fontId="4" fillId="3" borderId="2" xfId="1" applyNumberFormat="1" applyFont="1" applyFill="1" applyBorder="1" applyAlignment="1">
      <alignment horizontal="right" vertical="center"/>
    </xf>
    <xf numFmtId="180" fontId="4" fillId="3" borderId="3" xfId="1" applyNumberFormat="1" applyFont="1" applyFill="1" applyBorder="1" applyAlignment="1">
      <alignment horizontal="right" vertical="center"/>
    </xf>
    <xf numFmtId="180" fontId="4" fillId="0" borderId="70" xfId="1" applyNumberFormat="1" applyFont="1" applyFill="1" applyBorder="1" applyAlignment="1">
      <alignment horizontal="right" vertical="center"/>
    </xf>
    <xf numFmtId="180" fontId="4" fillId="0" borderId="17" xfId="1" applyNumberFormat="1" applyFont="1" applyFill="1" applyBorder="1" applyAlignment="1">
      <alignment horizontal="right" vertical="center"/>
    </xf>
    <xf numFmtId="180" fontId="4" fillId="0" borderId="76" xfId="1" applyNumberFormat="1" applyFont="1" applyFill="1" applyBorder="1" applyAlignment="1">
      <alignment horizontal="right" vertical="center"/>
    </xf>
    <xf numFmtId="180" fontId="4" fillId="0" borderId="57" xfId="1" applyNumberFormat="1" applyFont="1" applyFill="1" applyBorder="1" applyAlignment="1">
      <alignment horizontal="right" vertical="center"/>
    </xf>
    <xf numFmtId="180" fontId="4" fillId="3" borderId="94" xfId="1" applyNumberFormat="1" applyFont="1" applyFill="1" applyBorder="1" applyAlignment="1">
      <alignment horizontal="right" vertical="center"/>
    </xf>
    <xf numFmtId="180" fontId="4" fillId="0" borderId="16" xfId="1" applyNumberFormat="1" applyFont="1" applyFill="1" applyBorder="1" applyAlignment="1">
      <alignment horizontal="right" vertical="center"/>
    </xf>
    <xf numFmtId="180" fontId="4" fillId="0" borderId="58" xfId="1" applyNumberFormat="1" applyFont="1" applyFill="1" applyBorder="1" applyAlignment="1">
      <alignment horizontal="right" vertical="center"/>
    </xf>
    <xf numFmtId="176" fontId="23" fillId="0" borderId="88" xfId="2" applyNumberFormat="1" applyFont="1" applyFill="1" applyBorder="1" applyAlignment="1" applyProtection="1">
      <alignment horizontal="right" vertical="center"/>
    </xf>
    <xf numFmtId="176" fontId="23" fillId="0" borderId="89" xfId="2" applyNumberFormat="1" applyFont="1" applyFill="1" applyBorder="1" applyAlignment="1" applyProtection="1">
      <alignment horizontal="right" vertical="center"/>
    </xf>
    <xf numFmtId="176" fontId="23" fillId="0" borderId="25" xfId="2" applyNumberFormat="1" applyFont="1" applyFill="1" applyBorder="1" applyAlignment="1" applyProtection="1">
      <alignment horizontal="right" vertical="center"/>
    </xf>
    <xf numFmtId="176" fontId="23" fillId="0" borderId="30" xfId="2" applyNumberFormat="1" applyFont="1" applyFill="1" applyBorder="1" applyAlignment="1" applyProtection="1">
      <alignment horizontal="right" vertical="center"/>
    </xf>
    <xf numFmtId="176" fontId="23" fillId="0" borderId="31" xfId="2" applyNumberFormat="1" applyFont="1" applyFill="1" applyBorder="1" applyAlignment="1" applyProtection="1">
      <alignment horizontal="right" vertical="center"/>
    </xf>
    <xf numFmtId="176" fontId="23" fillId="0" borderId="20" xfId="2" applyNumberFormat="1" applyFont="1" applyFill="1" applyBorder="1" applyAlignment="1" applyProtection="1">
      <alignment horizontal="right" vertical="center"/>
    </xf>
    <xf numFmtId="176" fontId="23" fillId="0" borderId="21" xfId="2" applyNumberFormat="1" applyFont="1" applyFill="1" applyBorder="1" applyAlignment="1" applyProtection="1">
      <alignment horizontal="right" vertical="center"/>
    </xf>
    <xf numFmtId="176" fontId="23" fillId="0" borderId="4" xfId="2" applyNumberFormat="1" applyFont="1" applyFill="1" applyBorder="1" applyAlignment="1" applyProtection="1">
      <alignment horizontal="right" vertical="center"/>
    </xf>
    <xf numFmtId="176" fontId="23" fillId="0" borderId="39" xfId="2" applyNumberFormat="1" applyFont="1" applyFill="1" applyBorder="1" applyAlignment="1" applyProtection="1">
      <alignment horizontal="right" vertical="center"/>
    </xf>
    <xf numFmtId="176" fontId="23" fillId="0" borderId="40" xfId="2" applyNumberFormat="1" applyFont="1" applyFill="1" applyBorder="1" applyAlignment="1" applyProtection="1">
      <alignment horizontal="right" vertical="center"/>
    </xf>
    <xf numFmtId="176" fontId="23" fillId="0" borderId="48" xfId="2" applyNumberFormat="1" applyFont="1" applyFill="1" applyBorder="1" applyAlignment="1" applyProtection="1">
      <alignment horizontal="right" vertical="center"/>
    </xf>
    <xf numFmtId="176" fontId="23" fillId="0" borderId="49" xfId="2" applyNumberFormat="1" applyFont="1" applyFill="1" applyBorder="1" applyAlignment="1" applyProtection="1">
      <alignment horizontal="right" vertical="center"/>
    </xf>
    <xf numFmtId="176" fontId="23" fillId="0" borderId="41" xfId="2" applyNumberFormat="1" applyFont="1" applyFill="1" applyBorder="1" applyAlignment="1" applyProtection="1">
      <alignment horizontal="right" vertical="center"/>
    </xf>
    <xf numFmtId="176" fontId="23" fillId="0" borderId="65" xfId="2" applyNumberFormat="1" applyFont="1" applyFill="1" applyBorder="1" applyAlignment="1" applyProtection="1">
      <alignment horizontal="right" vertical="center"/>
    </xf>
    <xf numFmtId="176" fontId="23" fillId="0" borderId="96" xfId="2" applyNumberFormat="1" applyFont="1" applyFill="1" applyBorder="1" applyAlignment="1" applyProtection="1">
      <alignment horizontal="right" vertical="center"/>
    </xf>
    <xf numFmtId="176" fontId="23" fillId="0" borderId="90" xfId="2" applyNumberFormat="1" applyFont="1" applyFill="1" applyBorder="1" applyAlignment="1" applyProtection="1">
      <alignment horizontal="right" vertical="center"/>
    </xf>
    <xf numFmtId="0" fontId="5" fillId="0" borderId="0" xfId="0" applyFont="1" applyFill="1">
      <alignment vertical="center"/>
    </xf>
    <xf numFmtId="0" fontId="5" fillId="0" borderId="0" xfId="0" applyFont="1" applyFill="1" applyBorder="1">
      <alignment vertical="center"/>
    </xf>
    <xf numFmtId="38" fontId="36" fillId="0" borderId="16" xfId="1" applyFont="1" applyFill="1" applyBorder="1">
      <alignment vertical="center"/>
    </xf>
    <xf numFmtId="0" fontId="33" fillId="0" borderId="102" xfId="0" applyFont="1" applyFill="1" applyBorder="1" applyAlignment="1">
      <alignment vertical="top"/>
    </xf>
    <xf numFmtId="0" fontId="33" fillId="0" borderId="0" xfId="0" applyFont="1" applyFill="1" applyBorder="1" applyAlignment="1">
      <alignment horizontal="right" vertical="top"/>
    </xf>
    <xf numFmtId="181" fontId="4" fillId="3" borderId="2" xfId="1" applyNumberFormat="1" applyFont="1" applyFill="1" applyBorder="1" applyAlignment="1">
      <alignment horizontal="right" vertical="center"/>
    </xf>
    <xf numFmtId="181" fontId="4" fillId="3" borderId="3" xfId="1" applyNumberFormat="1" applyFont="1" applyFill="1" applyBorder="1" applyAlignment="1">
      <alignment horizontal="right" vertical="center"/>
    </xf>
    <xf numFmtId="177" fontId="4" fillId="2" borderId="8" xfId="0" applyNumberFormat="1" applyFont="1" applyFill="1" applyBorder="1" applyAlignment="1">
      <alignment horizontal="right" vertical="center"/>
    </xf>
    <xf numFmtId="177" fontId="4" fillId="2" borderId="9" xfId="0" applyNumberFormat="1" applyFont="1" applyFill="1" applyBorder="1" applyAlignment="1">
      <alignment horizontal="right" vertical="center"/>
    </xf>
    <xf numFmtId="177" fontId="4" fillId="2" borderId="58" xfId="0" applyNumberFormat="1" applyFont="1" applyFill="1" applyBorder="1" applyAlignment="1">
      <alignment horizontal="right" vertical="center"/>
    </xf>
    <xf numFmtId="177" fontId="4" fillId="2" borderId="57" xfId="0" applyNumberFormat="1" applyFont="1" applyFill="1" applyBorder="1" applyAlignment="1">
      <alignment horizontal="right" vertical="center"/>
    </xf>
    <xf numFmtId="180" fontId="4" fillId="2" borderId="16" xfId="1" applyNumberFormat="1" applyFont="1" applyFill="1" applyBorder="1" applyAlignment="1">
      <alignment horizontal="right" vertical="center"/>
    </xf>
    <xf numFmtId="180" fontId="4" fillId="2" borderId="17" xfId="1" applyNumberFormat="1" applyFont="1" applyFill="1" applyBorder="1" applyAlignment="1">
      <alignment horizontal="right" vertical="center"/>
    </xf>
    <xf numFmtId="180" fontId="4" fillId="2" borderId="58" xfId="1" applyNumberFormat="1" applyFont="1" applyFill="1" applyBorder="1" applyAlignment="1">
      <alignment horizontal="right" vertical="center"/>
    </xf>
    <xf numFmtId="180" fontId="4" fillId="2" borderId="57" xfId="1" applyNumberFormat="1" applyFont="1" applyFill="1" applyBorder="1" applyAlignment="1">
      <alignment horizontal="right" vertical="center"/>
    </xf>
    <xf numFmtId="0" fontId="4" fillId="3" borderId="5" xfId="0" applyFont="1" applyFill="1" applyBorder="1" applyAlignment="1">
      <alignment horizontal="center" vertical="center"/>
    </xf>
    <xf numFmtId="0" fontId="4" fillId="3" borderId="38" xfId="0" applyFont="1" applyFill="1" applyBorder="1" applyAlignment="1">
      <alignment vertical="center" shrinkToFit="1"/>
    </xf>
    <xf numFmtId="0" fontId="4" fillId="3" borderId="22" xfId="0" applyFont="1" applyFill="1" applyBorder="1" applyAlignment="1">
      <alignment vertical="center" shrinkToFit="1"/>
    </xf>
    <xf numFmtId="0" fontId="4" fillId="3" borderId="5" xfId="0" applyFont="1" applyFill="1" applyBorder="1" applyAlignment="1">
      <alignment vertical="center" shrinkToFit="1"/>
    </xf>
    <xf numFmtId="2" fontId="4" fillId="0" borderId="86" xfId="0" applyNumberFormat="1" applyFont="1" applyFill="1" applyBorder="1" applyAlignment="1">
      <alignment horizontal="right" vertical="center"/>
    </xf>
    <xf numFmtId="2" fontId="4" fillId="0" borderId="112" xfId="0" applyNumberFormat="1" applyFont="1" applyFill="1" applyBorder="1" applyAlignment="1">
      <alignment horizontal="right" vertical="center"/>
    </xf>
    <xf numFmtId="2" fontId="4" fillId="3" borderId="4" xfId="0" applyNumberFormat="1" applyFont="1" applyFill="1" applyBorder="1" applyAlignment="1">
      <alignment horizontal="right" vertical="center"/>
    </xf>
    <xf numFmtId="180" fontId="4" fillId="0" borderId="87" xfId="1" applyNumberFormat="1" applyFont="1" applyFill="1" applyBorder="1" applyAlignment="1">
      <alignment horizontal="right" vertical="center"/>
    </xf>
    <xf numFmtId="180" fontId="4" fillId="0" borderId="112" xfId="1" applyNumberFormat="1" applyFont="1" applyFill="1" applyBorder="1" applyAlignment="1">
      <alignment horizontal="right" vertical="center"/>
    </xf>
    <xf numFmtId="180" fontId="4" fillId="3" borderId="4" xfId="1" applyNumberFormat="1" applyFont="1" applyFill="1" applyBorder="1" applyAlignment="1">
      <alignment horizontal="right" vertical="center"/>
    </xf>
    <xf numFmtId="2" fontId="4" fillId="0" borderId="29" xfId="0" applyNumberFormat="1" applyFont="1" applyFill="1" applyBorder="1" applyAlignment="1">
      <alignment horizontal="right" vertical="center"/>
    </xf>
    <xf numFmtId="2" fontId="4" fillId="0" borderId="114" xfId="0" applyNumberFormat="1" applyFont="1" applyFill="1" applyBorder="1" applyAlignment="1">
      <alignment horizontal="right" vertical="center"/>
    </xf>
    <xf numFmtId="2" fontId="4" fillId="3" borderId="22" xfId="0" applyNumberFormat="1" applyFont="1" applyFill="1" applyBorder="1" applyAlignment="1">
      <alignment horizontal="right" vertical="center"/>
    </xf>
    <xf numFmtId="180" fontId="4" fillId="0" borderId="24" xfId="1" applyNumberFormat="1" applyFont="1" applyFill="1" applyBorder="1" applyAlignment="1">
      <alignment horizontal="right" vertical="center"/>
    </xf>
    <xf numFmtId="180" fontId="4" fillId="0" borderId="114" xfId="1" applyNumberFormat="1" applyFont="1" applyFill="1" applyBorder="1" applyAlignment="1">
      <alignment horizontal="right" vertical="center"/>
    </xf>
    <xf numFmtId="180" fontId="4" fillId="3" borderId="22" xfId="1" applyNumberFormat="1" applyFont="1" applyFill="1" applyBorder="1" applyAlignment="1">
      <alignment horizontal="right" vertical="center"/>
    </xf>
    <xf numFmtId="0" fontId="4" fillId="3" borderId="115" xfId="0" applyFont="1" applyFill="1" applyBorder="1" applyAlignment="1">
      <alignment vertical="center" shrinkToFit="1"/>
    </xf>
    <xf numFmtId="2" fontId="4" fillId="0" borderId="116" xfId="0" applyNumberFormat="1" applyFont="1" applyFill="1" applyBorder="1" applyAlignment="1">
      <alignment horizontal="right" vertical="center"/>
    </xf>
    <xf numFmtId="2" fontId="4" fillId="0" borderId="117" xfId="0" applyNumberFormat="1" applyFont="1" applyFill="1" applyBorder="1" applyAlignment="1">
      <alignment horizontal="right" vertical="center"/>
    </xf>
    <xf numFmtId="2" fontId="4" fillId="3" borderId="118" xfId="0" applyNumberFormat="1" applyFont="1" applyFill="1" applyBorder="1" applyAlignment="1">
      <alignment horizontal="right" vertical="center"/>
    </xf>
    <xf numFmtId="180" fontId="4" fillId="0" borderId="119" xfId="1" applyNumberFormat="1" applyFont="1" applyFill="1" applyBorder="1" applyAlignment="1">
      <alignment horizontal="right" vertical="center"/>
    </xf>
    <xf numFmtId="180" fontId="4" fillId="0" borderId="117" xfId="1" applyNumberFormat="1" applyFont="1" applyFill="1" applyBorder="1" applyAlignment="1">
      <alignment horizontal="right" vertical="center"/>
    </xf>
    <xf numFmtId="180" fontId="4" fillId="3" borderId="118" xfId="1" applyNumberFormat="1" applyFont="1" applyFill="1" applyBorder="1" applyAlignment="1">
      <alignment horizontal="right" vertical="center"/>
    </xf>
    <xf numFmtId="38" fontId="15" fillId="0" borderId="22" xfId="1" applyFont="1" applyBorder="1">
      <alignment vertical="center"/>
    </xf>
    <xf numFmtId="38" fontId="15" fillId="0" borderId="68" xfId="1" applyFont="1" applyBorder="1">
      <alignment vertical="center"/>
    </xf>
    <xf numFmtId="38" fontId="15" fillId="0" borderId="46" xfId="1" applyFont="1" applyBorder="1">
      <alignment vertical="center"/>
    </xf>
    <xf numFmtId="38" fontId="15" fillId="0" borderId="113" xfId="1" applyFont="1" applyBorder="1">
      <alignment vertical="center"/>
    </xf>
    <xf numFmtId="38" fontId="15" fillId="0" borderId="120" xfId="1" applyFont="1" applyBorder="1">
      <alignment vertical="center"/>
    </xf>
    <xf numFmtId="38" fontId="15" fillId="0" borderId="122" xfId="1" applyFont="1" applyBorder="1">
      <alignment vertical="center"/>
    </xf>
    <xf numFmtId="0" fontId="4" fillId="2" borderId="0" xfId="0" applyNumberFormat="1" applyFont="1" applyFill="1">
      <alignment vertical="center"/>
    </xf>
    <xf numFmtId="0" fontId="4" fillId="3" borderId="4" xfId="0" applyFont="1" applyFill="1" applyBorder="1" applyAlignment="1">
      <alignment vertical="center" shrinkToFit="1"/>
    </xf>
    <xf numFmtId="38" fontId="15" fillId="0" borderId="4" xfId="1" applyFont="1" applyBorder="1">
      <alignment vertical="center"/>
    </xf>
    <xf numFmtId="0" fontId="15" fillId="0" borderId="4" xfId="1" applyNumberFormat="1" applyFont="1" applyBorder="1">
      <alignment vertical="center"/>
    </xf>
    <xf numFmtId="38" fontId="15" fillId="3" borderId="4" xfId="1" applyFont="1" applyFill="1" applyBorder="1">
      <alignment vertical="center"/>
    </xf>
    <xf numFmtId="38" fontId="15" fillId="3" borderId="22" xfId="1" applyFont="1" applyFill="1" applyBorder="1">
      <alignment vertical="center"/>
    </xf>
    <xf numFmtId="38" fontId="15" fillId="3" borderId="113" xfId="1" applyFont="1" applyFill="1" applyBorder="1">
      <alignment vertical="center"/>
    </xf>
    <xf numFmtId="176" fontId="4" fillId="2" borderId="4" xfId="0" applyNumberFormat="1" applyFont="1" applyFill="1" applyBorder="1">
      <alignment vertical="center"/>
    </xf>
    <xf numFmtId="38" fontId="4" fillId="2" borderId="51" xfId="1" applyFont="1" applyFill="1" applyBorder="1">
      <alignment vertical="center"/>
    </xf>
    <xf numFmtId="38" fontId="4" fillId="2" borderId="40" xfId="1" applyFont="1" applyFill="1" applyBorder="1">
      <alignment vertical="center"/>
    </xf>
    <xf numFmtId="38" fontId="4" fillId="2" borderId="121" xfId="1" applyFont="1" applyFill="1" applyBorder="1">
      <alignment vertical="center"/>
    </xf>
    <xf numFmtId="0" fontId="37" fillId="0" borderId="0" xfId="0" applyFont="1">
      <alignment vertical="center"/>
    </xf>
    <xf numFmtId="0" fontId="0" fillId="3" borderId="0" xfId="0" applyFill="1">
      <alignment vertical="center"/>
    </xf>
    <xf numFmtId="0" fontId="0" fillId="0" borderId="27" xfId="0" applyBorder="1">
      <alignment vertical="center"/>
    </xf>
    <xf numFmtId="0" fontId="20" fillId="3" borderId="4" xfId="3" applyFont="1" applyFill="1" applyBorder="1" applyAlignment="1">
      <alignment horizontal="center" vertical="center" wrapText="1"/>
    </xf>
    <xf numFmtId="0" fontId="23" fillId="3" borderId="4" xfId="3" applyFont="1" applyFill="1" applyBorder="1" applyAlignment="1">
      <alignment horizontal="center" vertical="center" wrapText="1"/>
    </xf>
    <xf numFmtId="0" fontId="21" fillId="3" borderId="4" xfId="3" applyFont="1" applyFill="1" applyBorder="1" applyAlignment="1">
      <alignment horizontal="center" vertical="center" wrapText="1"/>
    </xf>
    <xf numFmtId="0" fontId="20" fillId="4" borderId="43" xfId="0" applyFont="1" applyFill="1" applyBorder="1" applyAlignment="1">
      <alignment horizontal="center" vertical="center"/>
    </xf>
    <xf numFmtId="177" fontId="19" fillId="4" borderId="10" xfId="0" applyNumberFormat="1" applyFont="1" applyFill="1" applyBorder="1" applyAlignment="1">
      <alignment horizontal="right" vertical="center"/>
    </xf>
    <xf numFmtId="177" fontId="19" fillId="4" borderId="5" xfId="0" applyNumberFormat="1" applyFont="1" applyFill="1" applyBorder="1" applyAlignment="1">
      <alignment horizontal="right" vertical="center"/>
    </xf>
    <xf numFmtId="0" fontId="23" fillId="2" borderId="96" xfId="0" applyFont="1" applyFill="1" applyBorder="1" applyAlignment="1">
      <alignment horizontal="center" vertical="center"/>
    </xf>
    <xf numFmtId="177" fontId="20" fillId="2" borderId="96" xfId="1" applyNumberFormat="1" applyFont="1" applyFill="1" applyBorder="1" applyAlignment="1">
      <alignment horizontal="right" vertical="center"/>
    </xf>
    <xf numFmtId="177" fontId="20" fillId="2" borderId="108" xfId="1" applyNumberFormat="1" applyFont="1" applyFill="1" applyBorder="1" applyAlignment="1">
      <alignment horizontal="right" vertical="center"/>
    </xf>
    <xf numFmtId="0" fontId="23" fillId="2" borderId="90" xfId="0" applyFont="1" applyFill="1" applyBorder="1" applyAlignment="1">
      <alignment horizontal="center" vertical="center"/>
    </xf>
    <xf numFmtId="177" fontId="20" fillId="2" borderId="90" xfId="1" applyNumberFormat="1" applyFont="1" applyFill="1" applyBorder="1" applyAlignment="1">
      <alignment horizontal="right" vertical="center"/>
    </xf>
    <xf numFmtId="177" fontId="20" fillId="2" borderId="25" xfId="1" applyNumberFormat="1" applyFont="1" applyFill="1" applyBorder="1" applyAlignment="1">
      <alignment horizontal="right" vertical="center"/>
    </xf>
    <xf numFmtId="0" fontId="41" fillId="0" borderId="94" xfId="0" applyFont="1" applyBorder="1">
      <alignment vertical="center"/>
    </xf>
    <xf numFmtId="0" fontId="41" fillId="0" borderId="0" xfId="0" applyFont="1">
      <alignment vertical="center"/>
    </xf>
    <xf numFmtId="0" fontId="41" fillId="0" borderId="124" xfId="0" applyFont="1" applyBorder="1">
      <alignment vertical="center"/>
    </xf>
    <xf numFmtId="0" fontId="20" fillId="4" borderId="43" xfId="0" applyFont="1" applyFill="1" applyBorder="1" applyAlignment="1">
      <alignment vertical="center"/>
    </xf>
    <xf numFmtId="177" fontId="19" fillId="4" borderId="4" xfId="0" applyNumberFormat="1" applyFont="1" applyFill="1" applyBorder="1" applyAlignment="1">
      <alignment vertical="center"/>
    </xf>
    <xf numFmtId="177" fontId="19" fillId="4" borderId="10" xfId="0" applyNumberFormat="1" applyFont="1" applyFill="1" applyBorder="1" applyAlignment="1">
      <alignment vertical="center"/>
    </xf>
    <xf numFmtId="177" fontId="20" fillId="2" borderId="41" xfId="1" applyNumberFormat="1" applyFont="1" applyFill="1" applyBorder="1" applyAlignment="1">
      <alignment horizontal="right" vertical="center"/>
    </xf>
    <xf numFmtId="177" fontId="19" fillId="4" borderId="41" xfId="0" applyNumberFormat="1" applyFont="1" applyFill="1" applyBorder="1" applyAlignment="1">
      <alignment vertical="center"/>
    </xf>
    <xf numFmtId="177" fontId="19" fillId="4" borderId="10" xfId="0" applyNumberFormat="1" applyFont="1" applyFill="1" applyBorder="1" applyAlignment="1">
      <alignment horizontal="center" vertical="center"/>
    </xf>
    <xf numFmtId="177" fontId="19" fillId="4" borderId="11" xfId="0" applyNumberFormat="1" applyFont="1" applyFill="1" applyBorder="1" applyAlignment="1">
      <alignment vertical="center"/>
    </xf>
    <xf numFmtId="177" fontId="20" fillId="2" borderId="96" xfId="1" applyNumberFormat="1" applyFont="1" applyFill="1" applyBorder="1" applyAlignment="1">
      <alignment horizontal="center" vertical="center"/>
    </xf>
    <xf numFmtId="177" fontId="20" fillId="2" borderId="90" xfId="1" applyNumberFormat="1" applyFont="1" applyFill="1" applyBorder="1" applyAlignment="1">
      <alignment horizontal="center" vertical="center"/>
    </xf>
    <xf numFmtId="177" fontId="20" fillId="2" borderId="41" xfId="1" applyNumberFormat="1" applyFont="1" applyFill="1" applyBorder="1" applyAlignment="1">
      <alignment horizontal="center" vertical="center"/>
    </xf>
    <xf numFmtId="177" fontId="20" fillId="2" borderId="25" xfId="1" applyNumberFormat="1" applyFont="1" applyFill="1" applyBorder="1" applyAlignment="1">
      <alignment horizontal="center" vertical="center"/>
    </xf>
    <xf numFmtId="0" fontId="41" fillId="0" borderId="42" xfId="0" applyFont="1" applyBorder="1">
      <alignment vertical="center"/>
    </xf>
    <xf numFmtId="0" fontId="20" fillId="4" borderId="22" xfId="0" applyFont="1" applyFill="1" applyBorder="1" applyAlignment="1">
      <alignment horizontal="center" vertical="center"/>
    </xf>
    <xf numFmtId="0" fontId="23" fillId="2" borderId="41" xfId="0" applyFont="1" applyFill="1" applyBorder="1" applyAlignment="1">
      <alignment horizontal="center" vertical="center"/>
    </xf>
    <xf numFmtId="177" fontId="19" fillId="4" borderId="41" xfId="0" applyNumberFormat="1" applyFont="1" applyFill="1" applyBorder="1" applyAlignment="1">
      <alignment horizontal="right" vertical="center"/>
    </xf>
    <xf numFmtId="177" fontId="19" fillId="4" borderId="41" xfId="0" applyNumberFormat="1" applyFont="1" applyFill="1" applyBorder="1" applyAlignment="1">
      <alignment horizontal="center" vertical="center"/>
    </xf>
    <xf numFmtId="0" fontId="41" fillId="3" borderId="0" xfId="0" applyFont="1" applyFill="1">
      <alignment vertical="center"/>
    </xf>
    <xf numFmtId="0" fontId="41" fillId="0" borderId="27" xfId="0" applyFont="1" applyBorder="1">
      <alignment vertical="center"/>
    </xf>
    <xf numFmtId="182" fontId="19" fillId="4" borderId="10" xfId="0" applyNumberFormat="1" applyFont="1" applyFill="1" applyBorder="1" applyAlignment="1">
      <alignment horizontal="right" vertical="center"/>
    </xf>
    <xf numFmtId="182" fontId="19" fillId="4" borderId="5" xfId="0" applyNumberFormat="1" applyFont="1" applyFill="1" applyBorder="1" applyAlignment="1">
      <alignment horizontal="right" vertical="center"/>
    </xf>
    <xf numFmtId="182" fontId="20" fillId="2" borderId="96" xfId="1" applyNumberFormat="1" applyFont="1" applyFill="1" applyBorder="1" applyAlignment="1">
      <alignment horizontal="right" vertical="center"/>
    </xf>
    <xf numFmtId="182" fontId="20" fillId="2" borderId="108" xfId="1" applyNumberFormat="1" applyFont="1" applyFill="1" applyBorder="1" applyAlignment="1">
      <alignment horizontal="right" vertical="center"/>
    </xf>
    <xf numFmtId="182" fontId="20" fillId="2" borderId="90" xfId="1" applyNumberFormat="1" applyFont="1" applyFill="1" applyBorder="1" applyAlignment="1">
      <alignment horizontal="right" vertical="center"/>
    </xf>
    <xf numFmtId="182" fontId="41" fillId="0" borderId="124" xfId="0" applyNumberFormat="1" applyFont="1" applyBorder="1">
      <alignment vertical="center"/>
    </xf>
    <xf numFmtId="182" fontId="19" fillId="4" borderId="10" xfId="0" applyNumberFormat="1" applyFont="1" applyFill="1" applyBorder="1" applyAlignment="1">
      <alignment vertical="center"/>
    </xf>
    <xf numFmtId="182" fontId="19" fillId="4" borderId="41" xfId="0" applyNumberFormat="1" applyFont="1" applyFill="1" applyBorder="1" applyAlignment="1">
      <alignment vertical="center"/>
    </xf>
    <xf numFmtId="182" fontId="19" fillId="4" borderId="10" xfId="0" applyNumberFormat="1" applyFont="1" applyFill="1" applyBorder="1" applyAlignment="1">
      <alignment horizontal="center" vertical="center"/>
    </xf>
    <xf numFmtId="182" fontId="20" fillId="2" borderId="96" xfId="1" applyNumberFormat="1" applyFont="1" applyFill="1" applyBorder="1" applyAlignment="1">
      <alignment horizontal="center" vertical="center"/>
    </xf>
    <xf numFmtId="182" fontId="20" fillId="2" borderId="90" xfId="1" applyNumberFormat="1" applyFont="1" applyFill="1" applyBorder="1" applyAlignment="1">
      <alignment horizontal="center" vertical="center"/>
    </xf>
    <xf numFmtId="182" fontId="19" fillId="4" borderId="41" xfId="0" applyNumberFormat="1" applyFont="1" applyFill="1" applyBorder="1" applyAlignment="1">
      <alignment horizontal="right" vertical="center"/>
    </xf>
    <xf numFmtId="182" fontId="19" fillId="4" borderId="41" xfId="0" applyNumberFormat="1" applyFont="1" applyFill="1" applyBorder="1" applyAlignment="1">
      <alignment horizontal="center" vertical="center"/>
    </xf>
    <xf numFmtId="0" fontId="0" fillId="3" borderId="0" xfId="0" applyFont="1" applyFill="1">
      <alignment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22" xfId="0" applyFont="1" applyFill="1" applyBorder="1" applyAlignment="1">
      <alignment horizontal="center" vertical="center"/>
    </xf>
    <xf numFmtId="0" fontId="16" fillId="3" borderId="10" xfId="0" applyFont="1" applyFill="1" applyBorder="1" applyAlignment="1">
      <alignment horizontal="center" vertical="center" textRotation="255" wrapText="1" shrinkToFit="1"/>
    </xf>
    <xf numFmtId="0" fontId="16" fillId="3" borderId="41" xfId="0" applyFont="1" applyFill="1" applyBorder="1" applyAlignment="1">
      <alignment horizontal="center" vertical="center" textRotation="255" shrinkToFit="1"/>
    </xf>
    <xf numFmtId="0" fontId="16" fillId="3" borderId="25" xfId="0" applyFont="1" applyFill="1" applyBorder="1" applyAlignment="1">
      <alignment horizontal="center" vertical="center" textRotation="255" shrinkToFit="1"/>
    </xf>
    <xf numFmtId="0" fontId="18" fillId="3" borderId="28" xfId="2" applyFont="1" applyFill="1" applyBorder="1" applyAlignment="1" applyProtection="1">
      <alignment horizontal="center" vertical="center" wrapText="1"/>
    </xf>
    <xf numFmtId="0" fontId="18" fillId="3" borderId="32" xfId="2" applyFont="1" applyFill="1" applyBorder="1" applyAlignment="1" applyProtection="1">
      <alignment horizontal="center" vertical="center" wrapText="1"/>
    </xf>
    <xf numFmtId="0" fontId="18" fillId="3" borderId="26" xfId="2" applyFont="1" applyFill="1" applyBorder="1" applyAlignment="1" applyProtection="1">
      <alignment horizontal="center" vertical="center" wrapText="1"/>
    </xf>
    <xf numFmtId="0" fontId="18" fillId="2" borderId="71" xfId="2" applyFont="1" applyFill="1" applyBorder="1" applyAlignment="1" applyProtection="1">
      <alignment horizontal="center" vertical="center"/>
    </xf>
    <xf numFmtId="0" fontId="18" fillId="2" borderId="72" xfId="2" applyFont="1" applyFill="1" applyBorder="1" applyAlignment="1" applyProtection="1">
      <alignment horizontal="center" vertical="center"/>
    </xf>
    <xf numFmtId="0" fontId="18" fillId="2" borderId="70" xfId="2" applyFont="1" applyFill="1" applyBorder="1" applyAlignment="1" applyProtection="1">
      <alignment horizontal="center" vertical="center"/>
    </xf>
    <xf numFmtId="0" fontId="18" fillId="2" borderId="24" xfId="2" applyFont="1" applyFill="1" applyBorder="1" applyAlignment="1" applyProtection="1">
      <alignment horizontal="center" vertical="center"/>
    </xf>
    <xf numFmtId="0" fontId="18" fillId="3" borderId="69" xfId="2" applyFont="1" applyFill="1" applyBorder="1" applyAlignment="1" applyProtection="1">
      <alignment horizontal="center" vertical="center"/>
    </xf>
    <xf numFmtId="0" fontId="18" fillId="3" borderId="33" xfId="2" applyFont="1" applyFill="1" applyBorder="1" applyAlignment="1" applyProtection="1">
      <alignment horizontal="center" vertical="center"/>
    </xf>
    <xf numFmtId="0" fontId="18" fillId="3" borderId="66" xfId="2" applyFont="1" applyFill="1" applyBorder="1" applyAlignment="1" applyProtection="1">
      <alignment horizontal="center" vertical="center" wrapText="1"/>
    </xf>
    <xf numFmtId="0" fontId="18" fillId="3" borderId="67" xfId="2" applyFont="1" applyFill="1" applyBorder="1" applyAlignment="1" applyProtection="1">
      <alignment horizontal="center" vertical="center" wrapText="1"/>
    </xf>
    <xf numFmtId="0" fontId="18" fillId="3" borderId="68" xfId="2" applyFont="1" applyFill="1" applyBorder="1" applyAlignment="1" applyProtection="1">
      <alignment horizontal="center" vertical="center" wrapText="1"/>
    </xf>
    <xf numFmtId="0" fontId="18" fillId="3" borderId="44" xfId="2" applyFont="1" applyFill="1" applyBorder="1" applyAlignment="1" applyProtection="1">
      <alignment horizontal="center" vertical="center"/>
    </xf>
    <xf numFmtId="0" fontId="18" fillId="3" borderId="45" xfId="2" applyFont="1" applyFill="1" applyBorder="1" applyAlignment="1" applyProtection="1">
      <alignment horizontal="center" vertical="center"/>
    </xf>
    <xf numFmtId="0" fontId="18" fillId="3" borderId="46" xfId="2" applyFont="1" applyFill="1" applyBorder="1" applyAlignment="1" applyProtection="1">
      <alignment horizontal="center" vertical="center"/>
    </xf>
    <xf numFmtId="0" fontId="21" fillId="3" borderId="5" xfId="2" applyFont="1" applyFill="1" applyBorder="1" applyAlignment="1" applyProtection="1">
      <alignment horizontal="center" vertical="center"/>
    </xf>
    <xf numFmtId="0" fontId="21" fillId="3" borderId="38" xfId="2" applyFont="1" applyFill="1" applyBorder="1" applyAlignment="1" applyProtection="1">
      <alignment horizontal="center" vertical="center"/>
    </xf>
    <xf numFmtId="0" fontId="21" fillId="3" borderId="22" xfId="2" applyFont="1" applyFill="1" applyBorder="1" applyAlignment="1" applyProtection="1">
      <alignment horizontal="center" vertical="center"/>
    </xf>
    <xf numFmtId="0" fontId="21" fillId="3" borderId="11" xfId="2" applyFont="1" applyFill="1" applyBorder="1" applyAlignment="1" applyProtection="1">
      <alignment horizontal="center" vertical="center" shrinkToFit="1"/>
    </xf>
    <xf numFmtId="0" fontId="21" fillId="3" borderId="42" xfId="2" applyFont="1" applyFill="1" applyBorder="1" applyAlignment="1" applyProtection="1">
      <alignment horizontal="center" vertical="center" shrinkToFit="1"/>
    </xf>
    <xf numFmtId="0" fontId="21" fillId="3" borderId="43" xfId="2" applyFont="1" applyFill="1" applyBorder="1" applyAlignment="1" applyProtection="1">
      <alignment horizontal="center" vertical="center" shrinkToFit="1"/>
    </xf>
    <xf numFmtId="0" fontId="21" fillId="3" borderId="44" xfId="2" applyFont="1" applyFill="1" applyBorder="1" applyAlignment="1" applyProtection="1">
      <alignment horizontal="center" vertical="center"/>
    </xf>
    <xf numFmtId="0" fontId="21" fillId="3" borderId="45" xfId="2" applyFont="1" applyFill="1" applyBorder="1" applyAlignment="1" applyProtection="1">
      <alignment horizontal="center" vertical="center"/>
    </xf>
    <xf numFmtId="0" fontId="21" fillId="3" borderId="46" xfId="2" applyFont="1" applyFill="1" applyBorder="1" applyAlignment="1" applyProtection="1">
      <alignment horizontal="center" vertical="center"/>
    </xf>
    <xf numFmtId="0" fontId="21" fillId="3" borderId="10" xfId="2" applyFont="1" applyFill="1" applyBorder="1" applyAlignment="1" applyProtection="1">
      <alignment horizontal="center" vertical="center" textRotation="255" shrinkToFit="1"/>
    </xf>
    <xf numFmtId="0" fontId="21" fillId="3" borderId="41" xfId="2" applyFont="1" applyFill="1" applyBorder="1" applyAlignment="1" applyProtection="1">
      <alignment horizontal="center" vertical="center" textRotation="255" shrinkToFit="1"/>
    </xf>
    <xf numFmtId="0" fontId="21" fillId="3" borderId="25" xfId="2" applyFont="1" applyFill="1" applyBorder="1" applyAlignment="1" applyProtection="1">
      <alignment horizontal="center" vertical="center" textRotation="255" shrinkToFit="1"/>
    </xf>
    <xf numFmtId="0" fontId="21" fillId="3" borderId="10" xfId="2" applyFont="1" applyFill="1" applyBorder="1" applyAlignment="1" applyProtection="1">
      <alignment horizontal="left" vertical="center" wrapText="1"/>
    </xf>
    <xf numFmtId="0" fontId="21" fillId="3" borderId="41" xfId="2" applyFont="1" applyFill="1" applyBorder="1" applyAlignment="1" applyProtection="1">
      <alignment horizontal="left" vertical="center" wrapText="1"/>
    </xf>
    <xf numFmtId="0" fontId="21" fillId="3" borderId="25" xfId="2" applyFont="1" applyFill="1" applyBorder="1" applyAlignment="1" applyProtection="1">
      <alignment horizontal="left" vertical="center" wrapText="1"/>
    </xf>
    <xf numFmtId="0" fontId="21" fillId="2" borderId="96" xfId="2" applyFont="1" applyFill="1" applyBorder="1" applyAlignment="1" applyProtection="1">
      <alignment horizontal="center" vertical="center"/>
    </xf>
    <xf numFmtId="0" fontId="21" fillId="2" borderId="90" xfId="2" applyFont="1" applyFill="1" applyBorder="1" applyAlignment="1" applyProtection="1">
      <alignment horizontal="center" vertical="center"/>
    </xf>
    <xf numFmtId="0" fontId="21" fillId="3" borderId="4" xfId="2" applyFont="1" applyFill="1" applyBorder="1" applyAlignment="1" applyProtection="1">
      <alignment horizontal="center" vertical="center"/>
    </xf>
    <xf numFmtId="0" fontId="21" fillId="3" borderId="10" xfId="2" applyFont="1" applyFill="1" applyBorder="1" applyAlignment="1" applyProtection="1">
      <alignment horizontal="center" vertical="center" wrapText="1"/>
    </xf>
    <xf numFmtId="0" fontId="21" fillId="3" borderId="41" xfId="2" applyFont="1" applyFill="1" applyBorder="1" applyAlignment="1" applyProtection="1">
      <alignment horizontal="center" vertical="center"/>
    </xf>
    <xf numFmtId="0" fontId="21" fillId="3" borderId="25" xfId="2" applyFont="1" applyFill="1" applyBorder="1" applyAlignment="1" applyProtection="1">
      <alignment horizontal="center" vertical="center"/>
    </xf>
    <xf numFmtId="0" fontId="11" fillId="3" borderId="44"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5"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43" xfId="0" applyFont="1" applyFill="1" applyBorder="1" applyAlignment="1">
      <alignment horizontal="center" vertical="center" shrinkToFit="1"/>
    </xf>
    <xf numFmtId="0" fontId="11" fillId="3" borderId="108" xfId="0" applyFont="1" applyFill="1" applyBorder="1" applyAlignment="1">
      <alignment horizontal="center" vertical="center" shrinkToFit="1"/>
    </xf>
    <xf numFmtId="0" fontId="11" fillId="3" borderId="72" xfId="0" applyFont="1" applyFill="1" applyBorder="1" applyAlignment="1">
      <alignment horizontal="center" vertical="center" shrinkToFit="1"/>
    </xf>
    <xf numFmtId="0" fontId="32" fillId="3" borderId="10" xfId="0" applyFont="1" applyFill="1" applyBorder="1" applyAlignment="1">
      <alignment horizontal="center" vertical="center" textRotation="255" wrapText="1"/>
    </xf>
    <xf numFmtId="0" fontId="32" fillId="3" borderId="41" xfId="0" applyFont="1" applyFill="1" applyBorder="1" applyAlignment="1">
      <alignment horizontal="center" vertical="center" textRotation="255" wrapText="1"/>
    </xf>
    <xf numFmtId="0" fontId="32" fillId="3" borderId="25" xfId="0" applyFont="1" applyFill="1" applyBorder="1" applyAlignment="1">
      <alignment horizontal="center" vertical="center" textRotation="255" wrapText="1"/>
    </xf>
    <xf numFmtId="0" fontId="35" fillId="3" borderId="44" xfId="0" applyFont="1" applyFill="1" applyBorder="1" applyAlignment="1">
      <alignment horizontal="center" vertical="center" wrapText="1" shrinkToFit="1"/>
    </xf>
    <xf numFmtId="0" fontId="35" fillId="3" borderId="4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0" fontId="29" fillId="3" borderId="43" xfId="0" applyFont="1" applyFill="1" applyBorder="1" applyAlignment="1">
      <alignment horizontal="center" vertical="center" textRotation="255" wrapText="1"/>
    </xf>
    <xf numFmtId="0" fontId="29" fillId="3" borderId="51" xfId="0" applyFont="1" applyFill="1" applyBorder="1" applyAlignment="1">
      <alignment horizontal="center" vertical="center" textRotation="255" wrapText="1"/>
    </xf>
    <xf numFmtId="0" fontId="33" fillId="2" borderId="102" xfId="0" applyFont="1" applyFill="1" applyBorder="1" applyAlignment="1">
      <alignment horizontal="right" vertical="top"/>
    </xf>
    <xf numFmtId="0" fontId="11" fillId="3" borderId="10" xfId="0" applyFont="1" applyFill="1" applyBorder="1" applyAlignment="1">
      <alignment horizontal="center" vertical="center" textRotation="255" shrinkToFit="1"/>
    </xf>
    <xf numFmtId="0" fontId="11" fillId="3" borderId="41" xfId="0" applyFont="1" applyFill="1" applyBorder="1" applyAlignment="1">
      <alignment horizontal="center" vertical="center" textRotation="255" shrinkToFit="1"/>
    </xf>
    <xf numFmtId="0" fontId="11" fillId="3" borderId="25" xfId="0" applyFont="1" applyFill="1" applyBorder="1" applyAlignment="1">
      <alignment horizontal="center" vertical="center" textRotation="255" shrinkToFit="1"/>
    </xf>
    <xf numFmtId="0" fontId="16" fillId="3" borderId="1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4" fillId="3" borderId="23"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4" fillId="3" borderId="59" xfId="0" applyFont="1" applyFill="1" applyBorder="1" applyAlignment="1">
      <alignment horizontal="center" vertical="center" textRotation="255"/>
    </xf>
    <xf numFmtId="0" fontId="4" fillId="3" borderId="60" xfId="0" applyFont="1" applyFill="1" applyBorder="1" applyAlignment="1">
      <alignment horizontal="center" vertical="center" textRotation="255"/>
    </xf>
    <xf numFmtId="0" fontId="4" fillId="3" borderId="61" xfId="0" applyFont="1" applyFill="1" applyBorder="1" applyAlignment="1">
      <alignment horizontal="center" vertical="center" textRotation="255"/>
    </xf>
    <xf numFmtId="0" fontId="4" fillId="3" borderId="41" xfId="0" applyFont="1" applyFill="1" applyBorder="1" applyAlignment="1">
      <alignment horizontal="center" vertical="center" textRotation="255" wrapText="1"/>
    </xf>
    <xf numFmtId="0" fontId="4" fillId="3" borderId="50" xfId="0" applyFont="1" applyFill="1" applyBorder="1" applyAlignment="1">
      <alignment horizontal="center" vertical="center" textRotation="255" wrapText="1"/>
    </xf>
    <xf numFmtId="0" fontId="4" fillId="3" borderId="52" xfId="0" applyFont="1" applyFill="1" applyBorder="1" applyAlignment="1">
      <alignment horizontal="center" vertical="center" textRotation="255" wrapText="1"/>
    </xf>
    <xf numFmtId="0" fontId="4" fillId="3" borderId="28" xfId="0" applyFont="1" applyFill="1" applyBorder="1" applyAlignment="1">
      <alignment horizontal="center" vertical="center" textRotation="255"/>
    </xf>
    <xf numFmtId="0" fontId="4" fillId="3" borderId="32" xfId="0" applyFont="1" applyFill="1" applyBorder="1" applyAlignment="1">
      <alignment horizontal="center" vertical="center" textRotation="255"/>
    </xf>
    <xf numFmtId="0" fontId="4" fillId="3" borderId="26" xfId="0" applyFont="1" applyFill="1" applyBorder="1" applyAlignment="1">
      <alignment horizontal="center" vertical="center" textRotation="255"/>
    </xf>
    <xf numFmtId="0" fontId="4" fillId="3" borderId="10" xfId="0" applyFont="1" applyFill="1" applyBorder="1" applyAlignment="1">
      <alignment horizontal="center" vertical="center" textRotation="255" wrapText="1"/>
    </xf>
    <xf numFmtId="0" fontId="4" fillId="3" borderId="11"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 xfId="0" applyFont="1" applyFill="1" applyBorder="1" applyAlignment="1">
      <alignment horizontal="center" vertical="center" shrinkToFit="1"/>
    </xf>
    <xf numFmtId="0" fontId="16" fillId="3" borderId="41" xfId="0" applyFont="1" applyFill="1" applyBorder="1" applyAlignment="1">
      <alignment horizontal="center" vertical="center" textRotation="255" wrapText="1" shrinkToFit="1"/>
    </xf>
    <xf numFmtId="0" fontId="18" fillId="3" borderId="11" xfId="2" applyFont="1" applyFill="1" applyBorder="1" applyAlignment="1" applyProtection="1">
      <alignment horizontal="center" vertical="center" wrapText="1"/>
    </xf>
    <xf numFmtId="0" fontId="18" fillId="3" borderId="50" xfId="2" applyFont="1" applyFill="1" applyBorder="1" applyAlignment="1" applyProtection="1">
      <alignment horizontal="center" vertical="center" wrapText="1"/>
    </xf>
    <xf numFmtId="0" fontId="18" fillId="3" borderId="52" xfId="2" applyFont="1" applyFill="1" applyBorder="1" applyAlignment="1" applyProtection="1">
      <alignment horizontal="center" vertical="center" wrapText="1"/>
    </xf>
    <xf numFmtId="0" fontId="18" fillId="2" borderId="4" xfId="2" applyFont="1" applyFill="1" applyBorder="1" applyAlignment="1" applyProtection="1">
      <alignment horizontal="center" vertical="center"/>
    </xf>
    <xf numFmtId="0" fontId="18" fillId="3" borderId="4" xfId="2" applyFont="1" applyFill="1" applyBorder="1" applyAlignment="1" applyProtection="1">
      <alignment horizontal="center" vertical="center"/>
    </xf>
    <xf numFmtId="0" fontId="4" fillId="3" borderId="5" xfId="0" applyFont="1" applyFill="1" applyBorder="1" applyAlignment="1">
      <alignment horizontal="center" vertical="center" shrinkToFit="1"/>
    </xf>
    <xf numFmtId="0" fontId="4" fillId="3" borderId="115" xfId="0" applyFont="1" applyFill="1" applyBorder="1" applyAlignment="1">
      <alignment horizontal="center" vertical="center" shrinkToFit="1"/>
    </xf>
    <xf numFmtId="0" fontId="4" fillId="3" borderId="123"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4" fillId="3" borderId="52"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0"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20" fillId="4" borderId="50"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20" fillId="4" borderId="27" xfId="0" applyFont="1" applyFill="1" applyBorder="1" applyAlignment="1">
      <alignment horizontal="center" vertical="center"/>
    </xf>
    <xf numFmtId="0" fontId="23" fillId="4" borderId="4"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41" xfId="0" applyFont="1" applyFill="1" applyBorder="1" applyAlignment="1">
      <alignment horizontal="center" vertical="center"/>
    </xf>
    <xf numFmtId="0" fontId="20" fillId="4" borderId="25"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42" xfId="0" applyFont="1" applyFill="1" applyBorder="1" applyAlignment="1">
      <alignment horizontal="center" vertical="center"/>
    </xf>
    <xf numFmtId="0" fontId="20" fillId="4" borderId="10"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37" xfId="0" applyFont="1" applyFill="1" applyBorder="1" applyAlignment="1">
      <alignment horizontal="center" vertical="center"/>
    </xf>
    <xf numFmtId="0" fontId="20" fillId="7" borderId="5" xfId="0" applyFont="1" applyFill="1" applyBorder="1" applyAlignment="1">
      <alignment horizontal="center" vertical="center"/>
    </xf>
    <xf numFmtId="0" fontId="20" fillId="7" borderId="38" xfId="0" applyFont="1" applyFill="1" applyBorder="1" applyAlignment="1">
      <alignment horizontal="center" vertical="center"/>
    </xf>
    <xf numFmtId="0" fontId="20" fillId="7" borderId="22" xfId="0" applyFont="1" applyFill="1" applyBorder="1" applyAlignment="1">
      <alignment horizontal="center" vertical="center"/>
    </xf>
    <xf numFmtId="0" fontId="20" fillId="4" borderId="5" xfId="0" applyFont="1" applyFill="1" applyBorder="1" applyAlignment="1">
      <alignment horizontal="center" vertical="center"/>
    </xf>
    <xf numFmtId="0" fontId="21" fillId="4" borderId="4" xfId="0" applyFont="1" applyFill="1" applyBorder="1" applyAlignment="1">
      <alignment horizontal="center" vertical="center" wrapText="1"/>
    </xf>
    <xf numFmtId="0" fontId="42" fillId="0" borderId="0" xfId="0" applyFont="1" applyAlignment="1">
      <alignment horizontal="center" vertical="center"/>
    </xf>
    <xf numFmtId="0" fontId="43" fillId="0" borderId="37" xfId="0" applyFont="1" applyBorder="1" applyAlignment="1">
      <alignment horizontal="center" vertical="center"/>
    </xf>
    <xf numFmtId="0" fontId="20" fillId="3" borderId="5" xfId="3" applyFont="1" applyFill="1" applyBorder="1" applyAlignment="1">
      <alignment horizontal="center" vertical="center" wrapText="1"/>
    </xf>
    <xf numFmtId="0" fontId="20" fillId="3" borderId="38" xfId="3" applyFont="1" applyFill="1" applyBorder="1" applyAlignment="1">
      <alignment horizontal="center" vertical="center" wrapText="1"/>
    </xf>
    <xf numFmtId="0" fontId="20" fillId="3" borderId="22" xfId="3" applyFont="1" applyFill="1" applyBorder="1" applyAlignment="1">
      <alignment horizontal="center" vertical="center" wrapText="1"/>
    </xf>
    <xf numFmtId="0" fontId="20" fillId="3" borderId="5"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22" xfId="0" applyFont="1" applyFill="1" applyBorder="1" applyAlignment="1">
      <alignment horizontal="center" vertical="center"/>
    </xf>
    <xf numFmtId="0" fontId="37" fillId="0" borderId="0" xfId="0" applyFont="1" applyAlignment="1">
      <alignment horizontal="center" vertical="center"/>
    </xf>
    <xf numFmtId="0" fontId="38" fillId="0" borderId="37" xfId="0" applyFont="1" applyBorder="1" applyAlignment="1">
      <alignment horizontal="center" vertical="center"/>
    </xf>
    <xf numFmtId="0" fontId="10" fillId="3" borderId="5"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22" xfId="0" applyFont="1" applyFill="1" applyBorder="1" applyAlignment="1">
      <alignment horizontal="center" vertical="center"/>
    </xf>
  </cellXfs>
  <cellStyles count="4">
    <cellStyle name="桁区切り" xfId="1" builtinId="6"/>
    <cellStyle name="標準" xfId="0" builtinId="0"/>
    <cellStyle name="標準 2" xfId="3" xr:uid="{59D1D841-A36A-49F4-BD1D-32FCA10E9046}"/>
    <cellStyle name="標準_第１２表見直し1" xfId="2" xr:uid="{00000000-0005-0000-0000-000003000000}"/>
  </cellStyles>
  <dxfs count="37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strike val="0"/>
        <color theme="0"/>
      </font>
    </dxf>
    <dxf>
      <font>
        <strike val="0"/>
        <color theme="0" tint="-0.14996795556505021"/>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font>
    </dxf>
    <dxf>
      <font>
        <strike val="0"/>
        <color theme="0" tint="-0.14996795556505021"/>
      </font>
    </dxf>
    <dxf>
      <font>
        <strike val="0"/>
        <color theme="0"/>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strRef>
              <c:f>[2]③集計!$Y$5</c:f>
              <c:strCache>
                <c:ptCount val="1"/>
                <c:pt idx="0">
                  <c:v>雷</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[2]③集計!$Z$5:$AF$5</c15:sqref>
                  </c15:fullRef>
                </c:ext>
              </c:extLst>
              <c:f>[2]③集計!$AB$5:$AF$5</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strRef>
              <c:f>[2]③集計!$Y$6</c:f>
              <c:strCache>
                <c:ptCount val="1"/>
                <c:pt idx="0">
                  <c:v>風雨</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[2]③集計!$Z$6:$AF$6</c15:sqref>
                  </c15:fullRef>
                </c:ext>
              </c:extLst>
              <c:f>[2]③集計!$AB$6:$AF$6</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strRef>
              <c:f>[2]③集計!$Y$7</c:f>
              <c:strCache>
                <c:ptCount val="1"/>
                <c:pt idx="0">
                  <c:v>氷雪</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[2]③集計!$Z$7:$AF$7</c15:sqref>
                  </c15:fullRef>
                </c:ext>
              </c:extLst>
              <c:f>[2]③集計!$AB$7:$AF$7</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strRef>
              <c:f>[2]③集計!$Y$8</c:f>
              <c:strCache>
                <c:ptCount val="1"/>
                <c:pt idx="0">
                  <c:v>地震</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[2]③集計!$Z$8:$AF$8</c15:sqref>
                  </c15:fullRef>
                </c:ext>
              </c:extLst>
              <c:f>[2]③集計!$AB$8:$AF$8</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[2]③集計!$Z$11:$AF$11</c15:sqref>
                  </c15:fullRef>
                </c:ext>
              </c:extLst>
              <c:f>[2]③集計!$AB$11:$AF$11</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strRef>
              <c:f>[2]③集計!$Y$9</c:f>
              <c:strCache>
                <c:ptCount val="1"/>
                <c:pt idx="0">
                  <c:v>塩、ちり、ガス</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[2]③集計!$Z$9:$AF$9</c15:sqref>
                  </c15:fullRef>
                </c:ext>
              </c:extLst>
              <c:f>[2]③集計!$AB$9:$AF$9</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strRef>
              <c:f>[2]③集計!$Y$5</c:f>
              <c:strCache>
                <c:ptCount val="1"/>
                <c:pt idx="0">
                  <c:v>雷</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[2]③集計!$Z$5:$AF$5</c15:sqref>
                  </c15:fullRef>
                </c:ext>
              </c:extLst>
              <c:f>[2]③集計!$AB$5:$AF$5</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strRef>
              <c:f>[2]③集計!$Y$6</c:f>
              <c:strCache>
                <c:ptCount val="1"/>
                <c:pt idx="0">
                  <c:v>風雨</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[2]③集計!$Z$6:$AF$6</c15:sqref>
                  </c15:fullRef>
                </c:ext>
              </c:extLst>
              <c:f>[2]③集計!$AB$6:$AF$6</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strRef>
              <c:f>[2]③集計!$Y$7</c:f>
              <c:strCache>
                <c:ptCount val="1"/>
                <c:pt idx="0">
                  <c:v>氷雪</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[2]③集計!$Z$7:$AF$7</c15:sqref>
                  </c15:fullRef>
                </c:ext>
              </c:extLst>
              <c:f>[2]③集計!$AB$7:$AF$7</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strRef>
              <c:f>[2]③集計!$Y$8</c:f>
              <c:strCache>
                <c:ptCount val="1"/>
                <c:pt idx="0">
                  <c:v>地震</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[2]③集計!$Z$8:$AF$8</c15:sqref>
                  </c15:fullRef>
                </c:ext>
              </c:extLst>
              <c:f>[2]③集計!$AB$8:$AF$8</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[2]③集計!$Z$11:$AF$11</c15:sqref>
                  </c15:fullRef>
                </c:ext>
              </c:extLst>
              <c:f>[2]③集計!$AB$11:$AF$11</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strRef>
              <c:f>[2]③集計!$Y$9</c:f>
              <c:strCache>
                <c:ptCount val="1"/>
                <c:pt idx="0">
                  <c:v>塩、ちり、ガス</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[2]③集計!$Z$9:$AF$9</c15:sqref>
                  </c15:fullRef>
                </c:ext>
              </c:extLst>
              <c:f>[2]③集計!$AB$9:$AF$9</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2401</xdr:colOff>
      <xdr:row>2</xdr:row>
      <xdr:rowOff>2401</xdr:rowOff>
    </xdr:from>
    <xdr:to>
      <xdr:col>4</xdr:col>
      <xdr:colOff>238685</xdr:colOff>
      <xdr:row>6</xdr:row>
      <xdr:rowOff>313764</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9872" y="1937283"/>
          <a:ext cx="1521225" cy="1506657"/>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258536</xdr:colOff>
      <xdr:row>1</xdr:row>
      <xdr:rowOff>0</xdr:rowOff>
    </xdr:from>
    <xdr:ext cx="370871" cy="242374"/>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4373336" y="1944461"/>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258537</xdr:colOff>
      <xdr:row>19</xdr:row>
      <xdr:rowOff>81642</xdr:rowOff>
    </xdr:from>
    <xdr:ext cx="370871" cy="242374"/>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4373337" y="531086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38</xdr:row>
      <xdr:rowOff>81643</xdr:rowOff>
    </xdr:from>
    <xdr:ext cx="370871" cy="242374"/>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4373336" y="868271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57</xdr:row>
      <xdr:rowOff>81643</xdr:rowOff>
    </xdr:from>
    <xdr:ext cx="370871" cy="242374"/>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4373336" y="120545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76</xdr:row>
      <xdr:rowOff>81643</xdr:rowOff>
    </xdr:from>
    <xdr:ext cx="370871" cy="242374"/>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4373336" y="1542641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95</xdr:row>
      <xdr:rowOff>81643</xdr:rowOff>
    </xdr:from>
    <xdr:ext cx="370871" cy="242374"/>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4373336" y="187982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258537</xdr:colOff>
      <xdr:row>19</xdr:row>
      <xdr:rowOff>81643</xdr:rowOff>
    </xdr:from>
    <xdr:ext cx="370871" cy="242374"/>
    <xdr:sp macro="" textlink="">
      <xdr:nvSpPr>
        <xdr:cNvPr id="12" name="テキスト ボックス 11">
          <a:extLst>
            <a:ext uri="{FF2B5EF4-FFF2-40B4-BE49-F238E27FC236}">
              <a16:creationId xmlns:a16="http://schemas.microsoft.com/office/drawing/2014/main" id="{00000000-0008-0000-0A00-00000C000000}"/>
            </a:ext>
          </a:extLst>
        </xdr:cNvPr>
        <xdr:cNvSpPr txBox="1"/>
      </xdr:nvSpPr>
      <xdr:spPr>
        <a:xfrm>
          <a:off x="8545287" y="53108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38</xdr:row>
      <xdr:rowOff>81644</xdr:rowOff>
    </xdr:from>
    <xdr:ext cx="370871" cy="242374"/>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8545286" y="868271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57</xdr:row>
      <xdr:rowOff>81644</xdr:rowOff>
    </xdr:from>
    <xdr:ext cx="370871" cy="242374"/>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8545286" y="1205456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76</xdr:row>
      <xdr:rowOff>81644</xdr:rowOff>
    </xdr:from>
    <xdr:ext cx="370871" cy="242374"/>
    <xdr:sp macro="" textlink="">
      <xdr:nvSpPr>
        <xdr:cNvPr id="15" name="テキスト ボックス 14">
          <a:extLst>
            <a:ext uri="{FF2B5EF4-FFF2-40B4-BE49-F238E27FC236}">
              <a16:creationId xmlns:a16="http://schemas.microsoft.com/office/drawing/2014/main" id="{00000000-0008-0000-0A00-00000F000000}"/>
            </a:ext>
          </a:extLst>
        </xdr:cNvPr>
        <xdr:cNvSpPr txBox="1"/>
      </xdr:nvSpPr>
      <xdr:spPr>
        <a:xfrm>
          <a:off x="8545286" y="1542641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95</xdr:row>
      <xdr:rowOff>81644</xdr:rowOff>
    </xdr:from>
    <xdr:ext cx="370871" cy="242374"/>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8545286" y="1879826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258537</xdr:colOff>
      <xdr:row>19</xdr:row>
      <xdr:rowOff>81642</xdr:rowOff>
    </xdr:from>
    <xdr:ext cx="370871" cy="242374"/>
    <xdr:sp macro="" textlink="">
      <xdr:nvSpPr>
        <xdr:cNvPr id="20" name="テキスト ボックス 19">
          <a:extLst>
            <a:ext uri="{FF2B5EF4-FFF2-40B4-BE49-F238E27FC236}">
              <a16:creationId xmlns:a16="http://schemas.microsoft.com/office/drawing/2014/main" id="{A9DE182B-12C5-4D4B-8B50-E431ACA0D3DB}"/>
            </a:ext>
          </a:extLst>
        </xdr:cNvPr>
        <xdr:cNvSpPr txBox="1"/>
      </xdr:nvSpPr>
      <xdr:spPr>
        <a:xfrm>
          <a:off x="4633687" y="521879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38</xdr:row>
      <xdr:rowOff>81643</xdr:rowOff>
    </xdr:from>
    <xdr:ext cx="370871" cy="242374"/>
    <xdr:sp macro="" textlink="">
      <xdr:nvSpPr>
        <xdr:cNvPr id="21" name="テキスト ボックス 20">
          <a:extLst>
            <a:ext uri="{FF2B5EF4-FFF2-40B4-BE49-F238E27FC236}">
              <a16:creationId xmlns:a16="http://schemas.microsoft.com/office/drawing/2014/main" id="{182F1AD8-7B9C-484A-8B35-AD2C04BA4D3F}"/>
            </a:ext>
          </a:extLst>
        </xdr:cNvPr>
        <xdr:cNvSpPr txBox="1"/>
      </xdr:nvSpPr>
      <xdr:spPr>
        <a:xfrm>
          <a:off x="4633686" y="850174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57</xdr:row>
      <xdr:rowOff>81643</xdr:rowOff>
    </xdr:from>
    <xdr:ext cx="370871" cy="242374"/>
    <xdr:sp macro="" textlink="">
      <xdr:nvSpPr>
        <xdr:cNvPr id="23" name="テキスト ボックス 22">
          <a:extLst>
            <a:ext uri="{FF2B5EF4-FFF2-40B4-BE49-F238E27FC236}">
              <a16:creationId xmlns:a16="http://schemas.microsoft.com/office/drawing/2014/main" id="{28B57516-30D5-468E-93B0-44FAF70CBF06}"/>
            </a:ext>
          </a:extLst>
        </xdr:cNvPr>
        <xdr:cNvSpPr txBox="1"/>
      </xdr:nvSpPr>
      <xdr:spPr>
        <a:xfrm>
          <a:off x="4633686" y="117846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76</xdr:row>
      <xdr:rowOff>81643</xdr:rowOff>
    </xdr:from>
    <xdr:ext cx="370871" cy="242374"/>
    <xdr:sp macro="" textlink="">
      <xdr:nvSpPr>
        <xdr:cNvPr id="24" name="テキスト ボックス 23">
          <a:extLst>
            <a:ext uri="{FF2B5EF4-FFF2-40B4-BE49-F238E27FC236}">
              <a16:creationId xmlns:a16="http://schemas.microsoft.com/office/drawing/2014/main" id="{EFE80F1D-F9F8-4C04-A532-D639A4EBF81F}"/>
            </a:ext>
          </a:extLst>
        </xdr:cNvPr>
        <xdr:cNvSpPr txBox="1"/>
      </xdr:nvSpPr>
      <xdr:spPr>
        <a:xfrm>
          <a:off x="4633686" y="1506764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95</xdr:row>
      <xdr:rowOff>81643</xdr:rowOff>
    </xdr:from>
    <xdr:ext cx="370871" cy="242374"/>
    <xdr:sp macro="" textlink="">
      <xdr:nvSpPr>
        <xdr:cNvPr id="25" name="テキスト ボックス 24">
          <a:extLst>
            <a:ext uri="{FF2B5EF4-FFF2-40B4-BE49-F238E27FC236}">
              <a16:creationId xmlns:a16="http://schemas.microsoft.com/office/drawing/2014/main" id="{182594C5-73A4-4614-82B2-3EEFC32944E1}"/>
            </a:ext>
          </a:extLst>
        </xdr:cNvPr>
        <xdr:cNvSpPr txBox="1"/>
      </xdr:nvSpPr>
      <xdr:spPr>
        <a:xfrm>
          <a:off x="4633686" y="183505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258537</xdr:colOff>
      <xdr:row>19</xdr:row>
      <xdr:rowOff>81643</xdr:rowOff>
    </xdr:from>
    <xdr:ext cx="370871" cy="242374"/>
    <xdr:sp macro="" textlink="">
      <xdr:nvSpPr>
        <xdr:cNvPr id="26" name="テキスト ボックス 25">
          <a:extLst>
            <a:ext uri="{FF2B5EF4-FFF2-40B4-BE49-F238E27FC236}">
              <a16:creationId xmlns:a16="http://schemas.microsoft.com/office/drawing/2014/main" id="{3CC7F775-11B7-4E50-B82A-5DCB31F47A33}"/>
            </a:ext>
          </a:extLst>
        </xdr:cNvPr>
        <xdr:cNvSpPr txBox="1"/>
      </xdr:nvSpPr>
      <xdr:spPr>
        <a:xfrm>
          <a:off x="9129487" y="52187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38</xdr:row>
      <xdr:rowOff>81644</xdr:rowOff>
    </xdr:from>
    <xdr:ext cx="370871" cy="242374"/>
    <xdr:sp macro="" textlink="">
      <xdr:nvSpPr>
        <xdr:cNvPr id="27" name="テキスト ボックス 26">
          <a:extLst>
            <a:ext uri="{FF2B5EF4-FFF2-40B4-BE49-F238E27FC236}">
              <a16:creationId xmlns:a16="http://schemas.microsoft.com/office/drawing/2014/main" id="{21B25B36-561B-4B1B-ACE0-6C8EF0477617}"/>
            </a:ext>
          </a:extLst>
        </xdr:cNvPr>
        <xdr:cNvSpPr txBox="1"/>
      </xdr:nvSpPr>
      <xdr:spPr>
        <a:xfrm>
          <a:off x="9129486" y="850174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57</xdr:row>
      <xdr:rowOff>81644</xdr:rowOff>
    </xdr:from>
    <xdr:ext cx="370871" cy="242374"/>
    <xdr:sp macro="" textlink="">
      <xdr:nvSpPr>
        <xdr:cNvPr id="28" name="テキスト ボックス 27">
          <a:extLst>
            <a:ext uri="{FF2B5EF4-FFF2-40B4-BE49-F238E27FC236}">
              <a16:creationId xmlns:a16="http://schemas.microsoft.com/office/drawing/2014/main" id="{A4075BB8-4C0A-4389-8886-0C3E07D9EA7D}"/>
            </a:ext>
          </a:extLst>
        </xdr:cNvPr>
        <xdr:cNvSpPr txBox="1"/>
      </xdr:nvSpPr>
      <xdr:spPr>
        <a:xfrm>
          <a:off x="9129486" y="117846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76</xdr:row>
      <xdr:rowOff>81644</xdr:rowOff>
    </xdr:from>
    <xdr:ext cx="370871" cy="242374"/>
    <xdr:sp macro="" textlink="">
      <xdr:nvSpPr>
        <xdr:cNvPr id="29" name="テキスト ボックス 28">
          <a:extLst>
            <a:ext uri="{FF2B5EF4-FFF2-40B4-BE49-F238E27FC236}">
              <a16:creationId xmlns:a16="http://schemas.microsoft.com/office/drawing/2014/main" id="{1415167B-4263-4334-B877-2ABBCF54EFD7}"/>
            </a:ext>
          </a:extLst>
        </xdr:cNvPr>
        <xdr:cNvSpPr txBox="1"/>
      </xdr:nvSpPr>
      <xdr:spPr>
        <a:xfrm>
          <a:off x="9129486" y="1506764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95</xdr:row>
      <xdr:rowOff>81644</xdr:rowOff>
    </xdr:from>
    <xdr:ext cx="370871" cy="242374"/>
    <xdr:sp macro="" textlink="">
      <xdr:nvSpPr>
        <xdr:cNvPr id="30" name="テキスト ボックス 29">
          <a:extLst>
            <a:ext uri="{FF2B5EF4-FFF2-40B4-BE49-F238E27FC236}">
              <a16:creationId xmlns:a16="http://schemas.microsoft.com/office/drawing/2014/main" id="{7192D14B-8148-40EF-8059-C10803A2F837}"/>
            </a:ext>
          </a:extLst>
        </xdr:cNvPr>
        <xdr:cNvSpPr txBox="1"/>
      </xdr:nvSpPr>
      <xdr:spPr>
        <a:xfrm>
          <a:off x="9129486" y="183505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0</xdr:colOff>
      <xdr:row>51</xdr:row>
      <xdr:rowOff>28575</xdr:rowOff>
    </xdr:from>
    <xdr:to>
      <xdr:col>10</xdr:col>
      <xdr:colOff>323850</xdr:colOff>
      <xdr:row>53</xdr:row>
      <xdr:rowOff>66675</xdr:rowOff>
    </xdr:to>
    <xdr:sp macro="" textlink="">
      <xdr:nvSpPr>
        <xdr:cNvPr id="93" name="正方形/長方形 92">
          <a:extLst>
            <a:ext uri="{FF2B5EF4-FFF2-40B4-BE49-F238E27FC236}">
              <a16:creationId xmlns:a16="http://schemas.microsoft.com/office/drawing/2014/main" id="{00000000-0008-0000-0C00-00005D000000}"/>
            </a:ext>
          </a:extLst>
        </xdr:cNvPr>
        <xdr:cNvSpPr/>
      </xdr:nvSpPr>
      <xdr:spPr>
        <a:xfrm>
          <a:off x="35080575" y="9505950"/>
          <a:ext cx="341947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0</xdr:colOff>
      <xdr:row>52</xdr:row>
      <xdr:rowOff>28575</xdr:rowOff>
    </xdr:from>
    <xdr:ext cx="184731" cy="264560"/>
    <xdr:sp macro="" textlink="">
      <xdr:nvSpPr>
        <xdr:cNvPr id="96" name="テキスト ボックス 95">
          <a:extLst>
            <a:ext uri="{FF2B5EF4-FFF2-40B4-BE49-F238E27FC236}">
              <a16:creationId xmlns:a16="http://schemas.microsoft.com/office/drawing/2014/main" id="{00000000-0008-0000-0C00-000060000000}"/>
            </a:ext>
          </a:extLst>
        </xdr:cNvPr>
        <xdr:cNvSpPr txBox="1"/>
      </xdr:nvSpPr>
      <xdr:spPr>
        <a:xfrm>
          <a:off x="41031085" y="1065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51</xdr:row>
      <xdr:rowOff>28575</xdr:rowOff>
    </xdr:from>
    <xdr:ext cx="184731" cy="264560"/>
    <xdr:sp macro="" textlink="">
      <xdr:nvSpPr>
        <xdr:cNvPr id="101" name="テキスト ボックス 100">
          <a:extLst>
            <a:ext uri="{FF2B5EF4-FFF2-40B4-BE49-F238E27FC236}">
              <a16:creationId xmlns:a16="http://schemas.microsoft.com/office/drawing/2014/main" id="{00000000-0008-0000-0C00-000065000000}"/>
            </a:ext>
          </a:extLst>
        </xdr:cNvPr>
        <xdr:cNvSpPr txBox="1"/>
      </xdr:nvSpPr>
      <xdr:spPr>
        <a:xfrm>
          <a:off x="40422606" y="105546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nnasf01a\&#20849;&#36890;\01_&#35336;&#30011;&#23455;&#32318;\23_&#36074;&#30340;&#35413;&#20385;\&#24179;&#25104;29&#24180;&#24230;\&#12487;&#12540;&#12479;&#39006;\&#12487;&#12540;&#12479;&#38598;&#35336;(&#27096;&#24335;11)_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③集計"/>
      <sheetName val="②抜粋"/>
      <sheetName val="①元データ"/>
    </sheetNames>
    <sheetDataSet>
      <sheetData sheetId="0">
        <row r="4">
          <cell r="Z4" t="str">
            <v>H22年度</v>
          </cell>
          <cell r="AA4" t="str">
            <v>H23年度</v>
          </cell>
          <cell r="AB4" t="str">
            <v>H24年度</v>
          </cell>
          <cell r="AC4" t="str">
            <v>H25年度</v>
          </cell>
          <cell r="AD4" t="str">
            <v>H26年度</v>
          </cell>
          <cell r="AE4" t="str">
            <v>H27年度</v>
          </cell>
          <cell r="AF4" t="str">
            <v>H28年度</v>
          </cell>
        </row>
        <row r="5">
          <cell r="Y5" t="str">
            <v>雷</v>
          </cell>
          <cell r="Z5">
            <v>3</v>
          </cell>
          <cell r="AA5">
            <v>1</v>
          </cell>
          <cell r="AB5">
            <v>4</v>
          </cell>
          <cell r="AC5">
            <v>7</v>
          </cell>
          <cell r="AD5">
            <v>2</v>
          </cell>
          <cell r="AE5">
            <v>0</v>
          </cell>
          <cell r="AF5">
            <v>3</v>
          </cell>
        </row>
        <row r="6">
          <cell r="Y6" t="str">
            <v>風雨</v>
          </cell>
          <cell r="Z6">
            <v>0</v>
          </cell>
          <cell r="AA6">
            <v>3</v>
          </cell>
          <cell r="AB6">
            <v>4</v>
          </cell>
          <cell r="AC6">
            <v>2</v>
          </cell>
          <cell r="AD6">
            <v>1</v>
          </cell>
          <cell r="AE6">
            <v>0</v>
          </cell>
          <cell r="AF6">
            <v>3</v>
          </cell>
        </row>
        <row r="7">
          <cell r="Y7" t="str">
            <v>氷雪</v>
          </cell>
          <cell r="Z7">
            <v>1</v>
          </cell>
          <cell r="AA7">
            <v>1</v>
          </cell>
          <cell r="AB7">
            <v>9</v>
          </cell>
          <cell r="AC7">
            <v>10</v>
          </cell>
          <cell r="AD7">
            <v>2</v>
          </cell>
          <cell r="AE7">
            <v>0</v>
          </cell>
          <cell r="AF7">
            <v>2</v>
          </cell>
        </row>
        <row r="8">
          <cell r="Y8" t="str">
            <v>地震</v>
          </cell>
          <cell r="Z8">
            <v>38</v>
          </cell>
          <cell r="AA8">
            <v>3</v>
          </cell>
          <cell r="AB8">
            <v>0</v>
          </cell>
          <cell r="AC8">
            <v>0</v>
          </cell>
          <cell r="AD8">
            <v>0</v>
          </cell>
          <cell r="AE8">
            <v>0</v>
          </cell>
          <cell r="AF8">
            <v>6</v>
          </cell>
        </row>
        <row r="9">
          <cell r="Y9" t="str">
            <v>塩、ちり、ガス</v>
          </cell>
          <cell r="Z9">
            <v>0</v>
          </cell>
          <cell r="AA9">
            <v>0</v>
          </cell>
          <cell r="AB9">
            <v>0</v>
          </cell>
          <cell r="AC9">
            <v>0</v>
          </cell>
          <cell r="AD9">
            <v>0</v>
          </cell>
          <cell r="AE9">
            <v>0</v>
          </cell>
          <cell r="AF9">
            <v>2</v>
          </cell>
        </row>
        <row r="11">
          <cell r="Z11">
            <v>6</v>
          </cell>
          <cell r="AA11">
            <v>7</v>
          </cell>
          <cell r="AB11">
            <v>8</v>
          </cell>
          <cell r="AC11">
            <v>10</v>
          </cell>
          <cell r="AD11">
            <v>5</v>
          </cell>
          <cell r="AE11">
            <v>5</v>
          </cell>
          <cell r="AF11">
            <v>10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F32"/>
  <sheetViews>
    <sheetView zoomScaleNormal="100" zoomScaleSheetLayoutView="100" workbookViewId="0"/>
  </sheetViews>
  <sheetFormatPr defaultColWidth="9" defaultRowHeight="13" outlineLevelRow="1" x14ac:dyDescent="0.2"/>
  <cols>
    <col min="1" max="1" width="10.08984375" style="2" customWidth="1"/>
    <col min="2" max="5" width="9.08984375" style="3" customWidth="1"/>
    <col min="6" max="6" width="9.90625" style="3" customWidth="1"/>
    <col min="7" max="7" width="11.1796875" style="2" customWidth="1"/>
    <col min="8" max="8" width="9.1796875" style="2" customWidth="1"/>
    <col min="9" max="9" width="11.90625" style="2" customWidth="1"/>
    <col min="10" max="10" width="8.08984375" style="2" customWidth="1"/>
    <col min="11" max="14" width="10" style="2" customWidth="1"/>
    <col min="15" max="15" width="11.453125" style="2" customWidth="1"/>
    <col min="16" max="16" width="9.6328125" style="2" customWidth="1"/>
    <col min="17" max="17" width="8.08984375" style="2" customWidth="1"/>
    <col min="18" max="18" width="2" style="2" customWidth="1"/>
    <col min="19" max="16384" width="9" style="2"/>
  </cols>
  <sheetData>
    <row r="2" spans="1:6" x14ac:dyDescent="0.2">
      <c r="A2" s="7" t="s">
        <v>164</v>
      </c>
      <c r="C2" s="6"/>
      <c r="D2" s="6"/>
      <c r="E2" s="8"/>
      <c r="F2" s="76" t="s">
        <v>58</v>
      </c>
    </row>
    <row r="3" spans="1:6" x14ac:dyDescent="0.2">
      <c r="A3" s="9" t="s">
        <v>135</v>
      </c>
      <c r="B3" s="10" t="s">
        <v>141</v>
      </c>
      <c r="C3" s="10" t="s">
        <v>139</v>
      </c>
      <c r="D3" s="10" t="s">
        <v>140</v>
      </c>
      <c r="E3" s="11" t="s">
        <v>146</v>
      </c>
      <c r="F3" s="11" t="s">
        <v>151</v>
      </c>
    </row>
    <row r="4" spans="1:6" x14ac:dyDescent="0.2">
      <c r="A4" s="12" t="s">
        <v>136</v>
      </c>
      <c r="B4" s="13">
        <v>99.831639999999993</v>
      </c>
      <c r="C4" s="14">
        <v>99.96396</v>
      </c>
      <c r="D4" s="14">
        <v>99.966710000000006</v>
      </c>
      <c r="E4" s="14">
        <v>99.85981000000001</v>
      </c>
      <c r="F4" s="15">
        <v>99.980090000000004</v>
      </c>
    </row>
    <row r="5" spans="1:6" x14ac:dyDescent="0.2">
      <c r="A5" s="226" t="s">
        <v>137</v>
      </c>
      <c r="B5" s="227">
        <v>99.995540000000005</v>
      </c>
      <c r="C5" s="228">
        <v>99.997</v>
      </c>
      <c r="D5" s="228">
        <v>99.996089999999995</v>
      </c>
      <c r="E5" s="228">
        <v>99.947519999999997</v>
      </c>
      <c r="F5" s="229">
        <v>99.99803</v>
      </c>
    </row>
    <row r="6" spans="1:6" x14ac:dyDescent="0.2">
      <c r="A6" s="234" t="s">
        <v>138</v>
      </c>
      <c r="B6" s="235">
        <v>99.999930000000006</v>
      </c>
      <c r="C6" s="236">
        <v>99.99897</v>
      </c>
      <c r="D6" s="236">
        <v>99.999009999999998</v>
      </c>
      <c r="E6" s="236">
        <v>99.983639999999994</v>
      </c>
      <c r="F6" s="240">
        <v>99.999889999999994</v>
      </c>
    </row>
    <row r="7" spans="1:6" outlineLevel="1" x14ac:dyDescent="0.2">
      <c r="A7" s="230" t="s">
        <v>168</v>
      </c>
      <c r="B7" s="231">
        <v>6.9999999999999994E-5</v>
      </c>
      <c r="C7" s="232">
        <v>1.0299999999999999E-3</v>
      </c>
      <c r="D7" s="232">
        <v>9.8999999999999999E-4</v>
      </c>
      <c r="E7" s="232">
        <v>1.636E-2</v>
      </c>
      <c r="F7" s="233">
        <v>1.1E-4</v>
      </c>
    </row>
    <row r="8" spans="1:6" x14ac:dyDescent="0.2">
      <c r="A8" s="69"/>
      <c r="B8" s="220"/>
      <c r="C8" s="220"/>
      <c r="D8" s="220"/>
      <c r="E8" s="220"/>
      <c r="F8" s="220"/>
    </row>
    <row r="10" spans="1:6" x14ac:dyDescent="0.2">
      <c r="A10" s="7" t="s">
        <v>165</v>
      </c>
      <c r="C10" s="6"/>
      <c r="D10" s="6"/>
      <c r="E10" s="8"/>
      <c r="F10" s="76" t="s">
        <v>58</v>
      </c>
    </row>
    <row r="11" spans="1:6" x14ac:dyDescent="0.2">
      <c r="A11" s="9" t="s">
        <v>135</v>
      </c>
      <c r="B11" s="10" t="s">
        <v>141</v>
      </c>
      <c r="C11" s="10" t="s">
        <v>139</v>
      </c>
      <c r="D11" s="10" t="s">
        <v>140</v>
      </c>
      <c r="E11" s="11" t="s">
        <v>146</v>
      </c>
      <c r="F11" s="11" t="s">
        <v>151</v>
      </c>
    </row>
    <row r="12" spans="1:6" x14ac:dyDescent="0.2">
      <c r="A12" s="12" t="s">
        <v>136</v>
      </c>
      <c r="B12" s="237">
        <v>99.853989999999996</v>
      </c>
      <c r="C12" s="238">
        <v>99.775545408422118</v>
      </c>
      <c r="D12" s="238">
        <v>99.799160000000001</v>
      </c>
      <c r="E12" s="238">
        <v>99.835880000000003</v>
      </c>
      <c r="F12" s="239">
        <v>99.834599999999995</v>
      </c>
    </row>
    <row r="13" spans="1:6" x14ac:dyDescent="0.2">
      <c r="A13" s="226" t="s">
        <v>137</v>
      </c>
      <c r="B13" s="16">
        <v>99.999989999999997</v>
      </c>
      <c r="C13" s="17">
        <v>99.999651192288169</v>
      </c>
      <c r="D13" s="17">
        <v>99.999589999999998</v>
      </c>
      <c r="E13" s="17">
        <v>99.998289999999997</v>
      </c>
      <c r="F13" s="241">
        <v>99.999899999999997</v>
      </c>
    </row>
    <row r="14" spans="1:6" x14ac:dyDescent="0.2">
      <c r="A14" s="234" t="s">
        <v>138</v>
      </c>
      <c r="B14" s="18">
        <v>100</v>
      </c>
      <c r="C14" s="19">
        <v>100</v>
      </c>
      <c r="D14" s="19">
        <v>100</v>
      </c>
      <c r="E14" s="19">
        <v>99.999510000000001</v>
      </c>
      <c r="F14" s="20">
        <v>99.999970000000005</v>
      </c>
    </row>
    <row r="15" spans="1:6" outlineLevel="1" x14ac:dyDescent="0.2">
      <c r="A15" s="230" t="s">
        <v>168</v>
      </c>
      <c r="B15" s="231">
        <v>0</v>
      </c>
      <c r="C15" s="232">
        <v>0</v>
      </c>
      <c r="D15" s="232">
        <v>0</v>
      </c>
      <c r="E15" s="232">
        <v>4.8999999999999998E-4</v>
      </c>
      <c r="F15" s="233">
        <v>2.9999999999999997E-5</v>
      </c>
    </row>
    <row r="16" spans="1:6" x14ac:dyDescent="0.2">
      <c r="A16" s="69"/>
      <c r="B16" s="220"/>
      <c r="C16" s="220"/>
      <c r="D16" s="220"/>
      <c r="E16" s="220"/>
      <c r="F16" s="220"/>
    </row>
    <row r="17" spans="1:6" x14ac:dyDescent="0.2">
      <c r="A17" s="7"/>
    </row>
    <row r="18" spans="1:6" x14ac:dyDescent="0.2">
      <c r="A18" s="7" t="s">
        <v>166</v>
      </c>
      <c r="C18" s="6"/>
      <c r="D18" s="6"/>
      <c r="E18" s="8"/>
      <c r="F18" s="76" t="s">
        <v>58</v>
      </c>
    </row>
    <row r="19" spans="1:6" x14ac:dyDescent="0.2">
      <c r="A19" s="9" t="s">
        <v>135</v>
      </c>
      <c r="B19" s="10" t="s">
        <v>141</v>
      </c>
      <c r="C19" s="10" t="s">
        <v>139</v>
      </c>
      <c r="D19" s="10" t="s">
        <v>140</v>
      </c>
      <c r="E19" s="11" t="s">
        <v>146</v>
      </c>
      <c r="F19" s="11" t="s">
        <v>151</v>
      </c>
    </row>
    <row r="20" spans="1:6" x14ac:dyDescent="0.2">
      <c r="A20" s="12" t="s">
        <v>136</v>
      </c>
      <c r="B20" s="237">
        <v>99.22</v>
      </c>
      <c r="C20" s="238">
        <v>99.084000000000003</v>
      </c>
      <c r="D20" s="238">
        <v>99.173550000000006</v>
      </c>
      <c r="E20" s="238">
        <v>99.127440000000007</v>
      </c>
      <c r="F20" s="243">
        <v>99.019210000000001</v>
      </c>
    </row>
    <row r="21" spans="1:6" x14ac:dyDescent="0.2">
      <c r="A21" s="226" t="s">
        <v>137</v>
      </c>
      <c r="B21" s="16">
        <v>99.998999999999995</v>
      </c>
      <c r="C21" s="17">
        <v>99.997</v>
      </c>
      <c r="D21" s="17">
        <v>99.999459999999999</v>
      </c>
      <c r="E21" s="17">
        <v>99.999460000000013</v>
      </c>
      <c r="F21" s="241">
        <v>99.999619999999993</v>
      </c>
    </row>
    <row r="22" spans="1:6" x14ac:dyDescent="0.2">
      <c r="A22" s="317" t="s">
        <v>138</v>
      </c>
      <c r="B22" s="231">
        <v>99.998999999999995</v>
      </c>
      <c r="C22" s="232">
        <v>99.998000000000005</v>
      </c>
      <c r="D22" s="232">
        <v>100</v>
      </c>
      <c r="E22" s="232">
        <v>100.00000000000001</v>
      </c>
      <c r="F22" s="233">
        <v>100</v>
      </c>
    </row>
    <row r="23" spans="1:6" outlineLevel="1" x14ac:dyDescent="0.2">
      <c r="A23" s="230" t="s">
        <v>168</v>
      </c>
      <c r="B23" s="231">
        <v>0</v>
      </c>
      <c r="C23" s="232">
        <v>2E-3</v>
      </c>
      <c r="D23" s="232">
        <v>0</v>
      </c>
      <c r="E23" s="232">
        <v>0</v>
      </c>
      <c r="F23" s="233">
        <v>0</v>
      </c>
    </row>
    <row r="24" spans="1:6" x14ac:dyDescent="0.2">
      <c r="A24" s="69"/>
      <c r="B24" s="220"/>
      <c r="C24" s="220"/>
      <c r="D24" s="220"/>
      <c r="E24" s="220"/>
      <c r="F24" s="220"/>
    </row>
    <row r="26" spans="1:6" x14ac:dyDescent="0.2">
      <c r="A26" s="7" t="s">
        <v>167</v>
      </c>
      <c r="C26" s="6"/>
      <c r="D26" s="6"/>
      <c r="E26" s="8"/>
      <c r="F26" s="76" t="s">
        <v>58</v>
      </c>
    </row>
    <row r="27" spans="1:6" x14ac:dyDescent="0.2">
      <c r="A27" s="9" t="s">
        <v>135</v>
      </c>
      <c r="B27" s="10" t="s">
        <v>141</v>
      </c>
      <c r="C27" s="10" t="s">
        <v>139</v>
      </c>
      <c r="D27" s="10" t="s">
        <v>140</v>
      </c>
      <c r="E27" s="11" t="s">
        <v>146</v>
      </c>
      <c r="F27" s="11" t="s">
        <v>151</v>
      </c>
    </row>
    <row r="28" spans="1:6" x14ac:dyDescent="0.2">
      <c r="A28" s="12" t="s">
        <v>136</v>
      </c>
      <c r="B28" s="237">
        <v>99.894549999999995</v>
      </c>
      <c r="C28" s="238">
        <v>99.94</v>
      </c>
      <c r="D28" s="238">
        <v>99.916579999999996</v>
      </c>
      <c r="E28" s="238">
        <v>99.892330000000001</v>
      </c>
      <c r="F28" s="15">
        <v>99.885379999999998</v>
      </c>
    </row>
    <row r="29" spans="1:6" x14ac:dyDescent="0.2">
      <c r="A29" s="226" t="s">
        <v>137</v>
      </c>
      <c r="B29" s="16">
        <v>99.996979999999994</v>
      </c>
      <c r="C29" s="17">
        <v>99.999070000000003</v>
      </c>
      <c r="D29" s="17">
        <v>99.997799999999998</v>
      </c>
      <c r="E29" s="17">
        <v>99.997690000000006</v>
      </c>
      <c r="F29" s="229">
        <v>99.995409999999993</v>
      </c>
    </row>
    <row r="30" spans="1:6" x14ac:dyDescent="0.2">
      <c r="A30" s="317" t="s">
        <v>138</v>
      </c>
      <c r="B30" s="231">
        <v>99.999340000000004</v>
      </c>
      <c r="C30" s="232">
        <v>99.999780000000001</v>
      </c>
      <c r="D30" s="232">
        <v>99.999139999999997</v>
      </c>
      <c r="E30" s="232">
        <v>99.999899999999997</v>
      </c>
      <c r="F30" s="318">
        <v>99.998450000000005</v>
      </c>
    </row>
    <row r="31" spans="1:6" outlineLevel="1" x14ac:dyDescent="0.2">
      <c r="A31" s="230" t="s">
        <v>168</v>
      </c>
      <c r="B31" s="231">
        <v>6.6E-4</v>
      </c>
      <c r="C31" s="232">
        <v>2.2000000000000001E-4</v>
      </c>
      <c r="D31" s="232">
        <v>8.5999999999999998E-4</v>
      </c>
      <c r="E31" s="232">
        <v>1E-4</v>
      </c>
      <c r="F31" s="233">
        <v>1.5500000000000002E-3</v>
      </c>
    </row>
    <row r="32" spans="1:6" x14ac:dyDescent="0.2">
      <c r="A32" s="69"/>
      <c r="B32" s="220"/>
      <c r="C32" s="220"/>
      <c r="D32" s="220"/>
      <c r="E32" s="220"/>
      <c r="F32" s="220"/>
    </row>
  </sheetData>
  <phoneticPr fontId="3"/>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2:L30"/>
  <sheetViews>
    <sheetView zoomScale="85" zoomScaleNormal="85" zoomScaleSheetLayoutView="40" workbookViewId="0"/>
  </sheetViews>
  <sheetFormatPr defaultColWidth="9" defaultRowHeight="16.5" customHeight="1" x14ac:dyDescent="0.2"/>
  <cols>
    <col min="1" max="1" width="11.36328125" style="2" customWidth="1"/>
    <col min="2" max="2" width="9.1796875" style="2" customWidth="1"/>
    <col min="3" max="7" width="7.90625" style="2" customWidth="1"/>
    <col min="8" max="9" width="9" style="2"/>
    <col min="10" max="10" width="11.453125" style="2" customWidth="1"/>
    <col min="11" max="11" width="10.81640625" style="2" customWidth="1"/>
    <col min="12" max="14" width="11.453125" style="2" customWidth="1"/>
    <col min="15" max="18" width="11.36328125" style="2" customWidth="1"/>
    <col min="19" max="16384" width="9" style="2"/>
  </cols>
  <sheetData>
    <row r="2" spans="1:12" ht="16.5" customHeight="1" x14ac:dyDescent="0.2">
      <c r="A2" s="38" t="s">
        <v>205</v>
      </c>
      <c r="C2" s="39"/>
      <c r="D2" s="21"/>
      <c r="E2" s="40"/>
      <c r="F2" s="40"/>
      <c r="G2" s="40"/>
      <c r="J2" s="41" t="s">
        <v>36</v>
      </c>
    </row>
    <row r="3" spans="1:12" ht="16.5" customHeight="1" x14ac:dyDescent="0.2">
      <c r="A3" s="540" t="s">
        <v>8</v>
      </c>
      <c r="B3" s="541"/>
      <c r="C3" s="541"/>
      <c r="D3" s="542"/>
      <c r="E3" s="543" t="s">
        <v>141</v>
      </c>
      <c r="F3" s="543" t="s">
        <v>139</v>
      </c>
      <c r="G3" s="543" t="s">
        <v>140</v>
      </c>
      <c r="H3" s="543" t="s">
        <v>146</v>
      </c>
      <c r="I3" s="550" t="s">
        <v>152</v>
      </c>
      <c r="J3" s="551"/>
      <c r="K3" s="552" t="s">
        <v>159</v>
      </c>
      <c r="L3" s="553"/>
    </row>
    <row r="4" spans="1:12" ht="16.5" customHeight="1" x14ac:dyDescent="0.2">
      <c r="A4" s="554"/>
      <c r="B4" s="555"/>
      <c r="C4" s="555"/>
      <c r="D4" s="556"/>
      <c r="E4" s="543"/>
      <c r="F4" s="543"/>
      <c r="G4" s="543"/>
      <c r="H4" s="543"/>
      <c r="I4" s="399" t="s">
        <v>157</v>
      </c>
      <c r="J4" s="385" t="s">
        <v>158</v>
      </c>
      <c r="K4" s="370" t="s">
        <v>157</v>
      </c>
      <c r="L4" s="371" t="s">
        <v>158</v>
      </c>
    </row>
    <row r="5" spans="1:12" ht="16.5" customHeight="1" x14ac:dyDescent="0.2">
      <c r="A5" s="544" t="s">
        <v>113</v>
      </c>
      <c r="B5" s="42" t="s">
        <v>22</v>
      </c>
      <c r="C5" s="43"/>
      <c r="D5" s="44"/>
      <c r="E5" s="405">
        <v>10</v>
      </c>
      <c r="F5" s="405">
        <v>14</v>
      </c>
      <c r="G5" s="405">
        <v>17</v>
      </c>
      <c r="H5" s="405">
        <v>16</v>
      </c>
      <c r="I5" s="406">
        <v>17</v>
      </c>
      <c r="J5" s="408">
        <v>17</v>
      </c>
      <c r="K5" s="406">
        <v>56</v>
      </c>
      <c r="L5" s="407">
        <v>56</v>
      </c>
    </row>
    <row r="6" spans="1:12" ht="16.5" customHeight="1" x14ac:dyDescent="0.2">
      <c r="A6" s="465"/>
      <c r="B6" s="545" t="s">
        <v>24</v>
      </c>
      <c r="C6" s="548" t="s">
        <v>25</v>
      </c>
      <c r="D6" s="548"/>
      <c r="E6" s="400">
        <v>30</v>
      </c>
      <c r="F6" s="400">
        <v>16</v>
      </c>
      <c r="G6" s="400">
        <v>24</v>
      </c>
      <c r="H6" s="400">
        <v>38</v>
      </c>
      <c r="I6" s="400">
        <v>21</v>
      </c>
      <c r="J6" s="395">
        <v>19</v>
      </c>
      <c r="K6" s="392">
        <v>246</v>
      </c>
      <c r="L6" s="400">
        <v>244</v>
      </c>
    </row>
    <row r="7" spans="1:12" ht="16.5" customHeight="1" x14ac:dyDescent="0.2">
      <c r="A7" s="465"/>
      <c r="B7" s="546"/>
      <c r="C7" s="548" t="s">
        <v>27</v>
      </c>
      <c r="D7" s="548"/>
      <c r="E7" s="400">
        <v>5</v>
      </c>
      <c r="F7" s="400">
        <v>2</v>
      </c>
      <c r="G7" s="400">
        <v>4</v>
      </c>
      <c r="H7" s="401">
        <v>0</v>
      </c>
      <c r="I7" s="400">
        <v>4</v>
      </c>
      <c r="J7" s="395">
        <v>3</v>
      </c>
      <c r="K7" s="392">
        <v>13</v>
      </c>
      <c r="L7" s="400">
        <v>12</v>
      </c>
    </row>
    <row r="8" spans="1:12" ht="16.5" customHeight="1" x14ac:dyDescent="0.2">
      <c r="A8" s="465"/>
      <c r="B8" s="547"/>
      <c r="C8" s="549" t="s">
        <v>28</v>
      </c>
      <c r="D8" s="549"/>
      <c r="E8" s="402">
        <v>35</v>
      </c>
      <c r="F8" s="402">
        <v>18</v>
      </c>
      <c r="G8" s="402">
        <v>28</v>
      </c>
      <c r="H8" s="402">
        <v>38</v>
      </c>
      <c r="I8" s="402">
        <v>25</v>
      </c>
      <c r="J8" s="404">
        <v>22</v>
      </c>
      <c r="K8" s="403">
        <v>259</v>
      </c>
      <c r="L8" s="402">
        <v>256</v>
      </c>
    </row>
    <row r="9" spans="1:12" ht="16.5" customHeight="1" x14ac:dyDescent="0.2">
      <c r="A9" s="465"/>
      <c r="B9" s="545" t="s">
        <v>30</v>
      </c>
      <c r="C9" s="548" t="s">
        <v>25</v>
      </c>
      <c r="D9" s="548"/>
      <c r="E9" s="400">
        <v>1755</v>
      </c>
      <c r="F9" s="400">
        <v>2204</v>
      </c>
      <c r="G9" s="400">
        <v>2311</v>
      </c>
      <c r="H9" s="400">
        <v>3841</v>
      </c>
      <c r="I9" s="400">
        <v>5186</v>
      </c>
      <c r="J9" s="395">
        <v>3139</v>
      </c>
      <c r="K9" s="392">
        <v>13958</v>
      </c>
      <c r="L9" s="400">
        <v>11911</v>
      </c>
    </row>
    <row r="10" spans="1:12" ht="16.5" customHeight="1" x14ac:dyDescent="0.2">
      <c r="A10" s="465"/>
      <c r="B10" s="546"/>
      <c r="C10" s="548" t="s">
        <v>27</v>
      </c>
      <c r="D10" s="548"/>
      <c r="E10" s="400">
        <v>74</v>
      </c>
      <c r="F10" s="400">
        <v>75</v>
      </c>
      <c r="G10" s="400">
        <v>65</v>
      </c>
      <c r="H10" s="400">
        <v>100</v>
      </c>
      <c r="I10" s="400">
        <v>97</v>
      </c>
      <c r="J10" s="395">
        <v>82</v>
      </c>
      <c r="K10" s="392">
        <v>227</v>
      </c>
      <c r="L10" s="400">
        <v>212</v>
      </c>
    </row>
    <row r="11" spans="1:12" ht="16.5" customHeight="1" x14ac:dyDescent="0.2">
      <c r="A11" s="465"/>
      <c r="B11" s="547"/>
      <c r="C11" s="549" t="s">
        <v>28</v>
      </c>
      <c r="D11" s="549"/>
      <c r="E11" s="402">
        <v>1829</v>
      </c>
      <c r="F11" s="402">
        <v>2279</v>
      </c>
      <c r="G11" s="402">
        <v>2376</v>
      </c>
      <c r="H11" s="402">
        <v>3941</v>
      </c>
      <c r="I11" s="402">
        <v>5283</v>
      </c>
      <c r="J11" s="404">
        <v>3221</v>
      </c>
      <c r="K11" s="403">
        <v>14185</v>
      </c>
      <c r="L11" s="402">
        <v>12123</v>
      </c>
    </row>
    <row r="12" spans="1:12" ht="16.5" customHeight="1" x14ac:dyDescent="0.2">
      <c r="A12" s="466"/>
      <c r="B12" s="47" t="s">
        <v>33</v>
      </c>
      <c r="C12" s="48"/>
      <c r="D12" s="49"/>
      <c r="E12" s="400">
        <v>0</v>
      </c>
      <c r="F12" s="400">
        <v>0</v>
      </c>
      <c r="G12" s="400">
        <v>0</v>
      </c>
      <c r="H12" s="400">
        <v>0</v>
      </c>
      <c r="I12" s="400">
        <v>0</v>
      </c>
      <c r="J12" s="395">
        <v>0</v>
      </c>
      <c r="K12" s="392">
        <v>0</v>
      </c>
      <c r="L12" s="115">
        <v>0</v>
      </c>
    </row>
    <row r="13" spans="1:12" ht="16.5" customHeight="1" thickBot="1" x14ac:dyDescent="0.25">
      <c r="A13" s="476" t="s">
        <v>34</v>
      </c>
      <c r="B13" s="477"/>
      <c r="C13" s="477"/>
      <c r="D13" s="478"/>
      <c r="E13" s="116">
        <v>125</v>
      </c>
      <c r="F13" s="116">
        <v>93</v>
      </c>
      <c r="G13" s="116">
        <v>96</v>
      </c>
      <c r="H13" s="157">
        <v>107</v>
      </c>
      <c r="I13" s="158">
        <v>134</v>
      </c>
      <c r="J13" s="396">
        <v>134</v>
      </c>
      <c r="K13" s="393">
        <v>372</v>
      </c>
      <c r="L13" s="158">
        <v>372</v>
      </c>
    </row>
    <row r="14" spans="1:12" ht="16.5" customHeight="1" thickBot="1" x14ac:dyDescent="0.25">
      <c r="A14" s="479" t="s">
        <v>101</v>
      </c>
      <c r="B14" s="480"/>
      <c r="C14" s="480"/>
      <c r="D14" s="481"/>
      <c r="E14" s="117">
        <v>1999</v>
      </c>
      <c r="F14" s="117">
        <v>2404</v>
      </c>
      <c r="G14" s="117">
        <v>2517</v>
      </c>
      <c r="H14" s="142">
        <v>4102</v>
      </c>
      <c r="I14" s="248">
        <v>5459</v>
      </c>
      <c r="J14" s="397">
        <v>3394</v>
      </c>
      <c r="K14" s="394">
        <v>14872</v>
      </c>
      <c r="L14" s="248">
        <v>12807</v>
      </c>
    </row>
    <row r="15" spans="1:12" ht="16.5" customHeight="1" x14ac:dyDescent="0.2">
      <c r="J15" s="398"/>
    </row>
    <row r="16" spans="1:12" ht="18.75" customHeight="1" x14ac:dyDescent="0.2"/>
    <row r="17" spans="1:10" ht="16.5" customHeight="1" x14ac:dyDescent="0.2">
      <c r="A17" s="37" t="s">
        <v>206</v>
      </c>
      <c r="G17" s="2" t="s">
        <v>55</v>
      </c>
    </row>
    <row r="18" spans="1:10" ht="16.5" customHeight="1" x14ac:dyDescent="0.2">
      <c r="A18" s="540"/>
      <c r="B18" s="542"/>
      <c r="C18" s="557" t="s">
        <v>144</v>
      </c>
      <c r="D18" s="557" t="s">
        <v>143</v>
      </c>
      <c r="E18" s="557" t="s">
        <v>142</v>
      </c>
      <c r="F18" s="557" t="s">
        <v>147</v>
      </c>
      <c r="G18" s="550" t="s">
        <v>152</v>
      </c>
      <c r="H18" s="551"/>
      <c r="I18" s="552" t="s">
        <v>159</v>
      </c>
      <c r="J18" s="553"/>
    </row>
    <row r="19" spans="1:10" ht="16.5" customHeight="1" x14ac:dyDescent="0.2">
      <c r="A19" s="554"/>
      <c r="B19" s="556"/>
      <c r="C19" s="558"/>
      <c r="D19" s="558"/>
      <c r="E19" s="558"/>
      <c r="F19" s="558"/>
      <c r="G19" s="372" t="s">
        <v>157</v>
      </c>
      <c r="H19" s="385" t="s">
        <v>158</v>
      </c>
      <c r="I19" s="370" t="s">
        <v>157</v>
      </c>
      <c r="J19" s="371" t="s">
        <v>158</v>
      </c>
    </row>
    <row r="20" spans="1:10" ht="16.5" customHeight="1" x14ac:dyDescent="0.2">
      <c r="A20" s="524" t="s">
        <v>56</v>
      </c>
      <c r="B20" s="71" t="s">
        <v>47</v>
      </c>
      <c r="C20" s="103">
        <v>0.06</v>
      </c>
      <c r="D20" s="319">
        <v>0.13039097651376547</v>
      </c>
      <c r="E20" s="319">
        <v>9.216179435842993E-2</v>
      </c>
      <c r="F20" s="104">
        <v>0.13423691607231328</v>
      </c>
      <c r="G20" s="373">
        <v>0.33</v>
      </c>
      <c r="H20" s="386">
        <v>0.23</v>
      </c>
      <c r="I20" s="379">
        <v>0.19280289757051353</v>
      </c>
      <c r="J20" s="104">
        <v>0.15816068657967761</v>
      </c>
    </row>
    <row r="21" spans="1:10" ht="16.5" customHeight="1" x14ac:dyDescent="0.2">
      <c r="A21" s="525"/>
      <c r="B21" s="72" t="s">
        <v>48</v>
      </c>
      <c r="C21" s="105">
        <v>0.01</v>
      </c>
      <c r="D21" s="320">
        <v>1.9434249819042872E-2</v>
      </c>
      <c r="E21" s="320">
        <v>8.8314297724989485E-3</v>
      </c>
      <c r="F21" s="106">
        <v>1.0356182052265768E-2</v>
      </c>
      <c r="G21" s="374">
        <v>0.03</v>
      </c>
      <c r="H21" s="387">
        <v>0.03</v>
      </c>
      <c r="I21" s="380">
        <v>3.5576742468381967E-2</v>
      </c>
      <c r="J21" s="106">
        <v>3.5576742468381967E-2</v>
      </c>
    </row>
    <row r="22" spans="1:10" ht="16.5" customHeight="1" x14ac:dyDescent="0.2">
      <c r="A22" s="526"/>
      <c r="B22" s="369" t="s">
        <v>49</v>
      </c>
      <c r="C22" s="107">
        <v>7.0000000000000007E-2</v>
      </c>
      <c r="D22" s="321">
        <v>0.14982522633280834</v>
      </c>
      <c r="E22" s="321">
        <v>0.10099322413092889</v>
      </c>
      <c r="F22" s="108">
        <v>0.14459309812457904</v>
      </c>
      <c r="G22" s="375">
        <v>0.36</v>
      </c>
      <c r="H22" s="388">
        <v>0.26</v>
      </c>
      <c r="I22" s="381">
        <v>0.22837964003889549</v>
      </c>
      <c r="J22" s="108">
        <v>0.1937374290480596</v>
      </c>
    </row>
    <row r="23" spans="1:10" ht="16.5" customHeight="1" x14ac:dyDescent="0.2">
      <c r="A23" s="524" t="s">
        <v>57</v>
      </c>
      <c r="B23" s="71" t="s">
        <v>47</v>
      </c>
      <c r="C23" s="336">
        <v>6</v>
      </c>
      <c r="D23" s="331">
        <v>7.0019954387892058</v>
      </c>
      <c r="E23" s="331">
        <v>6.0826784276563757</v>
      </c>
      <c r="F23" s="332">
        <v>18.52469441797923</v>
      </c>
      <c r="G23" s="376">
        <v>200</v>
      </c>
      <c r="H23" s="389">
        <v>26</v>
      </c>
      <c r="I23" s="382">
        <v>82.432186350118343</v>
      </c>
      <c r="J23" s="332">
        <v>20.581990933656385</v>
      </c>
    </row>
    <row r="24" spans="1:10" ht="16.5" customHeight="1" x14ac:dyDescent="0.2">
      <c r="A24" s="525"/>
      <c r="B24" s="72" t="s">
        <v>48</v>
      </c>
      <c r="C24" s="337">
        <v>1</v>
      </c>
      <c r="D24" s="333">
        <v>0.84733329211026931</v>
      </c>
      <c r="E24" s="333">
        <v>0.8213229688424023</v>
      </c>
      <c r="F24" s="334">
        <v>3.168991707993325</v>
      </c>
      <c r="G24" s="377">
        <v>1</v>
      </c>
      <c r="H24" s="390">
        <v>1</v>
      </c>
      <c r="I24" s="383">
        <v>3.1252007337043617</v>
      </c>
      <c r="J24" s="334">
        <v>2.9706036932701796</v>
      </c>
    </row>
    <row r="25" spans="1:10" ht="16.5" customHeight="1" x14ac:dyDescent="0.2">
      <c r="A25" s="526"/>
      <c r="B25" s="369" t="s">
        <v>49</v>
      </c>
      <c r="C25" s="329">
        <v>6</v>
      </c>
      <c r="D25" s="335">
        <v>7.849328730899475</v>
      </c>
      <c r="E25" s="335">
        <v>6.9040013964987779</v>
      </c>
      <c r="F25" s="330">
        <v>21.693686125972555</v>
      </c>
      <c r="G25" s="378">
        <v>201</v>
      </c>
      <c r="H25" s="391">
        <v>27</v>
      </c>
      <c r="I25" s="384">
        <v>85.557387083822704</v>
      </c>
      <c r="J25" s="330">
        <v>23.552594626926563</v>
      </c>
    </row>
    <row r="26" spans="1:10" ht="10.5" customHeight="1" x14ac:dyDescent="0.2"/>
    <row r="28" spans="1:10" ht="7.5" customHeight="1" x14ac:dyDescent="0.2"/>
    <row r="29" spans="1:10" ht="7.5" customHeight="1" x14ac:dyDescent="0.2"/>
    <row r="30" spans="1:10" ht="7.5" customHeight="1" x14ac:dyDescent="0.2"/>
  </sheetData>
  <mergeCells count="28">
    <mergeCell ref="A20:A22"/>
    <mergeCell ref="A23:A25"/>
    <mergeCell ref="I18:J18"/>
    <mergeCell ref="G18:H18"/>
    <mergeCell ref="A18:B19"/>
    <mergeCell ref="C18:C19"/>
    <mergeCell ref="D18:D19"/>
    <mergeCell ref="E18:E19"/>
    <mergeCell ref="F18:F19"/>
    <mergeCell ref="G3:G4"/>
    <mergeCell ref="H3:H4"/>
    <mergeCell ref="I3:J3"/>
    <mergeCell ref="K3:L3"/>
    <mergeCell ref="A4:D4"/>
    <mergeCell ref="A13:D13"/>
    <mergeCell ref="A14:D14"/>
    <mergeCell ref="A3:D3"/>
    <mergeCell ref="E3:E4"/>
    <mergeCell ref="F3:F4"/>
    <mergeCell ref="A5:A12"/>
    <mergeCell ref="B6:B8"/>
    <mergeCell ref="C6:D6"/>
    <mergeCell ref="C7:D7"/>
    <mergeCell ref="C8:D8"/>
    <mergeCell ref="B9:B11"/>
    <mergeCell ref="C9:D9"/>
    <mergeCell ref="C10:D10"/>
    <mergeCell ref="C11:D11"/>
  </mergeCells>
  <phoneticPr fontId="3"/>
  <conditionalFormatting sqref="I6:L14">
    <cfRule type="cellIs" dxfId="5" priority="1" operator="equal">
      <formula>0</formula>
    </cfRule>
  </conditionalFormatting>
  <conditionalFormatting sqref="E2:G2 E6:I14">
    <cfRule type="cellIs" dxfId="4" priority="12" operator="equal">
      <formula>0</formula>
    </cfRule>
  </conditionalFormatting>
  <conditionalFormatting sqref="J2">
    <cfRule type="cellIs" dxfId="3" priority="11" operator="equal">
      <formula>0</formula>
    </cfRule>
  </conditionalFormatting>
  <conditionalFormatting sqref="I3">
    <cfRule type="cellIs" dxfId="2" priority="2" operator="equal">
      <formula>0</formula>
    </cfRule>
  </conditionalFormatting>
  <conditionalFormatting sqref="E3:H3">
    <cfRule type="cellIs" dxfId="1" priority="4" operator="equal">
      <formula>0</formula>
    </cfRule>
  </conditionalFormatting>
  <conditionalFormatting sqref="H3">
    <cfRule type="cellIs" dxfId="0" priority="3" operator="equal">
      <formula>0</formula>
    </cfRule>
  </conditionalFormatting>
  <pageMargins left="0.7" right="0.7" top="0.75" bottom="0.75" header="0.3" footer="0.3"/>
  <pageSetup paperSize="9" scale="2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E3A3-6729-494B-8B69-D5473E44E541}">
  <sheetPr>
    <pageSetUpPr fitToPage="1"/>
  </sheetPr>
  <dimension ref="A1:O94"/>
  <sheetViews>
    <sheetView showGridLines="0" topLeftCell="A34" zoomScale="85" zoomScaleNormal="85" zoomScaleSheetLayoutView="100" workbookViewId="0"/>
  </sheetViews>
  <sheetFormatPr defaultRowHeight="13" x14ac:dyDescent="0.2"/>
  <cols>
    <col min="1" max="1" width="2.1796875" customWidth="1"/>
    <col min="4" max="4" width="14.81640625" customWidth="1"/>
    <col min="11" max="13" width="10.08984375" customWidth="1"/>
    <col min="14" max="14" width="1.6328125" customWidth="1"/>
  </cols>
  <sheetData>
    <row r="1" spans="1:15" ht="23.4" x14ac:dyDescent="0.2">
      <c r="B1" s="409"/>
    </row>
    <row r="2" spans="1:15" x14ac:dyDescent="0.2">
      <c r="A2" s="410"/>
      <c r="B2" s="443" t="s">
        <v>246</v>
      </c>
      <c r="C2" s="443"/>
      <c r="D2" s="443"/>
      <c r="E2" s="443"/>
      <c r="F2" s="443"/>
      <c r="G2" s="443"/>
      <c r="H2" s="443"/>
      <c r="I2" s="443"/>
      <c r="J2" s="443"/>
      <c r="K2" s="443"/>
      <c r="L2" s="443"/>
      <c r="M2" s="443"/>
      <c r="N2" s="410"/>
      <c r="O2" s="410"/>
    </row>
    <row r="3" spans="1:15" x14ac:dyDescent="0.2">
      <c r="B3" s="580"/>
      <c r="C3" s="425"/>
      <c r="D3" s="425"/>
      <c r="E3" s="425"/>
      <c r="F3" s="425"/>
      <c r="G3" s="425"/>
      <c r="H3" s="425"/>
      <c r="I3" s="425"/>
      <c r="J3" s="425"/>
      <c r="K3" s="425"/>
      <c r="L3" s="425"/>
      <c r="M3" s="425"/>
      <c r="O3" s="410"/>
    </row>
    <row r="4" spans="1:15" ht="15.75" customHeight="1" x14ac:dyDescent="0.2">
      <c r="B4" s="581"/>
      <c r="C4" s="425"/>
      <c r="D4" s="425"/>
      <c r="E4" s="444"/>
      <c r="F4" s="582" t="s">
        <v>207</v>
      </c>
      <c r="G4" s="583"/>
      <c r="H4" s="583"/>
      <c r="I4" s="583"/>
      <c r="J4" s="584"/>
      <c r="K4" s="585" t="s">
        <v>208</v>
      </c>
      <c r="L4" s="586"/>
      <c r="M4" s="587"/>
      <c r="O4" s="410"/>
    </row>
    <row r="5" spans="1:15" ht="24" x14ac:dyDescent="0.2">
      <c r="B5" s="575" t="s">
        <v>209</v>
      </c>
      <c r="C5" s="576"/>
      <c r="D5" s="576"/>
      <c r="E5" s="577"/>
      <c r="F5" s="412" t="s">
        <v>210</v>
      </c>
      <c r="G5" s="412" t="s">
        <v>211</v>
      </c>
      <c r="H5" s="412" t="s">
        <v>212</v>
      </c>
      <c r="I5" s="412" t="s">
        <v>213</v>
      </c>
      <c r="J5" s="412" t="s">
        <v>214</v>
      </c>
      <c r="K5" s="413" t="s">
        <v>215</v>
      </c>
      <c r="L5" s="414" t="s">
        <v>216</v>
      </c>
      <c r="M5" s="414" t="s">
        <v>217</v>
      </c>
      <c r="O5" s="410"/>
    </row>
    <row r="6" spans="1:15" ht="14.25" customHeight="1" x14ac:dyDescent="0.2">
      <c r="B6" s="565" t="s">
        <v>218</v>
      </c>
      <c r="C6" s="565"/>
      <c r="D6" s="578"/>
      <c r="E6" s="415"/>
      <c r="F6" s="446">
        <v>21</v>
      </c>
      <c r="G6" s="446">
        <v>25</v>
      </c>
      <c r="H6" s="446">
        <v>16</v>
      </c>
      <c r="I6" s="446">
        <v>225</v>
      </c>
      <c r="J6" s="446">
        <v>86</v>
      </c>
      <c r="K6" s="579" t="s">
        <v>219</v>
      </c>
      <c r="L6" s="565" t="s">
        <v>220</v>
      </c>
      <c r="M6" s="565" t="s">
        <v>235</v>
      </c>
      <c r="O6" s="410"/>
    </row>
    <row r="7" spans="1:15" x14ac:dyDescent="0.2">
      <c r="B7" s="565"/>
      <c r="C7" s="565"/>
      <c r="D7" s="565"/>
      <c r="E7" s="418" t="s">
        <v>47</v>
      </c>
      <c r="F7" s="448">
        <v>18</v>
      </c>
      <c r="G7" s="447">
        <v>21</v>
      </c>
      <c r="H7" s="447">
        <v>12</v>
      </c>
      <c r="I7" s="447">
        <v>221</v>
      </c>
      <c r="J7" s="447">
        <v>82</v>
      </c>
      <c r="K7" s="579"/>
      <c r="L7" s="565"/>
      <c r="M7" s="565"/>
      <c r="O7" s="410"/>
    </row>
    <row r="8" spans="1:15" x14ac:dyDescent="0.2">
      <c r="B8" s="565"/>
      <c r="C8" s="565"/>
      <c r="D8" s="565"/>
      <c r="E8" s="421" t="s">
        <v>48</v>
      </c>
      <c r="F8" s="449">
        <v>4</v>
      </c>
      <c r="G8" s="449">
        <v>4</v>
      </c>
      <c r="H8" s="449">
        <v>4</v>
      </c>
      <c r="I8" s="449">
        <v>4</v>
      </c>
      <c r="J8" s="449">
        <v>3</v>
      </c>
      <c r="K8" s="579"/>
      <c r="L8" s="565"/>
      <c r="M8" s="565"/>
      <c r="O8" s="410"/>
    </row>
    <row r="9" spans="1:15" ht="6" customHeight="1" x14ac:dyDescent="0.2">
      <c r="B9" s="424"/>
      <c r="C9" s="425"/>
      <c r="D9" s="425"/>
      <c r="E9" s="425"/>
      <c r="F9" s="450"/>
      <c r="G9" s="450"/>
      <c r="H9" s="450"/>
      <c r="I9" s="450"/>
      <c r="J9" s="426"/>
      <c r="K9" s="426"/>
      <c r="L9" s="426"/>
      <c r="M9" s="426"/>
      <c r="O9" s="410"/>
    </row>
    <row r="10" spans="1:15" ht="14.25" customHeight="1" x14ac:dyDescent="0.2">
      <c r="B10" s="566" t="s">
        <v>222</v>
      </c>
      <c r="C10" s="569" t="s">
        <v>223</v>
      </c>
      <c r="D10" s="570"/>
      <c r="E10" s="427"/>
      <c r="F10" s="451">
        <v>122.49538461538462</v>
      </c>
      <c r="G10" s="451">
        <v>219.00211538461537</v>
      </c>
      <c r="H10" s="451">
        <v>307.66000000000003</v>
      </c>
      <c r="I10" s="451">
        <v>265.60000000000002</v>
      </c>
      <c r="J10" s="451">
        <v>737.4</v>
      </c>
      <c r="K10" s="571" t="s">
        <v>225</v>
      </c>
      <c r="L10" s="566" t="s">
        <v>226</v>
      </c>
      <c r="M10" s="566" t="s">
        <v>235</v>
      </c>
      <c r="O10" s="410"/>
    </row>
    <row r="11" spans="1:15" ht="13.5" customHeight="1" x14ac:dyDescent="0.2">
      <c r="B11" s="567"/>
      <c r="C11" s="559"/>
      <c r="D11" s="560"/>
      <c r="E11" s="418" t="s">
        <v>47</v>
      </c>
      <c r="F11" s="448">
        <v>115.41798076923077</v>
      </c>
      <c r="G11" s="447">
        <v>123.97951923076921</v>
      </c>
      <c r="H11" s="447">
        <v>243.64</v>
      </c>
      <c r="I11" s="447">
        <v>200.68</v>
      </c>
      <c r="J11" s="447">
        <v>689.52</v>
      </c>
      <c r="K11" s="572"/>
      <c r="L11" s="567"/>
      <c r="M11" s="567"/>
      <c r="O11" s="410"/>
    </row>
    <row r="12" spans="1:15" ht="13.5" customHeight="1" x14ac:dyDescent="0.2">
      <c r="B12" s="567"/>
      <c r="C12" s="562"/>
      <c r="D12" s="574"/>
      <c r="E12" s="421" t="s">
        <v>48</v>
      </c>
      <c r="F12" s="449">
        <v>7.0774038461538398</v>
      </c>
      <c r="G12" s="449">
        <v>95.022596153846166</v>
      </c>
      <c r="H12" s="449">
        <v>64.02</v>
      </c>
      <c r="I12" s="449">
        <v>64.930000000000007</v>
      </c>
      <c r="J12" s="449">
        <v>47.89</v>
      </c>
      <c r="K12" s="572"/>
      <c r="L12" s="567"/>
      <c r="M12" s="567"/>
      <c r="O12" s="410"/>
    </row>
    <row r="13" spans="1:15" ht="14.25" customHeight="1" x14ac:dyDescent="0.2">
      <c r="B13" s="567"/>
      <c r="C13" s="569" t="s">
        <v>227</v>
      </c>
      <c r="D13" s="570"/>
      <c r="E13" s="427"/>
      <c r="F13" s="451">
        <v>277</v>
      </c>
      <c r="G13" s="451">
        <v>214</v>
      </c>
      <c r="H13" s="451">
        <v>522</v>
      </c>
      <c r="I13" s="451">
        <v>175.32</v>
      </c>
      <c r="J13" s="451">
        <v>334.78</v>
      </c>
      <c r="K13" s="572"/>
      <c r="L13" s="567"/>
      <c r="M13" s="567"/>
      <c r="O13" s="410"/>
    </row>
    <row r="14" spans="1:15" ht="13.5" customHeight="1" x14ac:dyDescent="0.2">
      <c r="B14" s="567"/>
      <c r="C14" s="559"/>
      <c r="D14" s="560"/>
      <c r="E14" s="418" t="s">
        <v>47</v>
      </c>
      <c r="F14" s="448">
        <v>268</v>
      </c>
      <c r="G14" s="447">
        <v>205</v>
      </c>
      <c r="H14" s="447">
        <v>509</v>
      </c>
      <c r="I14" s="447">
        <v>158.30000000000001</v>
      </c>
      <c r="J14" s="447">
        <v>319.36</v>
      </c>
      <c r="K14" s="572"/>
      <c r="L14" s="567"/>
      <c r="M14" s="567"/>
      <c r="O14" s="410"/>
    </row>
    <row r="15" spans="1:15" ht="13.5" customHeight="1" x14ac:dyDescent="0.2">
      <c r="B15" s="567"/>
      <c r="C15" s="562"/>
      <c r="D15" s="574"/>
      <c r="E15" s="421" t="s">
        <v>48</v>
      </c>
      <c r="F15" s="449">
        <v>10</v>
      </c>
      <c r="G15" s="449">
        <v>9</v>
      </c>
      <c r="H15" s="449">
        <v>13</v>
      </c>
      <c r="I15" s="449">
        <v>17.02</v>
      </c>
      <c r="J15" s="449">
        <v>15.42</v>
      </c>
      <c r="K15" s="572"/>
      <c r="L15" s="567"/>
      <c r="M15" s="567"/>
      <c r="O15" s="410"/>
    </row>
    <row r="16" spans="1:15" ht="14.25" customHeight="1" x14ac:dyDescent="0.2">
      <c r="B16" s="567"/>
      <c r="C16" s="569" t="s">
        <v>228</v>
      </c>
      <c r="D16" s="570"/>
      <c r="E16" s="427"/>
      <c r="F16" s="451">
        <v>130</v>
      </c>
      <c r="G16" s="451">
        <v>137</v>
      </c>
      <c r="H16" s="451">
        <v>270</v>
      </c>
      <c r="I16" s="451">
        <v>409</v>
      </c>
      <c r="J16" s="451">
        <v>228</v>
      </c>
      <c r="K16" s="572"/>
      <c r="L16" s="567"/>
      <c r="M16" s="567"/>
      <c r="O16" s="410"/>
    </row>
    <row r="17" spans="2:15" ht="13.5" customHeight="1" x14ac:dyDescent="0.2">
      <c r="B17" s="567"/>
      <c r="C17" s="559"/>
      <c r="D17" s="560"/>
      <c r="E17" s="418" t="s">
        <v>47</v>
      </c>
      <c r="F17" s="434" t="s">
        <v>224</v>
      </c>
      <c r="G17" s="434" t="s">
        <v>224</v>
      </c>
      <c r="H17" s="434" t="s">
        <v>224</v>
      </c>
      <c r="I17" s="434" t="s">
        <v>224</v>
      </c>
      <c r="J17" s="434" t="s">
        <v>224</v>
      </c>
      <c r="K17" s="572"/>
      <c r="L17" s="567"/>
      <c r="M17" s="567"/>
      <c r="O17" s="410"/>
    </row>
    <row r="18" spans="2:15" ht="13.5" customHeight="1" x14ac:dyDescent="0.2">
      <c r="B18" s="567"/>
      <c r="C18" s="562"/>
      <c r="D18" s="574"/>
      <c r="E18" s="421" t="s">
        <v>48</v>
      </c>
      <c r="F18" s="435" t="s">
        <v>224</v>
      </c>
      <c r="G18" s="435" t="s">
        <v>224</v>
      </c>
      <c r="H18" s="435" t="s">
        <v>224</v>
      </c>
      <c r="I18" s="435" t="s">
        <v>224</v>
      </c>
      <c r="J18" s="435" t="s">
        <v>224</v>
      </c>
      <c r="K18" s="572"/>
      <c r="L18" s="567"/>
      <c r="M18" s="568"/>
      <c r="O18" s="410"/>
    </row>
    <row r="19" spans="2:15" ht="14.25" hidden="1" customHeight="1" x14ac:dyDescent="0.2">
      <c r="B19" s="567"/>
      <c r="C19" s="569" t="s">
        <v>229</v>
      </c>
      <c r="D19" s="570"/>
      <c r="E19" s="427"/>
      <c r="F19" s="451">
        <v>136</v>
      </c>
      <c r="G19" s="451">
        <v>138</v>
      </c>
      <c r="H19" s="452"/>
      <c r="I19" s="452"/>
      <c r="J19" s="431"/>
      <c r="K19" s="572"/>
      <c r="L19" s="567"/>
      <c r="M19" s="566" t="s">
        <v>245</v>
      </c>
      <c r="O19" s="410"/>
    </row>
    <row r="20" spans="2:15" ht="13.5" hidden="1" customHeight="1" x14ac:dyDescent="0.2">
      <c r="B20" s="567"/>
      <c r="C20" s="559"/>
      <c r="D20" s="560"/>
      <c r="E20" s="418" t="s">
        <v>47</v>
      </c>
      <c r="F20" s="434" t="s">
        <v>224</v>
      </c>
      <c r="G20" s="434" t="s">
        <v>224</v>
      </c>
      <c r="H20" s="436"/>
      <c r="I20" s="436"/>
      <c r="J20" s="436"/>
      <c r="K20" s="572"/>
      <c r="L20" s="567"/>
      <c r="M20" s="567"/>
      <c r="O20" s="410"/>
    </row>
    <row r="21" spans="2:15" ht="13.5" hidden="1" customHeight="1" x14ac:dyDescent="0.2">
      <c r="B21" s="568"/>
      <c r="C21" s="562"/>
      <c r="D21" s="574"/>
      <c r="E21" s="421" t="s">
        <v>48</v>
      </c>
      <c r="F21" s="435" t="s">
        <v>224</v>
      </c>
      <c r="G21" s="435" t="s">
        <v>224</v>
      </c>
      <c r="H21" s="437"/>
      <c r="I21" s="437"/>
      <c r="J21" s="437"/>
      <c r="K21" s="573"/>
      <c r="L21" s="568"/>
      <c r="M21" s="568"/>
      <c r="O21" s="410"/>
    </row>
    <row r="22" spans="2:15" ht="6" customHeight="1" x14ac:dyDescent="0.2">
      <c r="B22" s="424"/>
      <c r="C22" s="438"/>
      <c r="D22" s="438"/>
      <c r="E22" s="438"/>
      <c r="F22" s="450"/>
      <c r="G22" s="450"/>
      <c r="H22" s="450"/>
      <c r="I22" s="450"/>
      <c r="J22" s="426"/>
      <c r="K22" s="426"/>
      <c r="L22" s="426"/>
      <c r="M22" s="426"/>
      <c r="O22" s="410"/>
    </row>
    <row r="23" spans="2:15" ht="14.25" customHeight="1" x14ac:dyDescent="0.2">
      <c r="B23" s="565" t="s">
        <v>231</v>
      </c>
      <c r="C23" s="569" t="s">
        <v>232</v>
      </c>
      <c r="D23" s="570"/>
      <c r="E23" s="439"/>
      <c r="F23" s="445">
        <v>22.19</v>
      </c>
      <c r="G23" s="445">
        <v>23.549999999999997</v>
      </c>
      <c r="H23" s="453" t="s">
        <v>65</v>
      </c>
      <c r="I23" s="453" t="s">
        <v>65</v>
      </c>
      <c r="J23" s="432" t="s">
        <v>224</v>
      </c>
      <c r="K23" s="571" t="s">
        <v>233</v>
      </c>
      <c r="L23" s="564" t="s">
        <v>234</v>
      </c>
      <c r="M23" s="565" t="s">
        <v>235</v>
      </c>
      <c r="O23" s="410"/>
    </row>
    <row r="24" spans="2:15" x14ac:dyDescent="0.2">
      <c r="B24" s="565"/>
      <c r="C24" s="559"/>
      <c r="D24" s="561"/>
      <c r="E24" s="440" t="s">
        <v>47</v>
      </c>
      <c r="F24" s="447">
        <v>15.16</v>
      </c>
      <c r="G24" s="447">
        <v>13.26</v>
      </c>
      <c r="H24" s="454" t="s">
        <v>65</v>
      </c>
      <c r="I24" s="454" t="s">
        <v>65</v>
      </c>
      <c r="J24" s="434" t="s">
        <v>224</v>
      </c>
      <c r="K24" s="572"/>
      <c r="L24" s="564"/>
      <c r="M24" s="565"/>
      <c r="O24" s="410"/>
    </row>
    <row r="25" spans="2:15" x14ac:dyDescent="0.2">
      <c r="B25" s="565"/>
      <c r="C25" s="562"/>
      <c r="D25" s="563"/>
      <c r="E25" s="421" t="s">
        <v>48</v>
      </c>
      <c r="F25" s="449">
        <v>7.03</v>
      </c>
      <c r="G25" s="449">
        <v>10.29</v>
      </c>
      <c r="H25" s="455" t="s">
        <v>65</v>
      </c>
      <c r="I25" s="455" t="s">
        <v>65</v>
      </c>
      <c r="J25" s="435" t="s">
        <v>224</v>
      </c>
      <c r="K25" s="572"/>
      <c r="L25" s="564"/>
      <c r="M25" s="565"/>
      <c r="O25" s="410"/>
    </row>
    <row r="26" spans="2:15" ht="14" x14ac:dyDescent="0.2">
      <c r="B26" s="565"/>
      <c r="C26" s="559" t="s">
        <v>236</v>
      </c>
      <c r="D26" s="560"/>
      <c r="E26" s="439"/>
      <c r="F26" s="456">
        <v>195.65</v>
      </c>
      <c r="G26" s="456">
        <v>143.74</v>
      </c>
      <c r="H26" s="457" t="s">
        <v>65</v>
      </c>
      <c r="I26" s="457" t="s">
        <v>65</v>
      </c>
      <c r="J26" s="432" t="s">
        <v>224</v>
      </c>
      <c r="K26" s="572"/>
      <c r="L26" s="564" t="s">
        <v>237</v>
      </c>
      <c r="M26" s="565" t="s">
        <v>235</v>
      </c>
      <c r="O26" s="410"/>
    </row>
    <row r="27" spans="2:15" x14ac:dyDescent="0.2">
      <c r="B27" s="565"/>
      <c r="C27" s="559"/>
      <c r="D27" s="561"/>
      <c r="E27" s="440" t="s">
        <v>47</v>
      </c>
      <c r="F27" s="447">
        <v>129.03</v>
      </c>
      <c r="G27" s="447">
        <v>64.89</v>
      </c>
      <c r="H27" s="454" t="s">
        <v>224</v>
      </c>
      <c r="I27" s="454" t="s">
        <v>224</v>
      </c>
      <c r="J27" s="434" t="s">
        <v>224</v>
      </c>
      <c r="K27" s="572"/>
      <c r="L27" s="564"/>
      <c r="M27" s="565"/>
      <c r="O27" s="410"/>
    </row>
    <row r="28" spans="2:15" x14ac:dyDescent="0.2">
      <c r="B28" s="565"/>
      <c r="C28" s="562"/>
      <c r="D28" s="563"/>
      <c r="E28" s="421" t="s">
        <v>48</v>
      </c>
      <c r="F28" s="449">
        <v>66.62</v>
      </c>
      <c r="G28" s="449">
        <v>78.849999999999994</v>
      </c>
      <c r="H28" s="455" t="s">
        <v>224</v>
      </c>
      <c r="I28" s="455" t="s">
        <v>224</v>
      </c>
      <c r="J28" s="435" t="s">
        <v>224</v>
      </c>
      <c r="K28" s="572"/>
      <c r="L28" s="564"/>
      <c r="M28" s="565"/>
      <c r="O28" s="410"/>
    </row>
    <row r="29" spans="2:15" ht="14" x14ac:dyDescent="0.2">
      <c r="B29" s="565"/>
      <c r="C29" s="559" t="s">
        <v>238</v>
      </c>
      <c r="D29" s="560"/>
      <c r="E29" s="439"/>
      <c r="F29" s="456">
        <v>73.8</v>
      </c>
      <c r="G29" s="456">
        <v>70.5</v>
      </c>
      <c r="H29" s="457" t="s">
        <v>224</v>
      </c>
      <c r="I29" s="457" t="s">
        <v>224</v>
      </c>
      <c r="J29" s="442" t="s">
        <v>224</v>
      </c>
      <c r="K29" s="572"/>
      <c r="L29" s="564" t="s">
        <v>234</v>
      </c>
      <c r="M29" s="565" t="s">
        <v>235</v>
      </c>
      <c r="O29" s="410"/>
    </row>
    <row r="30" spans="2:15" x14ac:dyDescent="0.2">
      <c r="B30" s="565"/>
      <c r="C30" s="559"/>
      <c r="D30" s="561"/>
      <c r="E30" s="440" t="s">
        <v>47</v>
      </c>
      <c r="F30" s="447">
        <v>57.6</v>
      </c>
      <c r="G30" s="447">
        <v>52.6</v>
      </c>
      <c r="H30" s="454" t="s">
        <v>65</v>
      </c>
      <c r="I30" s="454" t="s">
        <v>65</v>
      </c>
      <c r="J30" s="434" t="s">
        <v>224</v>
      </c>
      <c r="K30" s="572"/>
      <c r="L30" s="564"/>
      <c r="M30" s="565"/>
      <c r="O30" s="410"/>
    </row>
    <row r="31" spans="2:15" x14ac:dyDescent="0.2">
      <c r="B31" s="565"/>
      <c r="C31" s="562"/>
      <c r="D31" s="563"/>
      <c r="E31" s="421" t="s">
        <v>48</v>
      </c>
      <c r="F31" s="449">
        <v>16.2</v>
      </c>
      <c r="G31" s="449">
        <v>17.899999999999999</v>
      </c>
      <c r="H31" s="455" t="s">
        <v>65</v>
      </c>
      <c r="I31" s="455" t="s">
        <v>65</v>
      </c>
      <c r="J31" s="435" t="s">
        <v>224</v>
      </c>
      <c r="K31" s="572"/>
      <c r="L31" s="564"/>
      <c r="M31" s="565"/>
      <c r="O31" s="410"/>
    </row>
    <row r="32" spans="2:15" ht="14" x14ac:dyDescent="0.2">
      <c r="B32" s="565"/>
      <c r="C32" s="559" t="s">
        <v>239</v>
      </c>
      <c r="D32" s="560"/>
      <c r="E32" s="439"/>
      <c r="F32" s="456">
        <v>69.12</v>
      </c>
      <c r="G32" s="456">
        <v>65.819999999999993</v>
      </c>
      <c r="H32" s="457" t="s">
        <v>224</v>
      </c>
      <c r="I32" s="457" t="s">
        <v>224</v>
      </c>
      <c r="J32" s="442" t="s">
        <v>224</v>
      </c>
      <c r="K32" s="572"/>
      <c r="L32" s="564" t="s">
        <v>234</v>
      </c>
      <c r="M32" s="565" t="s">
        <v>235</v>
      </c>
      <c r="O32" s="410"/>
    </row>
    <row r="33" spans="1:15" x14ac:dyDescent="0.2">
      <c r="B33" s="565"/>
      <c r="C33" s="559"/>
      <c r="D33" s="561"/>
      <c r="E33" s="440" t="s">
        <v>47</v>
      </c>
      <c r="F33" s="447">
        <v>55.68</v>
      </c>
      <c r="G33" s="447">
        <v>53.58</v>
      </c>
      <c r="H33" s="454" t="s">
        <v>224</v>
      </c>
      <c r="I33" s="454" t="s">
        <v>224</v>
      </c>
      <c r="J33" s="434" t="s">
        <v>224</v>
      </c>
      <c r="K33" s="572"/>
      <c r="L33" s="564"/>
      <c r="M33" s="565"/>
      <c r="O33" s="410"/>
    </row>
    <row r="34" spans="1:15" x14ac:dyDescent="0.2">
      <c r="B34" s="565"/>
      <c r="C34" s="562"/>
      <c r="D34" s="563"/>
      <c r="E34" s="421" t="s">
        <v>48</v>
      </c>
      <c r="F34" s="449">
        <v>13.44</v>
      </c>
      <c r="G34" s="449">
        <v>12.24</v>
      </c>
      <c r="H34" s="455" t="s">
        <v>224</v>
      </c>
      <c r="I34" s="455" t="s">
        <v>224</v>
      </c>
      <c r="J34" s="435" t="s">
        <v>224</v>
      </c>
      <c r="K34" s="572"/>
      <c r="L34" s="564"/>
      <c r="M34" s="565"/>
      <c r="O34" s="410"/>
    </row>
    <row r="35" spans="1:15" ht="14" x14ac:dyDescent="0.2">
      <c r="B35" s="565"/>
      <c r="C35" s="559" t="s">
        <v>240</v>
      </c>
      <c r="D35" s="560"/>
      <c r="E35" s="439"/>
      <c r="F35" s="456">
        <v>60.75</v>
      </c>
      <c r="G35" s="456">
        <v>54.53</v>
      </c>
      <c r="H35" s="457" t="s">
        <v>65</v>
      </c>
      <c r="I35" s="457" t="s">
        <v>65</v>
      </c>
      <c r="J35" s="442" t="s">
        <v>224</v>
      </c>
      <c r="K35" s="572"/>
      <c r="L35" s="564" t="s">
        <v>234</v>
      </c>
      <c r="M35" s="565" t="s">
        <v>230</v>
      </c>
      <c r="O35" s="410"/>
    </row>
    <row r="36" spans="1:15" x14ac:dyDescent="0.2">
      <c r="B36" s="565"/>
      <c r="C36" s="559"/>
      <c r="D36" s="561"/>
      <c r="E36" s="440" t="s">
        <v>47</v>
      </c>
      <c r="F36" s="447">
        <v>50.71</v>
      </c>
      <c r="G36" s="447">
        <v>46.53</v>
      </c>
      <c r="H36" s="454" t="s">
        <v>224</v>
      </c>
      <c r="I36" s="454" t="s">
        <v>224</v>
      </c>
      <c r="J36" s="434" t="s">
        <v>224</v>
      </c>
      <c r="K36" s="572"/>
      <c r="L36" s="564"/>
      <c r="M36" s="565"/>
      <c r="O36" s="410"/>
    </row>
    <row r="37" spans="1:15" ht="14.25" customHeight="1" x14ac:dyDescent="0.2">
      <c r="B37" s="565"/>
      <c r="C37" s="562"/>
      <c r="D37" s="563"/>
      <c r="E37" s="421" t="s">
        <v>48</v>
      </c>
      <c r="F37" s="449">
        <v>10.039999999999999</v>
      </c>
      <c r="G37" s="449">
        <v>8</v>
      </c>
      <c r="H37" s="455" t="s">
        <v>224</v>
      </c>
      <c r="I37" s="455" t="s">
        <v>224</v>
      </c>
      <c r="J37" s="435" t="s">
        <v>224</v>
      </c>
      <c r="K37" s="572"/>
      <c r="L37" s="564"/>
      <c r="M37" s="565"/>
      <c r="O37" s="410"/>
    </row>
    <row r="38" spans="1:15" ht="14" x14ac:dyDescent="0.2">
      <c r="B38" s="565"/>
      <c r="C38" s="559" t="s">
        <v>241</v>
      </c>
      <c r="D38" s="560"/>
      <c r="E38" s="439"/>
      <c r="F38" s="456">
        <v>134.81</v>
      </c>
      <c r="G38" s="456">
        <v>94.42</v>
      </c>
      <c r="H38" s="457" t="s">
        <v>65</v>
      </c>
      <c r="I38" s="457" t="s">
        <v>65</v>
      </c>
      <c r="J38" s="442" t="s">
        <v>224</v>
      </c>
      <c r="K38" s="572"/>
      <c r="L38" s="564" t="s">
        <v>234</v>
      </c>
      <c r="M38" s="565" t="s">
        <v>235</v>
      </c>
      <c r="O38" s="410"/>
    </row>
    <row r="39" spans="1:15" x14ac:dyDescent="0.2">
      <c r="B39" s="565"/>
      <c r="C39" s="559"/>
      <c r="D39" s="561"/>
      <c r="E39" s="440" t="s">
        <v>47</v>
      </c>
      <c r="F39" s="447">
        <v>118.15</v>
      </c>
      <c r="G39" s="447">
        <v>75.62</v>
      </c>
      <c r="H39" s="454" t="s">
        <v>224</v>
      </c>
      <c r="I39" s="454" t="s">
        <v>224</v>
      </c>
      <c r="J39" s="434" t="s">
        <v>224</v>
      </c>
      <c r="K39" s="572"/>
      <c r="L39" s="564"/>
      <c r="M39" s="565"/>
      <c r="O39" s="410"/>
    </row>
    <row r="40" spans="1:15" x14ac:dyDescent="0.2">
      <c r="B40" s="565"/>
      <c r="C40" s="562"/>
      <c r="D40" s="563"/>
      <c r="E40" s="421" t="s">
        <v>48</v>
      </c>
      <c r="F40" s="449">
        <v>16.66</v>
      </c>
      <c r="G40" s="449">
        <v>18.8</v>
      </c>
      <c r="H40" s="455" t="s">
        <v>224</v>
      </c>
      <c r="I40" s="455" t="s">
        <v>224</v>
      </c>
      <c r="J40" s="435" t="s">
        <v>224</v>
      </c>
      <c r="K40" s="572"/>
      <c r="L40" s="564"/>
      <c r="M40" s="565"/>
      <c r="O40" s="410"/>
    </row>
    <row r="41" spans="1:15" ht="14" x14ac:dyDescent="0.2">
      <c r="B41" s="565"/>
      <c r="C41" s="559" t="s">
        <v>242</v>
      </c>
      <c r="D41" s="560"/>
      <c r="E41" s="439"/>
      <c r="F41" s="456">
        <v>169.13</v>
      </c>
      <c r="G41" s="456">
        <v>80.56</v>
      </c>
      <c r="H41" s="457" t="s">
        <v>65</v>
      </c>
      <c r="I41" s="457" t="s">
        <v>65</v>
      </c>
      <c r="J41" s="442" t="s">
        <v>224</v>
      </c>
      <c r="K41" s="572"/>
      <c r="L41" s="564" t="s">
        <v>243</v>
      </c>
      <c r="M41" s="565" t="s">
        <v>235</v>
      </c>
      <c r="O41" s="410"/>
    </row>
    <row r="42" spans="1:15" x14ac:dyDescent="0.2">
      <c r="B42" s="565"/>
      <c r="C42" s="559"/>
      <c r="D42" s="561"/>
      <c r="E42" s="440" t="s">
        <v>47</v>
      </c>
      <c r="F42" s="447">
        <v>157.62</v>
      </c>
      <c r="G42" s="447">
        <v>67.92</v>
      </c>
      <c r="H42" s="454" t="s">
        <v>224</v>
      </c>
      <c r="I42" s="454" t="s">
        <v>224</v>
      </c>
      <c r="J42" s="434" t="s">
        <v>224</v>
      </c>
      <c r="K42" s="572"/>
      <c r="L42" s="564"/>
      <c r="M42" s="565"/>
      <c r="O42" s="410"/>
    </row>
    <row r="43" spans="1:15" x14ac:dyDescent="0.2">
      <c r="B43" s="565"/>
      <c r="C43" s="562"/>
      <c r="D43" s="563"/>
      <c r="E43" s="421" t="s">
        <v>48</v>
      </c>
      <c r="F43" s="449">
        <v>11.51</v>
      </c>
      <c r="G43" s="449">
        <v>12.64</v>
      </c>
      <c r="H43" s="455" t="s">
        <v>224</v>
      </c>
      <c r="I43" s="455" t="s">
        <v>224</v>
      </c>
      <c r="J43" s="435" t="s">
        <v>224</v>
      </c>
      <c r="K43" s="572"/>
      <c r="L43" s="564"/>
      <c r="M43" s="565"/>
      <c r="O43" s="410"/>
    </row>
    <row r="44" spans="1:15" ht="14" x14ac:dyDescent="0.2">
      <c r="B44" s="565"/>
      <c r="C44" s="559" t="s">
        <v>244</v>
      </c>
      <c r="D44" s="560"/>
      <c r="E44" s="439"/>
      <c r="F44" s="456">
        <v>172.82</v>
      </c>
      <c r="G44" s="456">
        <v>128.83000000000001</v>
      </c>
      <c r="H44" s="457" t="s">
        <v>65</v>
      </c>
      <c r="I44" s="457" t="s">
        <v>65</v>
      </c>
      <c r="J44" s="442" t="s">
        <v>224</v>
      </c>
      <c r="K44" s="572"/>
      <c r="L44" s="564" t="s">
        <v>234</v>
      </c>
      <c r="M44" s="565" t="s">
        <v>235</v>
      </c>
      <c r="O44" s="410"/>
    </row>
    <row r="45" spans="1:15" x14ac:dyDescent="0.2">
      <c r="B45" s="565"/>
      <c r="C45" s="559"/>
      <c r="D45" s="561"/>
      <c r="E45" s="440" t="s">
        <v>47</v>
      </c>
      <c r="F45" s="447">
        <v>128.77000000000001</v>
      </c>
      <c r="G45" s="447">
        <v>87.68</v>
      </c>
      <c r="H45" s="454" t="s">
        <v>224</v>
      </c>
      <c r="I45" s="454" t="s">
        <v>224</v>
      </c>
      <c r="J45" s="434" t="s">
        <v>224</v>
      </c>
      <c r="K45" s="572"/>
      <c r="L45" s="564"/>
      <c r="M45" s="565"/>
      <c r="O45" s="410"/>
    </row>
    <row r="46" spans="1:15" x14ac:dyDescent="0.2">
      <c r="B46" s="565"/>
      <c r="C46" s="562"/>
      <c r="D46" s="563"/>
      <c r="E46" s="421" t="s">
        <v>48</v>
      </c>
      <c r="F46" s="449">
        <v>44.05</v>
      </c>
      <c r="G46" s="449">
        <v>41.15</v>
      </c>
      <c r="H46" s="455" t="s">
        <v>224</v>
      </c>
      <c r="I46" s="455" t="s">
        <v>224</v>
      </c>
      <c r="J46" s="435" t="s">
        <v>224</v>
      </c>
      <c r="K46" s="573"/>
      <c r="L46" s="564"/>
      <c r="M46" s="565"/>
      <c r="O46" s="410"/>
    </row>
    <row r="47" spans="1:15" ht="13.25" x14ac:dyDescent="0.2">
      <c r="O47" s="410"/>
    </row>
    <row r="48" spans="1:15" x14ac:dyDescent="0.2">
      <c r="A48" s="410"/>
      <c r="B48" s="410"/>
      <c r="C48" s="410"/>
      <c r="D48" s="410"/>
      <c r="E48" s="410"/>
      <c r="F48" s="410"/>
      <c r="G48" s="410"/>
      <c r="H48" s="410"/>
      <c r="I48" s="410"/>
      <c r="J48" s="410"/>
      <c r="K48" s="410"/>
      <c r="L48" s="410"/>
      <c r="M48" s="410"/>
      <c r="N48" s="410"/>
      <c r="O48" s="410"/>
    </row>
    <row r="49" spans="1:15" x14ac:dyDescent="0.2">
      <c r="A49" s="410"/>
      <c r="B49" s="458" t="s">
        <v>247</v>
      </c>
      <c r="C49" s="410"/>
      <c r="D49" s="410"/>
      <c r="E49" s="410"/>
      <c r="F49" s="410"/>
      <c r="G49" s="410"/>
      <c r="H49" s="410"/>
      <c r="I49" s="410"/>
      <c r="J49" s="410"/>
      <c r="K49" s="410"/>
      <c r="L49" s="410"/>
      <c r="M49" s="410"/>
      <c r="N49" s="410"/>
      <c r="O49" s="410"/>
    </row>
    <row r="50" spans="1:15" x14ac:dyDescent="0.2">
      <c r="B50" s="588"/>
      <c r="O50" s="410"/>
    </row>
    <row r="51" spans="1:15" x14ac:dyDescent="0.2">
      <c r="B51" s="589"/>
      <c r="E51" s="411"/>
      <c r="F51" s="582" t="s">
        <v>207</v>
      </c>
      <c r="G51" s="583"/>
      <c r="H51" s="583"/>
      <c r="I51" s="583"/>
      <c r="J51" s="584"/>
      <c r="K51" s="590" t="s">
        <v>208</v>
      </c>
      <c r="L51" s="591"/>
      <c r="M51" s="592"/>
      <c r="O51" s="410"/>
    </row>
    <row r="52" spans="1:15" ht="24" x14ac:dyDescent="0.2">
      <c r="B52" s="575" t="s">
        <v>209</v>
      </c>
      <c r="C52" s="576"/>
      <c r="D52" s="576"/>
      <c r="E52" s="577"/>
      <c r="F52" s="412" t="s">
        <v>210</v>
      </c>
      <c r="G52" s="412" t="s">
        <v>211</v>
      </c>
      <c r="H52" s="412" t="s">
        <v>212</v>
      </c>
      <c r="I52" s="412" t="s">
        <v>213</v>
      </c>
      <c r="J52" s="412" t="s">
        <v>214</v>
      </c>
      <c r="K52" s="413" t="s">
        <v>215</v>
      </c>
      <c r="L52" s="414" t="s">
        <v>216</v>
      </c>
      <c r="M52" s="414" t="s">
        <v>217</v>
      </c>
      <c r="O52" s="410"/>
    </row>
    <row r="53" spans="1:15" ht="14" x14ac:dyDescent="0.2">
      <c r="B53" s="565" t="s">
        <v>218</v>
      </c>
      <c r="C53" s="565"/>
      <c r="D53" s="578"/>
      <c r="E53" s="415"/>
      <c r="F53" s="417">
        <v>0.13</v>
      </c>
      <c r="G53" s="417">
        <v>0.18</v>
      </c>
      <c r="H53" s="417">
        <v>0.14000000000000001</v>
      </c>
      <c r="I53" s="417">
        <v>0.31</v>
      </c>
      <c r="J53" s="417">
        <v>0.23</v>
      </c>
      <c r="K53" s="579" t="s">
        <v>219</v>
      </c>
      <c r="L53" s="565" t="s">
        <v>220</v>
      </c>
      <c r="M53" s="565" t="s">
        <v>221</v>
      </c>
      <c r="O53" s="410"/>
    </row>
    <row r="54" spans="1:15" x14ac:dyDescent="0.2">
      <c r="B54" s="565"/>
      <c r="C54" s="565"/>
      <c r="D54" s="565"/>
      <c r="E54" s="418" t="s">
        <v>47</v>
      </c>
      <c r="F54" s="420">
        <v>0.1</v>
      </c>
      <c r="G54" s="419">
        <v>0.14000000000000001</v>
      </c>
      <c r="H54" s="419">
        <v>0.11</v>
      </c>
      <c r="I54" s="419">
        <v>0.28000000000000003</v>
      </c>
      <c r="J54" s="419">
        <v>0.19</v>
      </c>
      <c r="K54" s="579"/>
      <c r="L54" s="565"/>
      <c r="M54" s="565"/>
      <c r="O54" s="410"/>
    </row>
    <row r="55" spans="1:15" x14ac:dyDescent="0.2">
      <c r="B55" s="565"/>
      <c r="C55" s="565"/>
      <c r="D55" s="565"/>
      <c r="E55" s="421" t="s">
        <v>48</v>
      </c>
      <c r="F55" s="422">
        <v>0.03</v>
      </c>
      <c r="G55" s="422">
        <v>0.03</v>
      </c>
      <c r="H55" s="422">
        <v>0.03</v>
      </c>
      <c r="I55" s="422">
        <v>0.03</v>
      </c>
      <c r="J55" s="423">
        <v>0.04</v>
      </c>
      <c r="K55" s="579"/>
      <c r="L55" s="565"/>
      <c r="M55" s="565"/>
      <c r="O55" s="410"/>
    </row>
    <row r="56" spans="1:15" ht="6" customHeight="1" x14ac:dyDescent="0.2">
      <c r="B56" s="424"/>
      <c r="C56" s="425"/>
      <c r="D56" s="425"/>
      <c r="E56" s="425"/>
      <c r="F56" s="426"/>
      <c r="G56" s="426"/>
      <c r="H56" s="426"/>
      <c r="I56" s="426"/>
      <c r="J56" s="426"/>
      <c r="K56" s="426"/>
      <c r="L56" s="426"/>
      <c r="M56" s="426"/>
      <c r="O56" s="410"/>
    </row>
    <row r="57" spans="1:15" ht="14.25" customHeight="1" x14ac:dyDescent="0.2">
      <c r="B57" s="566" t="s">
        <v>222</v>
      </c>
      <c r="C57" s="569" t="s">
        <v>223</v>
      </c>
      <c r="D57" s="570"/>
      <c r="E57" s="427"/>
      <c r="F57" s="429">
        <v>0.94</v>
      </c>
      <c r="G57" s="416">
        <v>1.31</v>
      </c>
      <c r="H57" s="429">
        <v>1.46</v>
      </c>
      <c r="I57" s="429">
        <v>1.45</v>
      </c>
      <c r="J57" s="428">
        <v>1.53</v>
      </c>
      <c r="K57" s="571" t="s">
        <v>225</v>
      </c>
      <c r="L57" s="566" t="s">
        <v>226</v>
      </c>
      <c r="M57" s="566" t="s">
        <v>221</v>
      </c>
      <c r="O57" s="410"/>
    </row>
    <row r="58" spans="1:15" ht="13.5" customHeight="1" x14ac:dyDescent="0.2">
      <c r="B58" s="567"/>
      <c r="C58" s="559"/>
      <c r="D58" s="560"/>
      <c r="E58" s="418" t="s">
        <v>47</v>
      </c>
      <c r="F58" s="420">
        <v>0.91</v>
      </c>
      <c r="G58" s="419">
        <v>1.05</v>
      </c>
      <c r="H58" s="419">
        <v>1.26</v>
      </c>
      <c r="I58" s="419">
        <v>0.94</v>
      </c>
      <c r="J58" s="430">
        <v>1.37</v>
      </c>
      <c r="K58" s="572"/>
      <c r="L58" s="567"/>
      <c r="M58" s="567"/>
      <c r="O58" s="410"/>
    </row>
    <row r="59" spans="1:15" ht="13.5" customHeight="1" x14ac:dyDescent="0.2">
      <c r="B59" s="567"/>
      <c r="C59" s="562"/>
      <c r="D59" s="574"/>
      <c r="E59" s="421" t="s">
        <v>48</v>
      </c>
      <c r="F59" s="422">
        <v>0.03</v>
      </c>
      <c r="G59" s="422">
        <v>0.26</v>
      </c>
      <c r="H59" s="422">
        <v>0.2</v>
      </c>
      <c r="I59" s="422">
        <v>0.5</v>
      </c>
      <c r="J59" s="422">
        <v>0.16</v>
      </c>
      <c r="K59" s="572"/>
      <c r="L59" s="567"/>
      <c r="M59" s="567"/>
      <c r="O59" s="410"/>
    </row>
    <row r="60" spans="1:15" ht="14.25" customHeight="1" x14ac:dyDescent="0.2">
      <c r="B60" s="567"/>
      <c r="C60" s="569" t="s">
        <v>227</v>
      </c>
      <c r="D60" s="570"/>
      <c r="E60" s="427"/>
      <c r="F60" s="429">
        <v>1.91</v>
      </c>
      <c r="G60" s="429">
        <v>1.55</v>
      </c>
      <c r="H60" s="429">
        <v>1.61</v>
      </c>
      <c r="I60" s="429">
        <v>1.54</v>
      </c>
      <c r="J60" s="431">
        <v>1.82</v>
      </c>
      <c r="K60" s="572"/>
      <c r="L60" s="567"/>
      <c r="M60" s="567"/>
      <c r="O60" s="410"/>
    </row>
    <row r="61" spans="1:15" ht="13.5" customHeight="1" x14ac:dyDescent="0.2">
      <c r="B61" s="567"/>
      <c r="C61" s="559"/>
      <c r="D61" s="560"/>
      <c r="E61" s="418" t="s">
        <v>47</v>
      </c>
      <c r="F61" s="420">
        <v>1.82</v>
      </c>
      <c r="G61" s="419">
        <v>1.48</v>
      </c>
      <c r="H61" s="419">
        <v>1.51</v>
      </c>
      <c r="I61" s="419">
        <v>1.4</v>
      </c>
      <c r="J61" s="419">
        <v>1.68</v>
      </c>
      <c r="K61" s="572"/>
      <c r="L61" s="567"/>
      <c r="M61" s="567"/>
      <c r="O61" s="410"/>
    </row>
    <row r="62" spans="1:15" ht="13.5" customHeight="1" x14ac:dyDescent="0.2">
      <c r="B62" s="567"/>
      <c r="C62" s="562"/>
      <c r="D62" s="574"/>
      <c r="E62" s="421" t="s">
        <v>48</v>
      </c>
      <c r="F62" s="422">
        <v>0.09</v>
      </c>
      <c r="G62" s="422">
        <v>7.0000000000000007E-2</v>
      </c>
      <c r="H62" s="422">
        <v>0.15</v>
      </c>
      <c r="I62" s="422">
        <v>0.13</v>
      </c>
      <c r="J62" s="422">
        <v>0.14000000000000001</v>
      </c>
      <c r="K62" s="572"/>
      <c r="L62" s="567"/>
      <c r="M62" s="567"/>
      <c r="O62" s="410"/>
    </row>
    <row r="63" spans="1:15" ht="14.25" customHeight="1" x14ac:dyDescent="0.2">
      <c r="B63" s="567"/>
      <c r="C63" s="569" t="s">
        <v>228</v>
      </c>
      <c r="D63" s="570"/>
      <c r="E63" s="427"/>
      <c r="F63" s="433">
        <v>0.67</v>
      </c>
      <c r="G63" s="416">
        <v>0.79</v>
      </c>
      <c r="H63" s="416">
        <v>0.85</v>
      </c>
      <c r="I63" s="416">
        <v>1.01</v>
      </c>
      <c r="J63" s="431">
        <v>0.88</v>
      </c>
      <c r="K63" s="572"/>
      <c r="L63" s="567"/>
      <c r="M63" s="567"/>
      <c r="O63" s="410"/>
    </row>
    <row r="64" spans="1:15" ht="13.5" customHeight="1" x14ac:dyDescent="0.2">
      <c r="B64" s="567"/>
      <c r="C64" s="559"/>
      <c r="D64" s="560"/>
      <c r="E64" s="418" t="s">
        <v>47</v>
      </c>
      <c r="F64" s="434" t="s">
        <v>224</v>
      </c>
      <c r="G64" s="434" t="s">
        <v>224</v>
      </c>
      <c r="H64" s="434" t="s">
        <v>224</v>
      </c>
      <c r="I64" s="434" t="s">
        <v>224</v>
      </c>
      <c r="J64" s="434" t="s">
        <v>224</v>
      </c>
      <c r="K64" s="572"/>
      <c r="L64" s="567"/>
      <c r="M64" s="567"/>
      <c r="O64" s="410"/>
    </row>
    <row r="65" spans="2:15" ht="13.5" customHeight="1" x14ac:dyDescent="0.2">
      <c r="B65" s="567"/>
      <c r="C65" s="562"/>
      <c r="D65" s="574"/>
      <c r="E65" s="421" t="s">
        <v>48</v>
      </c>
      <c r="F65" s="435" t="s">
        <v>224</v>
      </c>
      <c r="G65" s="435" t="s">
        <v>224</v>
      </c>
      <c r="H65" s="435" t="s">
        <v>224</v>
      </c>
      <c r="I65" s="435" t="s">
        <v>224</v>
      </c>
      <c r="J65" s="435" t="s">
        <v>224</v>
      </c>
      <c r="K65" s="572"/>
      <c r="L65" s="567"/>
      <c r="M65" s="568"/>
      <c r="O65" s="410"/>
    </row>
    <row r="66" spans="2:15" ht="14.25" hidden="1" customHeight="1" x14ac:dyDescent="0.2">
      <c r="B66" s="567"/>
      <c r="C66" s="569" t="s">
        <v>229</v>
      </c>
      <c r="D66" s="570"/>
      <c r="E66" s="427"/>
      <c r="F66" s="433">
        <v>1.0819920798898073</v>
      </c>
      <c r="G66" s="429">
        <v>1.1499999999999999</v>
      </c>
      <c r="H66" s="431"/>
      <c r="I66" s="431"/>
      <c r="J66" s="431"/>
      <c r="K66" s="572"/>
      <c r="L66" s="567"/>
      <c r="M66" s="566" t="s">
        <v>230</v>
      </c>
      <c r="O66" s="410"/>
    </row>
    <row r="67" spans="2:15" ht="13.5" hidden="1" customHeight="1" x14ac:dyDescent="0.2">
      <c r="B67" s="567"/>
      <c r="C67" s="559"/>
      <c r="D67" s="560"/>
      <c r="E67" s="418" t="s">
        <v>47</v>
      </c>
      <c r="F67" s="434" t="s">
        <v>224</v>
      </c>
      <c r="G67" s="434" t="s">
        <v>224</v>
      </c>
      <c r="H67" s="436"/>
      <c r="I67" s="436"/>
      <c r="J67" s="436"/>
      <c r="K67" s="572"/>
      <c r="L67" s="567"/>
      <c r="M67" s="567"/>
      <c r="O67" s="410"/>
    </row>
    <row r="68" spans="2:15" ht="13.5" hidden="1" customHeight="1" x14ac:dyDescent="0.2">
      <c r="B68" s="568"/>
      <c r="C68" s="562"/>
      <c r="D68" s="574"/>
      <c r="E68" s="421" t="s">
        <v>48</v>
      </c>
      <c r="F68" s="435" t="s">
        <v>224</v>
      </c>
      <c r="G68" s="435" t="s">
        <v>224</v>
      </c>
      <c r="H68" s="437"/>
      <c r="I68" s="437"/>
      <c r="J68" s="437"/>
      <c r="K68" s="573"/>
      <c r="L68" s="568"/>
      <c r="M68" s="568"/>
      <c r="O68" s="410"/>
    </row>
    <row r="69" spans="2:15" ht="6" customHeight="1" x14ac:dyDescent="0.2">
      <c r="B69" s="424"/>
      <c r="C69" s="438"/>
      <c r="D69" s="438"/>
      <c r="E69" s="438"/>
      <c r="F69" s="426"/>
      <c r="G69" s="426"/>
      <c r="H69" s="426"/>
      <c r="I69" s="426"/>
      <c r="J69" s="426"/>
      <c r="K69" s="426"/>
      <c r="L69" s="426"/>
      <c r="M69" s="426"/>
      <c r="O69" s="410"/>
    </row>
    <row r="70" spans="2:15" ht="14" x14ac:dyDescent="0.2">
      <c r="B70" s="565" t="s">
        <v>231</v>
      </c>
      <c r="C70" s="569" t="s">
        <v>232</v>
      </c>
      <c r="D70" s="570"/>
      <c r="E70" s="439"/>
      <c r="F70" s="416">
        <v>0.90999999999999992</v>
      </c>
      <c r="G70" s="416">
        <v>0.59</v>
      </c>
      <c r="H70" s="432" t="s">
        <v>224</v>
      </c>
      <c r="I70" s="432" t="s">
        <v>224</v>
      </c>
      <c r="J70" s="432" t="s">
        <v>224</v>
      </c>
      <c r="K70" s="571" t="s">
        <v>233</v>
      </c>
      <c r="L70" s="564" t="s">
        <v>234</v>
      </c>
      <c r="M70" s="565" t="s">
        <v>235</v>
      </c>
      <c r="O70" s="410"/>
    </row>
    <row r="71" spans="2:15" x14ac:dyDescent="0.2">
      <c r="B71" s="565"/>
      <c r="C71" s="559"/>
      <c r="D71" s="561"/>
      <c r="E71" s="440" t="s">
        <v>47</v>
      </c>
      <c r="F71" s="419">
        <v>0.83</v>
      </c>
      <c r="G71" s="419">
        <v>0.51</v>
      </c>
      <c r="H71" s="434" t="s">
        <v>224</v>
      </c>
      <c r="I71" s="434" t="s">
        <v>224</v>
      </c>
      <c r="J71" s="434" t="s">
        <v>224</v>
      </c>
      <c r="K71" s="572"/>
      <c r="L71" s="564"/>
      <c r="M71" s="565"/>
      <c r="O71" s="410"/>
    </row>
    <row r="72" spans="2:15" x14ac:dyDescent="0.2">
      <c r="B72" s="565"/>
      <c r="C72" s="562"/>
      <c r="D72" s="563"/>
      <c r="E72" s="421" t="s">
        <v>48</v>
      </c>
      <c r="F72" s="422">
        <v>0.08</v>
      </c>
      <c r="G72" s="422">
        <v>0.08</v>
      </c>
      <c r="H72" s="435" t="s">
        <v>224</v>
      </c>
      <c r="I72" s="435" t="s">
        <v>224</v>
      </c>
      <c r="J72" s="435" t="s">
        <v>224</v>
      </c>
      <c r="K72" s="572"/>
      <c r="L72" s="564"/>
      <c r="M72" s="565"/>
      <c r="O72" s="410"/>
    </row>
    <row r="73" spans="2:15" ht="14" x14ac:dyDescent="0.2">
      <c r="B73" s="565"/>
      <c r="C73" s="559" t="s">
        <v>236</v>
      </c>
      <c r="D73" s="560"/>
      <c r="E73" s="439"/>
      <c r="F73" s="441">
        <v>2.81</v>
      </c>
      <c r="G73" s="416">
        <v>2.17</v>
      </c>
      <c r="H73" s="432" t="s">
        <v>224</v>
      </c>
      <c r="I73" s="432" t="s">
        <v>224</v>
      </c>
      <c r="J73" s="432" t="s">
        <v>224</v>
      </c>
      <c r="K73" s="572"/>
      <c r="L73" s="564" t="s">
        <v>237</v>
      </c>
      <c r="M73" s="565" t="s">
        <v>235</v>
      </c>
      <c r="O73" s="410"/>
    </row>
    <row r="74" spans="2:15" x14ac:dyDescent="0.2">
      <c r="B74" s="565"/>
      <c r="C74" s="559"/>
      <c r="D74" s="561"/>
      <c r="E74" s="440" t="s">
        <v>47</v>
      </c>
      <c r="F74" s="419">
        <v>2.4300000000000002</v>
      </c>
      <c r="G74" s="419">
        <v>1.76</v>
      </c>
      <c r="H74" s="434" t="s">
        <v>224</v>
      </c>
      <c r="I74" s="434" t="s">
        <v>224</v>
      </c>
      <c r="J74" s="434" t="s">
        <v>224</v>
      </c>
      <c r="K74" s="572"/>
      <c r="L74" s="564"/>
      <c r="M74" s="565"/>
      <c r="O74" s="410"/>
    </row>
    <row r="75" spans="2:15" x14ac:dyDescent="0.2">
      <c r="B75" s="565"/>
      <c r="C75" s="562"/>
      <c r="D75" s="563"/>
      <c r="E75" s="421" t="s">
        <v>48</v>
      </c>
      <c r="F75" s="422">
        <v>0.37</v>
      </c>
      <c r="G75" s="422">
        <v>0.41</v>
      </c>
      <c r="H75" s="435" t="s">
        <v>224</v>
      </c>
      <c r="I75" s="435" t="s">
        <v>224</v>
      </c>
      <c r="J75" s="435" t="s">
        <v>224</v>
      </c>
      <c r="K75" s="572"/>
      <c r="L75" s="564"/>
      <c r="M75" s="565"/>
      <c r="O75" s="410"/>
    </row>
    <row r="76" spans="2:15" ht="14" x14ac:dyDescent="0.2">
      <c r="B76" s="565"/>
      <c r="C76" s="559" t="s">
        <v>238</v>
      </c>
      <c r="D76" s="560"/>
      <c r="E76" s="439"/>
      <c r="F76" s="441">
        <v>0.22</v>
      </c>
      <c r="G76" s="441">
        <v>0.22000000000000003</v>
      </c>
      <c r="H76" s="442" t="s">
        <v>224</v>
      </c>
      <c r="I76" s="442" t="s">
        <v>224</v>
      </c>
      <c r="J76" s="442" t="s">
        <v>224</v>
      </c>
      <c r="K76" s="572"/>
      <c r="L76" s="564" t="s">
        <v>234</v>
      </c>
      <c r="M76" s="565" t="s">
        <v>235</v>
      </c>
      <c r="O76" s="410"/>
    </row>
    <row r="77" spans="2:15" x14ac:dyDescent="0.2">
      <c r="B77" s="565"/>
      <c r="C77" s="559"/>
      <c r="D77" s="561"/>
      <c r="E77" s="440" t="s">
        <v>47</v>
      </c>
      <c r="F77" s="419">
        <v>0.09</v>
      </c>
      <c r="G77" s="419">
        <v>0.08</v>
      </c>
      <c r="H77" s="434" t="s">
        <v>224</v>
      </c>
      <c r="I77" s="434" t="s">
        <v>224</v>
      </c>
      <c r="J77" s="434" t="s">
        <v>224</v>
      </c>
      <c r="K77" s="572"/>
      <c r="L77" s="564"/>
      <c r="M77" s="565"/>
      <c r="O77" s="410"/>
    </row>
    <row r="78" spans="2:15" x14ac:dyDescent="0.2">
      <c r="B78" s="565"/>
      <c r="C78" s="562"/>
      <c r="D78" s="563"/>
      <c r="E78" s="421" t="s">
        <v>48</v>
      </c>
      <c r="F78" s="422">
        <v>0.13</v>
      </c>
      <c r="G78" s="422">
        <v>0.14000000000000001</v>
      </c>
      <c r="H78" s="435" t="s">
        <v>224</v>
      </c>
      <c r="I78" s="435" t="s">
        <v>224</v>
      </c>
      <c r="J78" s="435" t="s">
        <v>224</v>
      </c>
      <c r="K78" s="572"/>
      <c r="L78" s="564"/>
      <c r="M78" s="565"/>
      <c r="O78" s="410"/>
    </row>
    <row r="79" spans="2:15" ht="14" x14ac:dyDescent="0.2">
      <c r="B79" s="565"/>
      <c r="C79" s="559" t="s">
        <v>239</v>
      </c>
      <c r="D79" s="560"/>
      <c r="E79" s="439"/>
      <c r="F79" s="441">
        <v>1.31</v>
      </c>
      <c r="G79" s="441">
        <v>1.1800000000000002</v>
      </c>
      <c r="H79" s="442" t="s">
        <v>224</v>
      </c>
      <c r="I79" s="442" t="s">
        <v>224</v>
      </c>
      <c r="J79" s="442" t="s">
        <v>224</v>
      </c>
      <c r="K79" s="572"/>
      <c r="L79" s="564" t="s">
        <v>234</v>
      </c>
      <c r="M79" s="565" t="s">
        <v>235</v>
      </c>
      <c r="O79" s="410"/>
    </row>
    <row r="80" spans="2:15" x14ac:dyDescent="0.2">
      <c r="B80" s="565"/>
      <c r="C80" s="559"/>
      <c r="D80" s="561"/>
      <c r="E80" s="440" t="s">
        <v>47</v>
      </c>
      <c r="F80" s="419">
        <v>1.21</v>
      </c>
      <c r="G80" s="419">
        <v>1.0900000000000001</v>
      </c>
      <c r="H80" s="434" t="s">
        <v>224</v>
      </c>
      <c r="I80" s="434" t="s">
        <v>224</v>
      </c>
      <c r="J80" s="434" t="s">
        <v>224</v>
      </c>
      <c r="K80" s="572"/>
      <c r="L80" s="564"/>
      <c r="M80" s="565"/>
      <c r="O80" s="410"/>
    </row>
    <row r="81" spans="2:15" x14ac:dyDescent="0.2">
      <c r="B81" s="565"/>
      <c r="C81" s="562"/>
      <c r="D81" s="563"/>
      <c r="E81" s="421" t="s">
        <v>48</v>
      </c>
      <c r="F81" s="422">
        <v>0.1</v>
      </c>
      <c r="G81" s="422">
        <v>0.09</v>
      </c>
      <c r="H81" s="435" t="s">
        <v>224</v>
      </c>
      <c r="I81" s="435" t="s">
        <v>224</v>
      </c>
      <c r="J81" s="435" t="s">
        <v>224</v>
      </c>
      <c r="K81" s="572"/>
      <c r="L81" s="564"/>
      <c r="M81" s="565"/>
      <c r="O81" s="410"/>
    </row>
    <row r="82" spans="2:15" ht="14.25" customHeight="1" x14ac:dyDescent="0.2">
      <c r="B82" s="565"/>
      <c r="C82" s="559" t="s">
        <v>240</v>
      </c>
      <c r="D82" s="560"/>
      <c r="E82" s="439"/>
      <c r="F82" s="441">
        <v>0.60000000000000009</v>
      </c>
      <c r="G82" s="441">
        <v>0.57000000000000006</v>
      </c>
      <c r="H82" s="442" t="s">
        <v>224</v>
      </c>
      <c r="I82" s="442" t="s">
        <v>224</v>
      </c>
      <c r="J82" s="442" t="s">
        <v>224</v>
      </c>
      <c r="K82" s="572"/>
      <c r="L82" s="564" t="s">
        <v>234</v>
      </c>
      <c r="M82" s="565" t="s">
        <v>230</v>
      </c>
      <c r="O82" s="410"/>
    </row>
    <row r="83" spans="2:15" x14ac:dyDescent="0.2">
      <c r="B83" s="565"/>
      <c r="C83" s="559"/>
      <c r="D83" s="561"/>
      <c r="E83" s="440" t="s">
        <v>47</v>
      </c>
      <c r="F83" s="419">
        <v>0.56000000000000005</v>
      </c>
      <c r="G83" s="419">
        <v>0.53</v>
      </c>
      <c r="H83" s="434" t="s">
        <v>224</v>
      </c>
      <c r="I83" s="434" t="s">
        <v>224</v>
      </c>
      <c r="J83" s="434" t="s">
        <v>224</v>
      </c>
      <c r="K83" s="572"/>
      <c r="L83" s="564"/>
      <c r="M83" s="565"/>
      <c r="O83" s="410"/>
    </row>
    <row r="84" spans="2:15" x14ac:dyDescent="0.2">
      <c r="B84" s="565"/>
      <c r="C84" s="562"/>
      <c r="D84" s="563"/>
      <c r="E84" s="421" t="s">
        <v>48</v>
      </c>
      <c r="F84" s="422">
        <v>0.04</v>
      </c>
      <c r="G84" s="422">
        <v>0.04</v>
      </c>
      <c r="H84" s="435" t="s">
        <v>224</v>
      </c>
      <c r="I84" s="435" t="s">
        <v>224</v>
      </c>
      <c r="J84" s="435" t="s">
        <v>224</v>
      </c>
      <c r="K84" s="572"/>
      <c r="L84" s="564"/>
      <c r="M84" s="565"/>
      <c r="O84" s="410"/>
    </row>
    <row r="85" spans="2:15" ht="14" x14ac:dyDescent="0.2">
      <c r="B85" s="565"/>
      <c r="C85" s="559" t="s">
        <v>241</v>
      </c>
      <c r="D85" s="560"/>
      <c r="E85" s="439"/>
      <c r="F85" s="441">
        <v>1.3599999999999999</v>
      </c>
      <c r="G85" s="441">
        <v>1.3299999999999998</v>
      </c>
      <c r="H85" s="442" t="s">
        <v>224</v>
      </c>
      <c r="I85" s="442" t="s">
        <v>224</v>
      </c>
      <c r="J85" s="442" t="s">
        <v>224</v>
      </c>
      <c r="K85" s="572"/>
      <c r="L85" s="564" t="s">
        <v>234</v>
      </c>
      <c r="M85" s="565" t="s">
        <v>235</v>
      </c>
      <c r="O85" s="410"/>
    </row>
    <row r="86" spans="2:15" x14ac:dyDescent="0.2">
      <c r="B86" s="565"/>
      <c r="C86" s="559"/>
      <c r="D86" s="561"/>
      <c r="E86" s="440" t="s">
        <v>47</v>
      </c>
      <c r="F86" s="419">
        <v>1.22</v>
      </c>
      <c r="G86" s="419">
        <v>1.17</v>
      </c>
      <c r="H86" s="434" t="s">
        <v>224</v>
      </c>
      <c r="I86" s="434" t="s">
        <v>224</v>
      </c>
      <c r="J86" s="434" t="s">
        <v>224</v>
      </c>
      <c r="K86" s="572"/>
      <c r="L86" s="564"/>
      <c r="M86" s="565"/>
      <c r="O86" s="410"/>
    </row>
    <row r="87" spans="2:15" x14ac:dyDescent="0.2">
      <c r="B87" s="565"/>
      <c r="C87" s="562"/>
      <c r="D87" s="563"/>
      <c r="E87" s="421" t="s">
        <v>48</v>
      </c>
      <c r="F87" s="422">
        <v>0.14000000000000001</v>
      </c>
      <c r="G87" s="422">
        <v>0.16</v>
      </c>
      <c r="H87" s="435" t="s">
        <v>224</v>
      </c>
      <c r="I87" s="435" t="s">
        <v>224</v>
      </c>
      <c r="J87" s="435" t="s">
        <v>224</v>
      </c>
      <c r="K87" s="572"/>
      <c r="L87" s="564"/>
      <c r="M87" s="565"/>
      <c r="O87" s="410"/>
    </row>
    <row r="88" spans="2:15" ht="14" x14ac:dyDescent="0.2">
      <c r="B88" s="565"/>
      <c r="C88" s="559" t="s">
        <v>242</v>
      </c>
      <c r="D88" s="560"/>
      <c r="E88" s="439"/>
      <c r="F88" s="441">
        <v>2.7800000000000002</v>
      </c>
      <c r="G88" s="441">
        <v>1.5799999999999998</v>
      </c>
      <c r="H88" s="442" t="s">
        <v>224</v>
      </c>
      <c r="I88" s="442" t="s">
        <v>224</v>
      </c>
      <c r="J88" s="442" t="s">
        <v>224</v>
      </c>
      <c r="K88" s="572"/>
      <c r="L88" s="564" t="s">
        <v>243</v>
      </c>
      <c r="M88" s="565" t="s">
        <v>235</v>
      </c>
      <c r="O88" s="410"/>
    </row>
    <row r="89" spans="2:15" x14ac:dyDescent="0.2">
      <c r="B89" s="565"/>
      <c r="C89" s="559"/>
      <c r="D89" s="561"/>
      <c r="E89" s="440" t="s">
        <v>47</v>
      </c>
      <c r="F89" s="419">
        <v>2.64</v>
      </c>
      <c r="G89" s="419">
        <v>1.42</v>
      </c>
      <c r="H89" s="434" t="s">
        <v>224</v>
      </c>
      <c r="I89" s="434" t="s">
        <v>224</v>
      </c>
      <c r="J89" s="434" t="s">
        <v>224</v>
      </c>
      <c r="K89" s="572"/>
      <c r="L89" s="564"/>
      <c r="M89" s="565"/>
      <c r="O89" s="410"/>
    </row>
    <row r="90" spans="2:15" x14ac:dyDescent="0.2">
      <c r="B90" s="565"/>
      <c r="C90" s="562"/>
      <c r="D90" s="563"/>
      <c r="E90" s="421" t="s">
        <v>48</v>
      </c>
      <c r="F90" s="422">
        <v>0.14000000000000001</v>
      </c>
      <c r="G90" s="422">
        <v>0.15</v>
      </c>
      <c r="H90" s="435" t="s">
        <v>224</v>
      </c>
      <c r="I90" s="435" t="s">
        <v>224</v>
      </c>
      <c r="J90" s="435" t="s">
        <v>224</v>
      </c>
      <c r="K90" s="572"/>
      <c r="L90" s="564"/>
      <c r="M90" s="565"/>
      <c r="O90" s="410"/>
    </row>
    <row r="91" spans="2:15" ht="14" x14ac:dyDescent="0.2">
      <c r="B91" s="565"/>
      <c r="C91" s="559" t="s">
        <v>244</v>
      </c>
      <c r="D91" s="560"/>
      <c r="E91" s="439"/>
      <c r="F91" s="441">
        <v>2.17</v>
      </c>
      <c r="G91" s="441">
        <v>1.8900000000000001</v>
      </c>
      <c r="H91" s="442" t="s">
        <v>224</v>
      </c>
      <c r="I91" s="442" t="s">
        <v>224</v>
      </c>
      <c r="J91" s="442" t="s">
        <v>224</v>
      </c>
      <c r="K91" s="572"/>
      <c r="L91" s="564" t="s">
        <v>234</v>
      </c>
      <c r="M91" s="565" t="s">
        <v>235</v>
      </c>
      <c r="O91" s="410"/>
    </row>
    <row r="92" spans="2:15" x14ac:dyDescent="0.2">
      <c r="B92" s="565"/>
      <c r="C92" s="559"/>
      <c r="D92" s="561"/>
      <c r="E92" s="440" t="s">
        <v>47</v>
      </c>
      <c r="F92" s="419">
        <v>1.87</v>
      </c>
      <c r="G92" s="419">
        <v>1.59</v>
      </c>
      <c r="H92" s="434" t="s">
        <v>224</v>
      </c>
      <c r="I92" s="434" t="s">
        <v>224</v>
      </c>
      <c r="J92" s="434" t="s">
        <v>224</v>
      </c>
      <c r="K92" s="572"/>
      <c r="L92" s="564"/>
      <c r="M92" s="565"/>
      <c r="O92" s="410"/>
    </row>
    <row r="93" spans="2:15" x14ac:dyDescent="0.2">
      <c r="B93" s="565"/>
      <c r="C93" s="562"/>
      <c r="D93" s="563"/>
      <c r="E93" s="421" t="s">
        <v>48</v>
      </c>
      <c r="F93" s="422">
        <v>0.3</v>
      </c>
      <c r="G93" s="422">
        <v>0.3</v>
      </c>
      <c r="H93" s="435" t="s">
        <v>224</v>
      </c>
      <c r="I93" s="435" t="s">
        <v>224</v>
      </c>
      <c r="J93" s="435" t="s">
        <v>224</v>
      </c>
      <c r="K93" s="573"/>
      <c r="L93" s="564"/>
      <c r="M93" s="565"/>
      <c r="O93" s="410"/>
    </row>
    <row r="94" spans="2:15" x14ac:dyDescent="0.2">
      <c r="B94" s="425"/>
      <c r="C94" s="425"/>
      <c r="D94" s="425"/>
      <c r="E94" s="425"/>
      <c r="F94" s="425"/>
      <c r="G94" s="425"/>
      <c r="H94" s="425"/>
      <c r="I94" s="425"/>
      <c r="J94" s="425"/>
      <c r="K94" s="425"/>
      <c r="L94" s="425"/>
      <c r="M94" s="425"/>
      <c r="O94" s="410"/>
    </row>
  </sheetData>
  <mergeCells count="86">
    <mergeCell ref="B57:B68"/>
    <mergeCell ref="C57:D59"/>
    <mergeCell ref="K57:K68"/>
    <mergeCell ref="L57:L68"/>
    <mergeCell ref="B50:B51"/>
    <mergeCell ref="F51:J51"/>
    <mergeCell ref="K51:M51"/>
    <mergeCell ref="B52:E52"/>
    <mergeCell ref="B53:D55"/>
    <mergeCell ref="K53:K55"/>
    <mergeCell ref="L53:L55"/>
    <mergeCell ref="M53:M55"/>
    <mergeCell ref="M57:M65"/>
    <mergeCell ref="C60:D62"/>
    <mergeCell ref="C63:D65"/>
    <mergeCell ref="C66:D68"/>
    <mergeCell ref="M66:M68"/>
    <mergeCell ref="M79:M81"/>
    <mergeCell ref="C82:D84"/>
    <mergeCell ref="L82:L84"/>
    <mergeCell ref="M82:M84"/>
    <mergeCell ref="B70:B93"/>
    <mergeCell ref="C70:D72"/>
    <mergeCell ref="K70:K93"/>
    <mergeCell ref="L70:L72"/>
    <mergeCell ref="M70:M72"/>
    <mergeCell ref="C73:D75"/>
    <mergeCell ref="L73:L75"/>
    <mergeCell ref="M73:M75"/>
    <mergeCell ref="C76:D78"/>
    <mergeCell ref="L76:L78"/>
    <mergeCell ref="K10:K21"/>
    <mergeCell ref="C91:D93"/>
    <mergeCell ref="L91:L93"/>
    <mergeCell ref="M91:M93"/>
    <mergeCell ref="B3:B4"/>
    <mergeCell ref="F4:J4"/>
    <mergeCell ref="K4:M4"/>
    <mergeCell ref="C85:D87"/>
    <mergeCell ref="L85:L87"/>
    <mergeCell ref="M85:M87"/>
    <mergeCell ref="C88:D90"/>
    <mergeCell ref="L88:L90"/>
    <mergeCell ref="M88:M90"/>
    <mergeCell ref="M76:M78"/>
    <mergeCell ref="C79:D81"/>
    <mergeCell ref="L79:L81"/>
    <mergeCell ref="B5:E5"/>
    <mergeCell ref="B6:D8"/>
    <mergeCell ref="K6:K8"/>
    <mergeCell ref="L6:L8"/>
    <mergeCell ref="M6:M8"/>
    <mergeCell ref="M19:M21"/>
    <mergeCell ref="B23:B46"/>
    <mergeCell ref="C23:D25"/>
    <mergeCell ref="K23:K46"/>
    <mergeCell ref="L23:L25"/>
    <mergeCell ref="M23:M25"/>
    <mergeCell ref="C26:D28"/>
    <mergeCell ref="L26:L28"/>
    <mergeCell ref="M26:M28"/>
    <mergeCell ref="L10:L21"/>
    <mergeCell ref="M10:M18"/>
    <mergeCell ref="C13:D15"/>
    <mergeCell ref="C16:D18"/>
    <mergeCell ref="C19:D21"/>
    <mergeCell ref="B10:B21"/>
    <mergeCell ref="C10:D12"/>
    <mergeCell ref="C29:D31"/>
    <mergeCell ref="L29:L31"/>
    <mergeCell ref="M29:M31"/>
    <mergeCell ref="C32:D34"/>
    <mergeCell ref="L32:L34"/>
    <mergeCell ref="M32:M34"/>
    <mergeCell ref="C35:D37"/>
    <mergeCell ref="L35:L37"/>
    <mergeCell ref="M35:M37"/>
    <mergeCell ref="C38:D40"/>
    <mergeCell ref="L38:L40"/>
    <mergeCell ref="M38:M40"/>
    <mergeCell ref="C41:D43"/>
    <mergeCell ref="L41:L43"/>
    <mergeCell ref="M41:M43"/>
    <mergeCell ref="C44:D46"/>
    <mergeCell ref="L44:L46"/>
    <mergeCell ref="M44:M46"/>
  </mergeCells>
  <phoneticPr fontId="3"/>
  <printOptions horizontalCentered="1"/>
  <pageMargins left="0.70866141732283472" right="0.70866141732283472" top="0.35433070866141736" bottom="0.35433070866141736"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14"/>
  <sheetViews>
    <sheetView tabSelected="1" zoomScaleNormal="100" zoomScaleSheetLayoutView="85" workbookViewId="0">
      <selection activeCell="H7" sqref="H7"/>
    </sheetView>
  </sheetViews>
  <sheetFormatPr defaultColWidth="9" defaultRowHeight="12" customHeight="1" x14ac:dyDescent="0.2"/>
  <cols>
    <col min="1" max="1" width="4.6328125" style="2" customWidth="1"/>
    <col min="2" max="2" width="10.36328125" style="2" customWidth="1"/>
    <col min="3" max="7" width="8.81640625" style="2" customWidth="1"/>
    <col min="8" max="8" width="2.90625" style="2" customWidth="1"/>
    <col min="9" max="9" width="4.6328125" style="2" customWidth="1"/>
    <col min="10" max="10" width="10.36328125" style="2" customWidth="1"/>
    <col min="11" max="14" width="8.81640625" style="2" customWidth="1"/>
    <col min="15" max="16384" width="9" style="2"/>
  </cols>
  <sheetData>
    <row r="1" spans="1:14" ht="15" customHeight="1" x14ac:dyDescent="0.2">
      <c r="A1" s="21"/>
      <c r="B1" s="21"/>
      <c r="C1" s="21"/>
      <c r="D1" s="21"/>
      <c r="E1" s="21"/>
      <c r="F1" s="21"/>
      <c r="G1" s="21"/>
      <c r="H1" s="21"/>
      <c r="I1" s="21"/>
      <c r="J1" s="21"/>
      <c r="K1" s="21"/>
      <c r="L1" s="21"/>
      <c r="M1" s="21"/>
      <c r="N1" s="21"/>
    </row>
    <row r="2" spans="1:14" ht="15" customHeight="1" x14ac:dyDescent="0.2">
      <c r="A2" s="7" t="s">
        <v>169</v>
      </c>
      <c r="B2" s="7"/>
      <c r="C2" s="22"/>
      <c r="D2" s="22"/>
      <c r="E2" s="4"/>
      <c r="F2" s="76"/>
      <c r="G2" s="76" t="s">
        <v>145</v>
      </c>
    </row>
    <row r="3" spans="1:14" ht="15" customHeight="1" x14ac:dyDescent="0.2">
      <c r="A3" s="23" t="s">
        <v>2</v>
      </c>
      <c r="B3" s="24"/>
      <c r="C3" s="26" t="s">
        <v>141</v>
      </c>
      <c r="D3" s="26" t="s">
        <v>139</v>
      </c>
      <c r="E3" s="26" t="s">
        <v>140</v>
      </c>
      <c r="F3" s="27" t="s">
        <v>146</v>
      </c>
      <c r="G3" s="26" t="s">
        <v>151</v>
      </c>
    </row>
    <row r="4" spans="1:14" ht="15" customHeight="1" x14ac:dyDescent="0.2">
      <c r="A4" s="459" t="s">
        <v>3</v>
      </c>
      <c r="B4" s="28" t="s">
        <v>4</v>
      </c>
      <c r="C4" s="29">
        <v>6554</v>
      </c>
      <c r="D4" s="30">
        <v>6590</v>
      </c>
      <c r="E4" s="30">
        <v>6565</v>
      </c>
      <c r="F4" s="30">
        <v>6575</v>
      </c>
      <c r="G4" s="31">
        <v>6567</v>
      </c>
    </row>
    <row r="5" spans="1:14" ht="15" customHeight="1" x14ac:dyDescent="0.2">
      <c r="A5" s="460"/>
      <c r="B5" s="32" t="s">
        <v>5</v>
      </c>
      <c r="C5" s="33">
        <v>0</v>
      </c>
      <c r="D5" s="34">
        <v>0</v>
      </c>
      <c r="E5" s="34">
        <v>0</v>
      </c>
      <c r="F5" s="34">
        <v>0</v>
      </c>
      <c r="G5" s="35">
        <v>0</v>
      </c>
    </row>
    <row r="6" spans="1:14" ht="15" customHeight="1" x14ac:dyDescent="0.2">
      <c r="A6" s="459" t="s">
        <v>6</v>
      </c>
      <c r="B6" s="315" t="s">
        <v>4</v>
      </c>
      <c r="C6" s="29">
        <v>6508</v>
      </c>
      <c r="D6" s="30">
        <v>6532</v>
      </c>
      <c r="E6" s="30">
        <v>6506</v>
      </c>
      <c r="F6" s="30">
        <v>6505</v>
      </c>
      <c r="G6" s="31">
        <v>6502</v>
      </c>
    </row>
    <row r="7" spans="1:14" ht="15" customHeight="1" x14ac:dyDescent="0.2">
      <c r="A7" s="460"/>
      <c r="B7" s="32" t="s">
        <v>5</v>
      </c>
      <c r="C7" s="33">
        <v>0</v>
      </c>
      <c r="D7" s="34">
        <v>0</v>
      </c>
      <c r="E7" s="34">
        <v>0</v>
      </c>
      <c r="F7" s="34">
        <v>0</v>
      </c>
      <c r="G7" s="35">
        <v>0</v>
      </c>
    </row>
    <row r="8" spans="1:14" ht="12" customHeight="1" x14ac:dyDescent="0.2">
      <c r="A8" s="69"/>
      <c r="B8" s="69"/>
      <c r="C8" s="69"/>
      <c r="D8" s="69"/>
      <c r="E8" s="69"/>
      <c r="F8" s="69"/>
      <c r="G8" s="69"/>
    </row>
    <row r="9" spans="1:14" s="21" customFormat="1" ht="12" customHeight="1" x14ac:dyDescent="0.2"/>
    <row r="14" spans="1:14" ht="12" customHeight="1" x14ac:dyDescent="0.2">
      <c r="K14" s="316"/>
    </row>
  </sheetData>
  <mergeCells count="2">
    <mergeCell ref="A4:A5"/>
    <mergeCell ref="A6:A7"/>
  </mergeCells>
  <phoneticPr fontId="3"/>
  <pageMargins left="0.7" right="0.7" top="0.75" bottom="0.75" header="0.3" footer="0.3"/>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938BC-53D3-4AED-8AF7-7F6FEF60B6BE}">
  <sheetPr>
    <pageSetUpPr fitToPage="1"/>
  </sheetPr>
  <dimension ref="A1:L143"/>
  <sheetViews>
    <sheetView zoomScale="70" zoomScaleNormal="70" zoomScaleSheetLayoutView="70" workbookViewId="0"/>
  </sheetViews>
  <sheetFormatPr defaultColWidth="9" defaultRowHeight="15.75" customHeight="1" x14ac:dyDescent="0.2"/>
  <cols>
    <col min="1" max="1" width="3" style="2" customWidth="1"/>
    <col min="2" max="2" width="4.81640625" style="2" customWidth="1"/>
    <col min="3" max="3" width="9.453125" style="2" customWidth="1"/>
    <col min="4" max="5" width="2.453125" style="2" customWidth="1"/>
    <col min="6" max="10" width="9.453125" style="2" customWidth="1"/>
    <col min="11" max="11" width="10.36328125" style="2" customWidth="1"/>
    <col min="12" max="12" width="3" style="2" customWidth="1"/>
    <col min="13" max="16384" width="9" style="2"/>
  </cols>
  <sheetData>
    <row r="1" spans="1:12" ht="15.75" customHeight="1" x14ac:dyDescent="0.2">
      <c r="B1" s="5"/>
      <c r="C1" s="5"/>
      <c r="D1" s="5"/>
      <c r="L1" s="21"/>
    </row>
    <row r="2" spans="1:12" ht="15.75" customHeight="1" x14ac:dyDescent="0.2">
      <c r="A2" s="77"/>
      <c r="B2" s="38" t="s">
        <v>170</v>
      </c>
      <c r="D2" s="39"/>
      <c r="E2" s="21"/>
      <c r="F2" s="40"/>
      <c r="G2" s="40"/>
      <c r="H2" s="40"/>
      <c r="K2" s="41" t="s">
        <v>36</v>
      </c>
      <c r="L2" s="21"/>
    </row>
    <row r="3" spans="1:12" ht="15.75" customHeight="1" x14ac:dyDescent="0.2">
      <c r="A3" s="1"/>
      <c r="B3" s="461" t="s">
        <v>8</v>
      </c>
      <c r="C3" s="462"/>
      <c r="D3" s="462"/>
      <c r="E3" s="463"/>
      <c r="F3" s="26" t="s">
        <v>141</v>
      </c>
      <c r="G3" s="26" t="s">
        <v>139</v>
      </c>
      <c r="H3" s="26" t="s">
        <v>140</v>
      </c>
      <c r="I3" s="27" t="s">
        <v>146</v>
      </c>
      <c r="J3" s="27" t="s">
        <v>151</v>
      </c>
      <c r="K3" s="27" t="s">
        <v>98</v>
      </c>
      <c r="L3" s="21"/>
    </row>
    <row r="4" spans="1:12" ht="15.75" customHeight="1" x14ac:dyDescent="0.2">
      <c r="B4" s="464" t="s">
        <v>113</v>
      </c>
      <c r="C4" s="42" t="s">
        <v>22</v>
      </c>
      <c r="D4" s="43"/>
      <c r="E4" s="44"/>
      <c r="F4" s="45">
        <v>45</v>
      </c>
      <c r="G4" s="45">
        <v>70</v>
      </c>
      <c r="H4" s="45">
        <v>45</v>
      </c>
      <c r="I4" s="45">
        <v>65</v>
      </c>
      <c r="J4" s="46">
        <v>56</v>
      </c>
      <c r="K4" s="143">
        <v>56.2</v>
      </c>
      <c r="L4" s="21"/>
    </row>
    <row r="5" spans="1:12" ht="15.75" customHeight="1" x14ac:dyDescent="0.2">
      <c r="A5" s="77"/>
      <c r="B5" s="465"/>
      <c r="C5" s="467" t="s">
        <v>24</v>
      </c>
      <c r="D5" s="470" t="s">
        <v>25</v>
      </c>
      <c r="E5" s="471"/>
      <c r="F5" s="109">
        <v>204</v>
      </c>
      <c r="G5" s="109">
        <v>230</v>
      </c>
      <c r="H5" s="109">
        <v>278</v>
      </c>
      <c r="I5" s="109">
        <v>704</v>
      </c>
      <c r="J5" s="110">
        <v>246</v>
      </c>
      <c r="K5" s="144">
        <v>332.4</v>
      </c>
      <c r="L5" s="21"/>
    </row>
    <row r="6" spans="1:12" ht="15.75" customHeight="1" x14ac:dyDescent="0.2">
      <c r="A6" s="1"/>
      <c r="B6" s="465"/>
      <c r="C6" s="468"/>
      <c r="D6" s="472" t="s">
        <v>27</v>
      </c>
      <c r="E6" s="473"/>
      <c r="F6" s="111">
        <v>13</v>
      </c>
      <c r="G6" s="111">
        <v>9</v>
      </c>
      <c r="H6" s="111">
        <v>14</v>
      </c>
      <c r="I6" s="111">
        <v>10</v>
      </c>
      <c r="J6" s="112">
        <v>13</v>
      </c>
      <c r="K6" s="145">
        <v>11.8</v>
      </c>
      <c r="L6" s="21"/>
    </row>
    <row r="7" spans="1:12" ht="15.75" customHeight="1" x14ac:dyDescent="0.2">
      <c r="B7" s="465"/>
      <c r="C7" s="469"/>
      <c r="D7" s="474" t="s">
        <v>28</v>
      </c>
      <c r="E7" s="475"/>
      <c r="F7" s="78">
        <v>217</v>
      </c>
      <c r="G7" s="78">
        <v>239</v>
      </c>
      <c r="H7" s="78">
        <v>292</v>
      </c>
      <c r="I7" s="78">
        <v>714</v>
      </c>
      <c r="J7" s="113">
        <v>259</v>
      </c>
      <c r="K7" s="146">
        <v>344.2</v>
      </c>
      <c r="L7" s="21"/>
    </row>
    <row r="8" spans="1:12" ht="15.75" customHeight="1" x14ac:dyDescent="0.2">
      <c r="B8" s="465"/>
      <c r="C8" s="467" t="s">
        <v>30</v>
      </c>
      <c r="D8" s="470" t="s">
        <v>25</v>
      </c>
      <c r="E8" s="471"/>
      <c r="F8" s="109">
        <v>10370</v>
      </c>
      <c r="G8" s="109">
        <v>10235</v>
      </c>
      <c r="H8" s="109">
        <v>12679</v>
      </c>
      <c r="I8" s="109">
        <v>23859</v>
      </c>
      <c r="J8" s="110">
        <v>13958</v>
      </c>
      <c r="K8" s="144">
        <v>14220.2</v>
      </c>
    </row>
    <row r="9" spans="1:12" ht="15.75" customHeight="1" x14ac:dyDescent="0.2">
      <c r="B9" s="465"/>
      <c r="C9" s="468"/>
      <c r="D9" s="472" t="s">
        <v>27</v>
      </c>
      <c r="E9" s="473"/>
      <c r="F9" s="111">
        <v>198</v>
      </c>
      <c r="G9" s="111">
        <v>215</v>
      </c>
      <c r="H9" s="111">
        <v>216</v>
      </c>
      <c r="I9" s="111">
        <v>277</v>
      </c>
      <c r="J9" s="112">
        <v>227</v>
      </c>
      <c r="K9" s="145">
        <v>226.6</v>
      </c>
    </row>
    <row r="10" spans="1:12" ht="15.75" customHeight="1" x14ac:dyDescent="0.2">
      <c r="B10" s="465"/>
      <c r="C10" s="469"/>
      <c r="D10" s="474" t="s">
        <v>28</v>
      </c>
      <c r="E10" s="475"/>
      <c r="F10" s="78">
        <v>10568</v>
      </c>
      <c r="G10" s="78">
        <v>10450</v>
      </c>
      <c r="H10" s="78">
        <v>12895</v>
      </c>
      <c r="I10" s="78">
        <v>24136</v>
      </c>
      <c r="J10" s="113">
        <v>14185</v>
      </c>
      <c r="K10" s="146">
        <v>14446.8</v>
      </c>
    </row>
    <row r="11" spans="1:12" ht="15.75" customHeight="1" x14ac:dyDescent="0.2">
      <c r="B11" s="466"/>
      <c r="C11" s="47" t="s">
        <v>33</v>
      </c>
      <c r="D11" s="48"/>
      <c r="E11" s="49"/>
      <c r="F11" s="114">
        <v>0</v>
      </c>
      <c r="G11" s="114">
        <v>0</v>
      </c>
      <c r="H11" s="114">
        <v>1</v>
      </c>
      <c r="I11" s="114">
        <v>0</v>
      </c>
      <c r="J11" s="115">
        <v>0</v>
      </c>
      <c r="K11" s="147">
        <v>0.2</v>
      </c>
    </row>
    <row r="12" spans="1:12" ht="15.75" customHeight="1" thickBot="1" x14ac:dyDescent="0.25">
      <c r="B12" s="476" t="s">
        <v>34</v>
      </c>
      <c r="C12" s="477"/>
      <c r="D12" s="477"/>
      <c r="E12" s="478"/>
      <c r="F12" s="116">
        <v>333</v>
      </c>
      <c r="G12" s="116">
        <v>269</v>
      </c>
      <c r="H12" s="116">
        <v>343</v>
      </c>
      <c r="I12" s="157">
        <v>359</v>
      </c>
      <c r="J12" s="158">
        <v>372</v>
      </c>
      <c r="K12" s="148">
        <v>335.2</v>
      </c>
    </row>
    <row r="13" spans="1:12" ht="15.75" customHeight="1" thickBot="1" x14ac:dyDescent="0.25">
      <c r="B13" s="479" t="s">
        <v>101</v>
      </c>
      <c r="C13" s="480"/>
      <c r="D13" s="480"/>
      <c r="E13" s="481"/>
      <c r="F13" s="117">
        <v>11163</v>
      </c>
      <c r="G13" s="117">
        <v>11028</v>
      </c>
      <c r="H13" s="117">
        <v>13576</v>
      </c>
      <c r="I13" s="142">
        <v>25274</v>
      </c>
      <c r="J13" s="248">
        <v>14872</v>
      </c>
      <c r="K13" s="249">
        <v>15182.6</v>
      </c>
    </row>
    <row r="15" spans="1:12" ht="15.75" customHeight="1" x14ac:dyDescent="0.2">
      <c r="A15" s="1"/>
      <c r="B15" s="38" t="s">
        <v>171</v>
      </c>
      <c r="D15" s="39"/>
      <c r="E15" s="21"/>
      <c r="F15" s="40"/>
      <c r="G15" s="40"/>
      <c r="H15" s="40"/>
      <c r="K15" s="41" t="s">
        <v>36</v>
      </c>
      <c r="L15" s="21"/>
    </row>
    <row r="16" spans="1:12" ht="15.75" customHeight="1" x14ac:dyDescent="0.2">
      <c r="A16" s="1"/>
      <c r="B16" s="461" t="s">
        <v>8</v>
      </c>
      <c r="C16" s="462"/>
      <c r="D16" s="462"/>
      <c r="E16" s="463"/>
      <c r="F16" s="26" t="s">
        <v>141</v>
      </c>
      <c r="G16" s="26" t="s">
        <v>139</v>
      </c>
      <c r="H16" s="26" t="s">
        <v>140</v>
      </c>
      <c r="I16" s="27" t="s">
        <v>146</v>
      </c>
      <c r="J16" s="27" t="s">
        <v>151</v>
      </c>
      <c r="K16" s="27" t="s">
        <v>98</v>
      </c>
      <c r="L16" s="21"/>
    </row>
    <row r="17" spans="1:12" ht="15.75" customHeight="1" x14ac:dyDescent="0.2">
      <c r="B17" s="464" t="s">
        <v>113</v>
      </c>
      <c r="C17" s="42" t="s">
        <v>22</v>
      </c>
      <c r="D17" s="43"/>
      <c r="E17" s="44"/>
      <c r="F17" s="45">
        <v>1</v>
      </c>
      <c r="G17" s="45">
        <v>1</v>
      </c>
      <c r="H17" s="45">
        <v>0</v>
      </c>
      <c r="I17" s="45">
        <v>5</v>
      </c>
      <c r="J17" s="46">
        <v>2</v>
      </c>
      <c r="K17" s="143">
        <v>1.8</v>
      </c>
      <c r="L17" s="21"/>
    </row>
    <row r="18" spans="1:12" ht="15.75" customHeight="1" x14ac:dyDescent="0.2">
      <c r="A18" s="1"/>
      <c r="B18" s="465"/>
      <c r="C18" s="467" t="s">
        <v>24</v>
      </c>
      <c r="D18" s="470" t="s">
        <v>25</v>
      </c>
      <c r="E18" s="471"/>
      <c r="F18" s="109">
        <v>20</v>
      </c>
      <c r="G18" s="109">
        <v>24</v>
      </c>
      <c r="H18" s="109">
        <v>30</v>
      </c>
      <c r="I18" s="109">
        <v>25</v>
      </c>
      <c r="J18" s="110">
        <v>12</v>
      </c>
      <c r="K18" s="144">
        <v>22.2</v>
      </c>
      <c r="L18" s="21"/>
    </row>
    <row r="19" spans="1:12" ht="15.75" customHeight="1" x14ac:dyDescent="0.2">
      <c r="A19" s="1"/>
      <c r="B19" s="465"/>
      <c r="C19" s="468"/>
      <c r="D19" s="472" t="s">
        <v>27</v>
      </c>
      <c r="E19" s="473"/>
      <c r="F19" s="111">
        <v>0</v>
      </c>
      <c r="G19" s="111">
        <v>0</v>
      </c>
      <c r="H19" s="111">
        <v>0</v>
      </c>
      <c r="I19" s="111">
        <v>0</v>
      </c>
      <c r="J19" s="112">
        <v>1</v>
      </c>
      <c r="K19" s="145">
        <v>0.2</v>
      </c>
      <c r="L19" s="21"/>
    </row>
    <row r="20" spans="1:12" ht="15.75" customHeight="1" x14ac:dyDescent="0.2">
      <c r="B20" s="465"/>
      <c r="C20" s="469"/>
      <c r="D20" s="474" t="s">
        <v>28</v>
      </c>
      <c r="E20" s="475"/>
      <c r="F20" s="78">
        <v>20</v>
      </c>
      <c r="G20" s="78">
        <v>24</v>
      </c>
      <c r="H20" s="78">
        <v>30</v>
      </c>
      <c r="I20" s="78">
        <v>25</v>
      </c>
      <c r="J20" s="113">
        <v>13</v>
      </c>
      <c r="K20" s="146">
        <v>22.4</v>
      </c>
      <c r="L20" s="21"/>
    </row>
    <row r="21" spans="1:12" ht="15.75" customHeight="1" x14ac:dyDescent="0.2">
      <c r="B21" s="465"/>
      <c r="C21" s="467" t="s">
        <v>30</v>
      </c>
      <c r="D21" s="470" t="s">
        <v>25</v>
      </c>
      <c r="E21" s="471"/>
      <c r="F21" s="109">
        <v>1145</v>
      </c>
      <c r="G21" s="109">
        <v>1289</v>
      </c>
      <c r="H21" s="109">
        <v>1144</v>
      </c>
      <c r="I21" s="109">
        <v>1139</v>
      </c>
      <c r="J21" s="110">
        <v>600</v>
      </c>
      <c r="K21" s="144">
        <v>1063.4000000000001</v>
      </c>
    </row>
    <row r="22" spans="1:12" ht="15.75" customHeight="1" x14ac:dyDescent="0.2">
      <c r="B22" s="465"/>
      <c r="C22" s="468"/>
      <c r="D22" s="472" t="s">
        <v>27</v>
      </c>
      <c r="E22" s="473"/>
      <c r="F22" s="111">
        <v>10</v>
      </c>
      <c r="G22" s="111">
        <v>13</v>
      </c>
      <c r="H22" s="111">
        <v>19</v>
      </c>
      <c r="I22" s="111">
        <v>13</v>
      </c>
      <c r="J22" s="112">
        <v>15</v>
      </c>
      <c r="K22" s="145">
        <v>14</v>
      </c>
    </row>
    <row r="23" spans="1:12" ht="15.75" customHeight="1" x14ac:dyDescent="0.2">
      <c r="B23" s="465"/>
      <c r="C23" s="469"/>
      <c r="D23" s="474" t="s">
        <v>28</v>
      </c>
      <c r="E23" s="475"/>
      <c r="F23" s="78">
        <v>1155</v>
      </c>
      <c r="G23" s="78">
        <v>1302</v>
      </c>
      <c r="H23" s="78">
        <v>1163</v>
      </c>
      <c r="I23" s="78">
        <v>1152</v>
      </c>
      <c r="J23" s="113">
        <v>615</v>
      </c>
      <c r="K23" s="146">
        <v>1077.4000000000001</v>
      </c>
    </row>
    <row r="24" spans="1:12" ht="15.75" customHeight="1" x14ac:dyDescent="0.2">
      <c r="B24" s="466"/>
      <c r="C24" s="47" t="s">
        <v>33</v>
      </c>
      <c r="D24" s="48"/>
      <c r="E24" s="49"/>
      <c r="F24" s="114">
        <v>0</v>
      </c>
      <c r="G24" s="114">
        <v>0</v>
      </c>
      <c r="H24" s="114">
        <v>0</v>
      </c>
      <c r="I24" s="114">
        <v>0</v>
      </c>
      <c r="J24" s="115">
        <v>0</v>
      </c>
      <c r="K24" s="147">
        <v>0</v>
      </c>
    </row>
    <row r="25" spans="1:12" ht="15.75" customHeight="1" thickBot="1" x14ac:dyDescent="0.25">
      <c r="B25" s="476" t="s">
        <v>34</v>
      </c>
      <c r="C25" s="477"/>
      <c r="D25" s="477"/>
      <c r="E25" s="478"/>
      <c r="F25" s="116">
        <v>24</v>
      </c>
      <c r="G25" s="116">
        <v>28</v>
      </c>
      <c r="H25" s="116">
        <v>17</v>
      </c>
      <c r="I25" s="157">
        <v>12</v>
      </c>
      <c r="J25" s="158">
        <v>11</v>
      </c>
      <c r="K25" s="148">
        <v>18.399999999999999</v>
      </c>
    </row>
    <row r="26" spans="1:12" ht="15.75" customHeight="1" thickBot="1" x14ac:dyDescent="0.25">
      <c r="B26" s="479" t="s">
        <v>101</v>
      </c>
      <c r="C26" s="480"/>
      <c r="D26" s="480"/>
      <c r="E26" s="481"/>
      <c r="F26" s="117">
        <v>1200</v>
      </c>
      <c r="G26" s="117">
        <v>1355</v>
      </c>
      <c r="H26" s="117">
        <v>1210</v>
      </c>
      <c r="I26" s="142">
        <v>1194</v>
      </c>
      <c r="J26" s="248">
        <v>641</v>
      </c>
      <c r="K26" s="249">
        <v>1120</v>
      </c>
    </row>
    <row r="28" spans="1:12" ht="15.75" customHeight="1" x14ac:dyDescent="0.2">
      <c r="A28" s="1"/>
      <c r="B28" s="38" t="s">
        <v>172</v>
      </c>
      <c r="D28" s="39"/>
      <c r="E28" s="21"/>
      <c r="F28" s="40"/>
      <c r="G28" s="40"/>
      <c r="H28" s="40"/>
      <c r="K28" s="41" t="s">
        <v>36</v>
      </c>
      <c r="L28" s="21"/>
    </row>
    <row r="29" spans="1:12" ht="15.75" customHeight="1" x14ac:dyDescent="0.2">
      <c r="A29" s="1"/>
      <c r="B29" s="461" t="s">
        <v>8</v>
      </c>
      <c r="C29" s="462"/>
      <c r="D29" s="462"/>
      <c r="E29" s="463"/>
      <c r="F29" s="26" t="s">
        <v>141</v>
      </c>
      <c r="G29" s="26" t="s">
        <v>139</v>
      </c>
      <c r="H29" s="26" t="s">
        <v>140</v>
      </c>
      <c r="I29" s="27" t="s">
        <v>146</v>
      </c>
      <c r="J29" s="27" t="s">
        <v>151</v>
      </c>
      <c r="K29" s="27" t="s">
        <v>98</v>
      </c>
      <c r="L29" s="21"/>
    </row>
    <row r="30" spans="1:12" ht="15.75" customHeight="1" x14ac:dyDescent="0.2">
      <c r="B30" s="464" t="s">
        <v>113</v>
      </c>
      <c r="C30" s="42" t="s">
        <v>22</v>
      </c>
      <c r="D30" s="43"/>
      <c r="E30" s="44"/>
      <c r="F30" s="45">
        <v>5</v>
      </c>
      <c r="G30" s="45">
        <v>8</v>
      </c>
      <c r="H30" s="45">
        <v>4</v>
      </c>
      <c r="I30" s="45">
        <v>9</v>
      </c>
      <c r="J30" s="46">
        <v>8</v>
      </c>
      <c r="K30" s="143">
        <v>6.8</v>
      </c>
      <c r="L30" s="21"/>
    </row>
    <row r="31" spans="1:12" ht="15.75" customHeight="1" x14ac:dyDescent="0.2">
      <c r="A31" s="1"/>
      <c r="B31" s="465"/>
      <c r="C31" s="467" t="s">
        <v>24</v>
      </c>
      <c r="D31" s="470" t="s">
        <v>25</v>
      </c>
      <c r="E31" s="471"/>
      <c r="F31" s="109">
        <v>7</v>
      </c>
      <c r="G31" s="109">
        <v>11</v>
      </c>
      <c r="H31" s="109">
        <v>16</v>
      </c>
      <c r="I31" s="109">
        <v>11</v>
      </c>
      <c r="J31" s="110">
        <v>16</v>
      </c>
      <c r="K31" s="144">
        <v>12.2</v>
      </c>
      <c r="L31" s="21"/>
    </row>
    <row r="32" spans="1:12" ht="15.75" customHeight="1" x14ac:dyDescent="0.2">
      <c r="A32" s="1"/>
      <c r="B32" s="465"/>
      <c r="C32" s="468"/>
      <c r="D32" s="472" t="s">
        <v>27</v>
      </c>
      <c r="E32" s="473"/>
      <c r="F32" s="111">
        <v>0</v>
      </c>
      <c r="G32" s="111">
        <v>0</v>
      </c>
      <c r="H32" s="111">
        <v>1</v>
      </c>
      <c r="I32" s="111">
        <v>0</v>
      </c>
      <c r="J32" s="112">
        <v>0</v>
      </c>
      <c r="K32" s="145">
        <v>0.2</v>
      </c>
      <c r="L32" s="21"/>
    </row>
    <row r="33" spans="1:12" ht="15.75" customHeight="1" x14ac:dyDescent="0.2">
      <c r="B33" s="465"/>
      <c r="C33" s="469"/>
      <c r="D33" s="474" t="s">
        <v>28</v>
      </c>
      <c r="E33" s="475"/>
      <c r="F33" s="78">
        <v>7</v>
      </c>
      <c r="G33" s="78">
        <v>11</v>
      </c>
      <c r="H33" s="78">
        <v>17</v>
      </c>
      <c r="I33" s="78">
        <v>11</v>
      </c>
      <c r="J33" s="113">
        <v>16</v>
      </c>
      <c r="K33" s="146">
        <v>12.4</v>
      </c>
      <c r="L33" s="21"/>
    </row>
    <row r="34" spans="1:12" ht="15.75" customHeight="1" x14ac:dyDescent="0.2">
      <c r="B34" s="465"/>
      <c r="C34" s="467" t="s">
        <v>30</v>
      </c>
      <c r="D34" s="470" t="s">
        <v>25</v>
      </c>
      <c r="E34" s="471"/>
      <c r="F34" s="109">
        <v>1327</v>
      </c>
      <c r="G34" s="109">
        <v>1403</v>
      </c>
      <c r="H34" s="109">
        <v>1957</v>
      </c>
      <c r="I34" s="109">
        <v>1478</v>
      </c>
      <c r="J34" s="110">
        <v>1646</v>
      </c>
      <c r="K34" s="144">
        <v>1562.2</v>
      </c>
    </row>
    <row r="35" spans="1:12" ht="15.75" customHeight="1" x14ac:dyDescent="0.2">
      <c r="B35" s="465"/>
      <c r="C35" s="468"/>
      <c r="D35" s="472" t="s">
        <v>27</v>
      </c>
      <c r="E35" s="473"/>
      <c r="F35" s="111">
        <v>5</v>
      </c>
      <c r="G35" s="111">
        <v>12</v>
      </c>
      <c r="H35" s="111">
        <v>5</v>
      </c>
      <c r="I35" s="111">
        <v>11</v>
      </c>
      <c r="J35" s="112">
        <v>7</v>
      </c>
      <c r="K35" s="145">
        <v>8</v>
      </c>
    </row>
    <row r="36" spans="1:12" ht="15.75" customHeight="1" x14ac:dyDescent="0.2">
      <c r="B36" s="465"/>
      <c r="C36" s="469"/>
      <c r="D36" s="474" t="s">
        <v>28</v>
      </c>
      <c r="E36" s="475"/>
      <c r="F36" s="78">
        <v>1332</v>
      </c>
      <c r="G36" s="78">
        <v>1415</v>
      </c>
      <c r="H36" s="78">
        <v>1962</v>
      </c>
      <c r="I36" s="78">
        <v>1489</v>
      </c>
      <c r="J36" s="113">
        <v>1653</v>
      </c>
      <c r="K36" s="146">
        <v>1570.2</v>
      </c>
    </row>
    <row r="37" spans="1:12" ht="15.75" customHeight="1" x14ac:dyDescent="0.2">
      <c r="B37" s="466"/>
      <c r="C37" s="47" t="s">
        <v>33</v>
      </c>
      <c r="D37" s="48"/>
      <c r="E37" s="49"/>
      <c r="F37" s="114">
        <v>0</v>
      </c>
      <c r="G37" s="114">
        <v>0</v>
      </c>
      <c r="H37" s="114">
        <v>0</v>
      </c>
      <c r="I37" s="114">
        <v>0</v>
      </c>
      <c r="J37" s="115">
        <v>0</v>
      </c>
      <c r="K37" s="147">
        <v>0</v>
      </c>
    </row>
    <row r="38" spans="1:12" ht="15.75" customHeight="1" thickBot="1" x14ac:dyDescent="0.25">
      <c r="B38" s="476" t="s">
        <v>34</v>
      </c>
      <c r="C38" s="477"/>
      <c r="D38" s="477"/>
      <c r="E38" s="478"/>
      <c r="F38" s="116">
        <v>22</v>
      </c>
      <c r="G38" s="116">
        <v>22</v>
      </c>
      <c r="H38" s="116">
        <v>26</v>
      </c>
      <c r="I38" s="157">
        <v>20</v>
      </c>
      <c r="J38" s="158">
        <v>29</v>
      </c>
      <c r="K38" s="148">
        <v>23.8</v>
      </c>
    </row>
    <row r="39" spans="1:12" ht="15.75" customHeight="1" thickBot="1" x14ac:dyDescent="0.25">
      <c r="B39" s="479" t="s">
        <v>101</v>
      </c>
      <c r="C39" s="480"/>
      <c r="D39" s="480"/>
      <c r="E39" s="481"/>
      <c r="F39" s="117">
        <v>1366</v>
      </c>
      <c r="G39" s="117">
        <v>1456</v>
      </c>
      <c r="H39" s="117">
        <v>2009</v>
      </c>
      <c r="I39" s="142">
        <v>1529</v>
      </c>
      <c r="J39" s="248">
        <v>1706</v>
      </c>
      <c r="K39" s="249">
        <v>1613.2</v>
      </c>
    </row>
    <row r="41" spans="1:12" ht="15.75" customHeight="1" x14ac:dyDescent="0.2">
      <c r="A41" s="1"/>
      <c r="B41" s="38" t="s">
        <v>173</v>
      </c>
      <c r="D41" s="39"/>
      <c r="E41" s="21"/>
      <c r="F41" s="40"/>
      <c r="G41" s="40"/>
      <c r="H41" s="40"/>
      <c r="K41" s="41" t="s">
        <v>36</v>
      </c>
      <c r="L41" s="21"/>
    </row>
    <row r="42" spans="1:12" ht="15.75" customHeight="1" x14ac:dyDescent="0.2">
      <c r="A42" s="1"/>
      <c r="B42" s="461" t="s">
        <v>8</v>
      </c>
      <c r="C42" s="462"/>
      <c r="D42" s="462"/>
      <c r="E42" s="463"/>
      <c r="F42" s="26" t="s">
        <v>141</v>
      </c>
      <c r="G42" s="26" t="s">
        <v>139</v>
      </c>
      <c r="H42" s="26" t="s">
        <v>140</v>
      </c>
      <c r="I42" s="27" t="s">
        <v>146</v>
      </c>
      <c r="J42" s="27" t="s">
        <v>151</v>
      </c>
      <c r="K42" s="27" t="s">
        <v>98</v>
      </c>
      <c r="L42" s="21"/>
    </row>
    <row r="43" spans="1:12" ht="15.75" customHeight="1" x14ac:dyDescent="0.2">
      <c r="B43" s="464" t="s">
        <v>113</v>
      </c>
      <c r="C43" s="42" t="s">
        <v>22</v>
      </c>
      <c r="D43" s="43"/>
      <c r="E43" s="44"/>
      <c r="F43" s="45">
        <v>10</v>
      </c>
      <c r="G43" s="45">
        <v>14</v>
      </c>
      <c r="H43" s="45">
        <v>17</v>
      </c>
      <c r="I43" s="45">
        <v>16</v>
      </c>
      <c r="J43" s="46">
        <v>17</v>
      </c>
      <c r="K43" s="143">
        <v>14.8</v>
      </c>
      <c r="L43" s="21"/>
    </row>
    <row r="44" spans="1:12" ht="15.75" customHeight="1" x14ac:dyDescent="0.2">
      <c r="A44" s="1"/>
      <c r="B44" s="465"/>
      <c r="C44" s="467" t="s">
        <v>24</v>
      </c>
      <c r="D44" s="470" t="s">
        <v>25</v>
      </c>
      <c r="E44" s="471"/>
      <c r="F44" s="109">
        <v>30</v>
      </c>
      <c r="G44" s="109">
        <v>16</v>
      </c>
      <c r="H44" s="109">
        <v>24</v>
      </c>
      <c r="I44" s="109">
        <v>38</v>
      </c>
      <c r="J44" s="110">
        <v>21</v>
      </c>
      <c r="K44" s="144">
        <v>25.8</v>
      </c>
      <c r="L44" s="21"/>
    </row>
    <row r="45" spans="1:12" ht="15.75" customHeight="1" x14ac:dyDescent="0.2">
      <c r="A45" s="1"/>
      <c r="B45" s="465"/>
      <c r="C45" s="468"/>
      <c r="D45" s="472" t="s">
        <v>27</v>
      </c>
      <c r="E45" s="473"/>
      <c r="F45" s="111">
        <v>5</v>
      </c>
      <c r="G45" s="111">
        <v>2</v>
      </c>
      <c r="H45" s="111">
        <v>4</v>
      </c>
      <c r="I45" s="111">
        <v>0</v>
      </c>
      <c r="J45" s="112">
        <v>4</v>
      </c>
      <c r="K45" s="145">
        <v>3</v>
      </c>
      <c r="L45" s="21"/>
    </row>
    <row r="46" spans="1:12" ht="15.75" customHeight="1" x14ac:dyDescent="0.2">
      <c r="B46" s="465"/>
      <c r="C46" s="469"/>
      <c r="D46" s="474" t="s">
        <v>28</v>
      </c>
      <c r="E46" s="475"/>
      <c r="F46" s="78">
        <v>35</v>
      </c>
      <c r="G46" s="78">
        <v>18</v>
      </c>
      <c r="H46" s="78">
        <v>28</v>
      </c>
      <c r="I46" s="78">
        <v>38</v>
      </c>
      <c r="J46" s="113">
        <v>25</v>
      </c>
      <c r="K46" s="146">
        <v>28.8</v>
      </c>
      <c r="L46" s="21"/>
    </row>
    <row r="47" spans="1:12" ht="15.75" customHeight="1" x14ac:dyDescent="0.2">
      <c r="B47" s="465"/>
      <c r="C47" s="467" t="s">
        <v>30</v>
      </c>
      <c r="D47" s="470" t="s">
        <v>25</v>
      </c>
      <c r="E47" s="471"/>
      <c r="F47" s="109">
        <v>1755</v>
      </c>
      <c r="G47" s="109">
        <v>2204</v>
      </c>
      <c r="H47" s="109">
        <v>2311</v>
      </c>
      <c r="I47" s="109">
        <v>3841</v>
      </c>
      <c r="J47" s="110">
        <v>5186</v>
      </c>
      <c r="K47" s="144">
        <v>3059.4</v>
      </c>
    </row>
    <row r="48" spans="1:12" ht="15.75" customHeight="1" x14ac:dyDescent="0.2">
      <c r="B48" s="465"/>
      <c r="C48" s="468"/>
      <c r="D48" s="472" t="s">
        <v>27</v>
      </c>
      <c r="E48" s="473"/>
      <c r="F48" s="111">
        <v>74</v>
      </c>
      <c r="G48" s="111">
        <v>75</v>
      </c>
      <c r="H48" s="111">
        <v>65</v>
      </c>
      <c r="I48" s="111">
        <v>100</v>
      </c>
      <c r="J48" s="112">
        <v>97</v>
      </c>
      <c r="K48" s="145">
        <v>82.2</v>
      </c>
    </row>
    <row r="49" spans="1:12" ht="15.75" customHeight="1" x14ac:dyDescent="0.2">
      <c r="B49" s="465"/>
      <c r="C49" s="469"/>
      <c r="D49" s="474" t="s">
        <v>28</v>
      </c>
      <c r="E49" s="475"/>
      <c r="F49" s="78">
        <v>1829</v>
      </c>
      <c r="G49" s="78">
        <v>2279</v>
      </c>
      <c r="H49" s="78">
        <v>2376</v>
      </c>
      <c r="I49" s="78">
        <v>3941</v>
      </c>
      <c r="J49" s="113">
        <v>5283</v>
      </c>
      <c r="K49" s="146">
        <v>3141.6</v>
      </c>
    </row>
    <row r="50" spans="1:12" ht="15.75" customHeight="1" x14ac:dyDescent="0.2">
      <c r="B50" s="466"/>
      <c r="C50" s="47" t="s">
        <v>33</v>
      </c>
      <c r="D50" s="48"/>
      <c r="E50" s="49"/>
      <c r="F50" s="114">
        <v>0</v>
      </c>
      <c r="G50" s="114">
        <v>0</v>
      </c>
      <c r="H50" s="114">
        <v>0</v>
      </c>
      <c r="I50" s="114">
        <v>0</v>
      </c>
      <c r="J50" s="115">
        <v>0</v>
      </c>
      <c r="K50" s="147">
        <v>0</v>
      </c>
    </row>
    <row r="51" spans="1:12" ht="15.75" customHeight="1" thickBot="1" x14ac:dyDescent="0.25">
      <c r="B51" s="476" t="s">
        <v>34</v>
      </c>
      <c r="C51" s="477"/>
      <c r="D51" s="477"/>
      <c r="E51" s="478"/>
      <c r="F51" s="116">
        <v>125</v>
      </c>
      <c r="G51" s="116">
        <v>93</v>
      </c>
      <c r="H51" s="116">
        <v>96</v>
      </c>
      <c r="I51" s="157">
        <v>107</v>
      </c>
      <c r="J51" s="158">
        <v>134</v>
      </c>
      <c r="K51" s="148">
        <v>111</v>
      </c>
    </row>
    <row r="52" spans="1:12" ht="15.75" customHeight="1" thickBot="1" x14ac:dyDescent="0.25">
      <c r="B52" s="479" t="s">
        <v>101</v>
      </c>
      <c r="C52" s="480"/>
      <c r="D52" s="480"/>
      <c r="E52" s="481"/>
      <c r="F52" s="117">
        <v>1999</v>
      </c>
      <c r="G52" s="117">
        <v>2404</v>
      </c>
      <c r="H52" s="117">
        <v>2517</v>
      </c>
      <c r="I52" s="142">
        <v>4102</v>
      </c>
      <c r="J52" s="248">
        <v>5459</v>
      </c>
      <c r="K52" s="249">
        <v>3296.2</v>
      </c>
    </row>
    <row r="54" spans="1:12" ht="15.75" customHeight="1" x14ac:dyDescent="0.2">
      <c r="A54" s="1"/>
      <c r="B54" s="38" t="s">
        <v>174</v>
      </c>
      <c r="D54" s="39"/>
      <c r="E54" s="21"/>
      <c r="F54" s="40"/>
      <c r="G54" s="40"/>
      <c r="H54" s="40"/>
      <c r="K54" s="41" t="s">
        <v>36</v>
      </c>
      <c r="L54" s="21"/>
    </row>
    <row r="55" spans="1:12" ht="15.75" customHeight="1" x14ac:dyDescent="0.2">
      <c r="A55" s="1"/>
      <c r="B55" s="461" t="s">
        <v>8</v>
      </c>
      <c r="C55" s="462"/>
      <c r="D55" s="462"/>
      <c r="E55" s="463"/>
      <c r="F55" s="26" t="s">
        <v>141</v>
      </c>
      <c r="G55" s="26" t="s">
        <v>139</v>
      </c>
      <c r="H55" s="26" t="s">
        <v>140</v>
      </c>
      <c r="I55" s="27" t="s">
        <v>146</v>
      </c>
      <c r="J55" s="27" t="s">
        <v>151</v>
      </c>
      <c r="K55" s="27" t="s">
        <v>98</v>
      </c>
      <c r="L55" s="21"/>
    </row>
    <row r="56" spans="1:12" ht="15.75" customHeight="1" x14ac:dyDescent="0.2">
      <c r="B56" s="464" t="s">
        <v>113</v>
      </c>
      <c r="C56" s="42" t="s">
        <v>22</v>
      </c>
      <c r="D56" s="43"/>
      <c r="E56" s="44"/>
      <c r="F56" s="45">
        <v>5</v>
      </c>
      <c r="G56" s="45">
        <v>6</v>
      </c>
      <c r="H56" s="45">
        <v>3</v>
      </c>
      <c r="I56" s="45">
        <v>6</v>
      </c>
      <c r="J56" s="46">
        <v>10</v>
      </c>
      <c r="K56" s="143">
        <v>6</v>
      </c>
      <c r="L56" s="21"/>
    </row>
    <row r="57" spans="1:12" ht="15.75" customHeight="1" x14ac:dyDescent="0.2">
      <c r="A57" s="1"/>
      <c r="B57" s="465"/>
      <c r="C57" s="467" t="s">
        <v>24</v>
      </c>
      <c r="D57" s="470" t="s">
        <v>25</v>
      </c>
      <c r="E57" s="471"/>
      <c r="F57" s="109">
        <v>8</v>
      </c>
      <c r="G57" s="109">
        <v>16</v>
      </c>
      <c r="H57" s="109">
        <v>9</v>
      </c>
      <c r="I57" s="109">
        <v>26</v>
      </c>
      <c r="J57" s="110">
        <v>19</v>
      </c>
      <c r="K57" s="144">
        <v>15.6</v>
      </c>
      <c r="L57" s="21"/>
    </row>
    <row r="58" spans="1:12" ht="15.75" customHeight="1" x14ac:dyDescent="0.2">
      <c r="A58" s="1"/>
      <c r="B58" s="465"/>
      <c r="C58" s="468"/>
      <c r="D58" s="472" t="s">
        <v>27</v>
      </c>
      <c r="E58" s="473"/>
      <c r="F58" s="111">
        <v>0</v>
      </c>
      <c r="G58" s="111">
        <v>0</v>
      </c>
      <c r="H58" s="111">
        <v>0</v>
      </c>
      <c r="I58" s="111">
        <v>0</v>
      </c>
      <c r="J58" s="112">
        <v>0</v>
      </c>
      <c r="K58" s="145">
        <v>0</v>
      </c>
      <c r="L58" s="21"/>
    </row>
    <row r="59" spans="1:12" ht="15.75" customHeight="1" x14ac:dyDescent="0.2">
      <c r="B59" s="465"/>
      <c r="C59" s="469"/>
      <c r="D59" s="474" t="s">
        <v>28</v>
      </c>
      <c r="E59" s="475"/>
      <c r="F59" s="78">
        <v>8</v>
      </c>
      <c r="G59" s="78">
        <v>16</v>
      </c>
      <c r="H59" s="78">
        <v>9</v>
      </c>
      <c r="I59" s="78">
        <v>26</v>
      </c>
      <c r="J59" s="113">
        <v>19</v>
      </c>
      <c r="K59" s="146">
        <v>15.6</v>
      </c>
      <c r="L59" s="21"/>
    </row>
    <row r="60" spans="1:12" ht="15.75" customHeight="1" x14ac:dyDescent="0.2">
      <c r="B60" s="465"/>
      <c r="C60" s="467" t="s">
        <v>30</v>
      </c>
      <c r="D60" s="470" t="s">
        <v>25</v>
      </c>
      <c r="E60" s="471"/>
      <c r="F60" s="109">
        <v>1066</v>
      </c>
      <c r="G60" s="109">
        <v>1069</v>
      </c>
      <c r="H60" s="109">
        <v>1607</v>
      </c>
      <c r="I60" s="109">
        <v>4053</v>
      </c>
      <c r="J60" s="110">
        <v>1570</v>
      </c>
      <c r="K60" s="144">
        <v>1873</v>
      </c>
    </row>
    <row r="61" spans="1:12" ht="15.75" customHeight="1" x14ac:dyDescent="0.2">
      <c r="B61" s="465"/>
      <c r="C61" s="468"/>
      <c r="D61" s="472" t="s">
        <v>27</v>
      </c>
      <c r="E61" s="473"/>
      <c r="F61" s="111">
        <v>7</v>
      </c>
      <c r="G61" s="111">
        <v>5</v>
      </c>
      <c r="H61" s="111">
        <v>11</v>
      </c>
      <c r="I61" s="111">
        <v>39</v>
      </c>
      <c r="J61" s="112">
        <v>6</v>
      </c>
      <c r="K61" s="145">
        <v>13.6</v>
      </c>
    </row>
    <row r="62" spans="1:12" ht="15.75" customHeight="1" x14ac:dyDescent="0.2">
      <c r="B62" s="465"/>
      <c r="C62" s="469"/>
      <c r="D62" s="474" t="s">
        <v>28</v>
      </c>
      <c r="E62" s="475"/>
      <c r="F62" s="78">
        <v>1073</v>
      </c>
      <c r="G62" s="78">
        <v>1074</v>
      </c>
      <c r="H62" s="78">
        <v>1618</v>
      </c>
      <c r="I62" s="78">
        <v>4092</v>
      </c>
      <c r="J62" s="113">
        <v>1576</v>
      </c>
      <c r="K62" s="146">
        <v>1886.6</v>
      </c>
    </row>
    <row r="63" spans="1:12" ht="15.75" customHeight="1" x14ac:dyDescent="0.2">
      <c r="B63" s="466"/>
      <c r="C63" s="47" t="s">
        <v>33</v>
      </c>
      <c r="D63" s="48"/>
      <c r="E63" s="49"/>
      <c r="F63" s="114">
        <v>0</v>
      </c>
      <c r="G63" s="114">
        <v>0</v>
      </c>
      <c r="H63" s="114">
        <v>0</v>
      </c>
      <c r="I63" s="114">
        <v>0</v>
      </c>
      <c r="J63" s="115">
        <v>0</v>
      </c>
      <c r="K63" s="147">
        <v>0</v>
      </c>
    </row>
    <row r="64" spans="1:12" ht="15.75" customHeight="1" thickBot="1" x14ac:dyDescent="0.25">
      <c r="B64" s="476" t="s">
        <v>34</v>
      </c>
      <c r="C64" s="477"/>
      <c r="D64" s="477"/>
      <c r="E64" s="478"/>
      <c r="F64" s="116">
        <v>38</v>
      </c>
      <c r="G64" s="116">
        <v>40</v>
      </c>
      <c r="H64" s="116">
        <v>49</v>
      </c>
      <c r="I64" s="157">
        <v>66</v>
      </c>
      <c r="J64" s="158">
        <v>60</v>
      </c>
      <c r="K64" s="148">
        <v>50.6</v>
      </c>
    </row>
    <row r="65" spans="1:12" ht="15.75" customHeight="1" thickBot="1" x14ac:dyDescent="0.25">
      <c r="B65" s="479" t="s">
        <v>101</v>
      </c>
      <c r="C65" s="480"/>
      <c r="D65" s="480"/>
      <c r="E65" s="481"/>
      <c r="F65" s="117">
        <v>1124</v>
      </c>
      <c r="G65" s="117">
        <v>1136</v>
      </c>
      <c r="H65" s="117">
        <v>1679</v>
      </c>
      <c r="I65" s="142">
        <v>4190</v>
      </c>
      <c r="J65" s="248">
        <v>1665</v>
      </c>
      <c r="K65" s="249">
        <v>1958.8</v>
      </c>
    </row>
    <row r="67" spans="1:12" ht="15.75" customHeight="1" x14ac:dyDescent="0.2">
      <c r="A67" s="1"/>
      <c r="B67" s="38" t="s">
        <v>175</v>
      </c>
      <c r="D67" s="39"/>
      <c r="E67" s="21"/>
      <c r="F67" s="40"/>
      <c r="G67" s="40"/>
      <c r="H67" s="40"/>
      <c r="K67" s="41" t="s">
        <v>36</v>
      </c>
      <c r="L67" s="21"/>
    </row>
    <row r="68" spans="1:12" ht="15.75" customHeight="1" x14ac:dyDescent="0.2">
      <c r="A68" s="1"/>
      <c r="B68" s="461" t="s">
        <v>8</v>
      </c>
      <c r="C68" s="462"/>
      <c r="D68" s="462"/>
      <c r="E68" s="463"/>
      <c r="F68" s="26" t="s">
        <v>141</v>
      </c>
      <c r="G68" s="26" t="s">
        <v>139</v>
      </c>
      <c r="H68" s="26" t="s">
        <v>140</v>
      </c>
      <c r="I68" s="27" t="s">
        <v>146</v>
      </c>
      <c r="J68" s="27" t="s">
        <v>151</v>
      </c>
      <c r="K68" s="27" t="s">
        <v>98</v>
      </c>
      <c r="L68" s="21"/>
    </row>
    <row r="69" spans="1:12" ht="15.75" customHeight="1" x14ac:dyDescent="0.2">
      <c r="B69" s="464" t="s">
        <v>113</v>
      </c>
      <c r="C69" s="42" t="s">
        <v>22</v>
      </c>
      <c r="D69" s="43"/>
      <c r="E69" s="44"/>
      <c r="F69" s="45">
        <v>0</v>
      </c>
      <c r="G69" s="45">
        <v>3</v>
      </c>
      <c r="H69" s="45">
        <v>1</v>
      </c>
      <c r="I69" s="45">
        <v>0</v>
      </c>
      <c r="J69" s="46">
        <v>2</v>
      </c>
      <c r="K69" s="143">
        <v>1.2</v>
      </c>
      <c r="L69" s="21"/>
    </row>
    <row r="70" spans="1:12" ht="15.75" customHeight="1" x14ac:dyDescent="0.2">
      <c r="A70" s="1"/>
      <c r="B70" s="465"/>
      <c r="C70" s="467" t="s">
        <v>24</v>
      </c>
      <c r="D70" s="470" t="s">
        <v>25</v>
      </c>
      <c r="E70" s="471"/>
      <c r="F70" s="109">
        <v>5</v>
      </c>
      <c r="G70" s="109">
        <v>7</v>
      </c>
      <c r="H70" s="109">
        <v>4</v>
      </c>
      <c r="I70" s="109">
        <v>7</v>
      </c>
      <c r="J70" s="110">
        <v>2</v>
      </c>
      <c r="K70" s="144">
        <v>5</v>
      </c>
      <c r="L70" s="21"/>
    </row>
    <row r="71" spans="1:12" ht="15.75" customHeight="1" x14ac:dyDescent="0.2">
      <c r="A71" s="1"/>
      <c r="B71" s="465"/>
      <c r="C71" s="468"/>
      <c r="D71" s="472" t="s">
        <v>27</v>
      </c>
      <c r="E71" s="473"/>
      <c r="F71" s="111">
        <v>1</v>
      </c>
      <c r="G71" s="111">
        <v>0</v>
      </c>
      <c r="H71" s="111">
        <v>0</v>
      </c>
      <c r="I71" s="111">
        <v>2</v>
      </c>
      <c r="J71" s="112">
        <v>2</v>
      </c>
      <c r="K71" s="145">
        <v>1</v>
      </c>
      <c r="L71" s="21"/>
    </row>
    <row r="72" spans="1:12" ht="15.75" customHeight="1" x14ac:dyDescent="0.2">
      <c r="B72" s="465"/>
      <c r="C72" s="469"/>
      <c r="D72" s="474" t="s">
        <v>28</v>
      </c>
      <c r="E72" s="475"/>
      <c r="F72" s="78">
        <v>6</v>
      </c>
      <c r="G72" s="78">
        <v>7</v>
      </c>
      <c r="H72" s="78">
        <v>4</v>
      </c>
      <c r="I72" s="78">
        <v>9</v>
      </c>
      <c r="J72" s="113">
        <v>4</v>
      </c>
      <c r="K72" s="146">
        <v>6</v>
      </c>
      <c r="L72" s="21"/>
    </row>
    <row r="73" spans="1:12" ht="15.75" customHeight="1" x14ac:dyDescent="0.2">
      <c r="B73" s="465"/>
      <c r="C73" s="467" t="s">
        <v>30</v>
      </c>
      <c r="D73" s="470" t="s">
        <v>25</v>
      </c>
      <c r="E73" s="471"/>
      <c r="F73" s="109">
        <v>258</v>
      </c>
      <c r="G73" s="109">
        <v>303</v>
      </c>
      <c r="H73" s="109">
        <v>542</v>
      </c>
      <c r="I73" s="109">
        <v>385</v>
      </c>
      <c r="J73" s="110">
        <v>199</v>
      </c>
      <c r="K73" s="144">
        <v>337.4</v>
      </c>
    </row>
    <row r="74" spans="1:12" ht="15.75" customHeight="1" x14ac:dyDescent="0.2">
      <c r="B74" s="465"/>
      <c r="C74" s="468"/>
      <c r="D74" s="472" t="s">
        <v>27</v>
      </c>
      <c r="E74" s="473"/>
      <c r="F74" s="111">
        <v>7</v>
      </c>
      <c r="G74" s="111">
        <v>10</v>
      </c>
      <c r="H74" s="111">
        <v>5</v>
      </c>
      <c r="I74" s="111">
        <v>3</v>
      </c>
      <c r="J74" s="112">
        <v>1</v>
      </c>
      <c r="K74" s="145">
        <v>5.2</v>
      </c>
    </row>
    <row r="75" spans="1:12" ht="15.75" customHeight="1" x14ac:dyDescent="0.2">
      <c r="B75" s="465"/>
      <c r="C75" s="469"/>
      <c r="D75" s="474" t="s">
        <v>28</v>
      </c>
      <c r="E75" s="475"/>
      <c r="F75" s="78">
        <v>265</v>
      </c>
      <c r="G75" s="78">
        <v>313</v>
      </c>
      <c r="H75" s="78">
        <v>547</v>
      </c>
      <c r="I75" s="78">
        <v>388</v>
      </c>
      <c r="J75" s="113">
        <v>200</v>
      </c>
      <c r="K75" s="146">
        <v>342.6</v>
      </c>
    </row>
    <row r="76" spans="1:12" ht="15.75" customHeight="1" x14ac:dyDescent="0.2">
      <c r="B76" s="466"/>
      <c r="C76" s="47" t="s">
        <v>33</v>
      </c>
      <c r="D76" s="48"/>
      <c r="E76" s="49"/>
      <c r="F76" s="114">
        <v>0</v>
      </c>
      <c r="G76" s="114">
        <v>0</v>
      </c>
      <c r="H76" s="114">
        <v>0</v>
      </c>
      <c r="I76" s="114">
        <v>0</v>
      </c>
      <c r="J76" s="115">
        <v>0</v>
      </c>
      <c r="K76" s="147">
        <v>0</v>
      </c>
    </row>
    <row r="77" spans="1:12" ht="15.75" customHeight="1" thickBot="1" x14ac:dyDescent="0.25">
      <c r="B77" s="476" t="s">
        <v>34</v>
      </c>
      <c r="C77" s="477"/>
      <c r="D77" s="477"/>
      <c r="E77" s="478"/>
      <c r="F77" s="116">
        <v>10</v>
      </c>
      <c r="G77" s="116">
        <v>17</v>
      </c>
      <c r="H77" s="116">
        <v>15</v>
      </c>
      <c r="I77" s="157">
        <v>21</v>
      </c>
      <c r="J77" s="158">
        <v>10</v>
      </c>
      <c r="K77" s="148">
        <v>14.6</v>
      </c>
    </row>
    <row r="78" spans="1:12" ht="15.75" customHeight="1" thickBot="1" x14ac:dyDescent="0.25">
      <c r="B78" s="479" t="s">
        <v>101</v>
      </c>
      <c r="C78" s="480"/>
      <c r="D78" s="480"/>
      <c r="E78" s="481"/>
      <c r="F78" s="117">
        <v>281</v>
      </c>
      <c r="G78" s="117">
        <v>340</v>
      </c>
      <c r="H78" s="117">
        <v>567</v>
      </c>
      <c r="I78" s="142">
        <v>418</v>
      </c>
      <c r="J78" s="248">
        <v>216</v>
      </c>
      <c r="K78" s="249">
        <v>364.4</v>
      </c>
    </row>
    <row r="80" spans="1:12" ht="15.75" customHeight="1" x14ac:dyDescent="0.2">
      <c r="A80" s="1"/>
      <c r="B80" s="38" t="s">
        <v>176</v>
      </c>
      <c r="D80" s="39"/>
      <c r="E80" s="21"/>
      <c r="F80" s="40"/>
      <c r="G80" s="40"/>
      <c r="H80" s="40"/>
      <c r="K80" s="41" t="s">
        <v>36</v>
      </c>
    </row>
    <row r="81" spans="1:11" ht="15.75" customHeight="1" x14ac:dyDescent="0.2">
      <c r="A81" s="1"/>
      <c r="B81" s="461" t="s">
        <v>8</v>
      </c>
      <c r="C81" s="462"/>
      <c r="D81" s="462"/>
      <c r="E81" s="463"/>
      <c r="F81" s="26" t="s">
        <v>141</v>
      </c>
      <c r="G81" s="26" t="s">
        <v>139</v>
      </c>
      <c r="H81" s="26" t="s">
        <v>140</v>
      </c>
      <c r="I81" s="27" t="s">
        <v>146</v>
      </c>
      <c r="J81" s="27" t="s">
        <v>151</v>
      </c>
      <c r="K81" s="27" t="s">
        <v>98</v>
      </c>
    </row>
    <row r="82" spans="1:11" ht="15.75" customHeight="1" x14ac:dyDescent="0.2">
      <c r="B82" s="464" t="s">
        <v>113</v>
      </c>
      <c r="C82" s="42" t="s">
        <v>22</v>
      </c>
      <c r="D82" s="43"/>
      <c r="E82" s="44"/>
      <c r="F82" s="45">
        <v>7</v>
      </c>
      <c r="G82" s="45">
        <v>13</v>
      </c>
      <c r="H82" s="45">
        <v>9</v>
      </c>
      <c r="I82" s="45">
        <v>8</v>
      </c>
      <c r="J82" s="46">
        <v>3</v>
      </c>
      <c r="K82" s="143">
        <v>8</v>
      </c>
    </row>
    <row r="83" spans="1:11" ht="15.75" customHeight="1" x14ac:dyDescent="0.2">
      <c r="A83" s="1"/>
      <c r="B83" s="465"/>
      <c r="C83" s="467" t="s">
        <v>24</v>
      </c>
      <c r="D83" s="470" t="s">
        <v>25</v>
      </c>
      <c r="E83" s="471"/>
      <c r="F83" s="109">
        <v>42</v>
      </c>
      <c r="G83" s="109">
        <v>80</v>
      </c>
      <c r="H83" s="109">
        <v>102</v>
      </c>
      <c r="I83" s="109">
        <v>485</v>
      </c>
      <c r="J83" s="110">
        <v>82</v>
      </c>
      <c r="K83" s="144">
        <v>158.19999999999999</v>
      </c>
    </row>
    <row r="84" spans="1:11" ht="15.75" customHeight="1" x14ac:dyDescent="0.2">
      <c r="A84" s="1"/>
      <c r="B84" s="465"/>
      <c r="C84" s="468"/>
      <c r="D84" s="472" t="s">
        <v>27</v>
      </c>
      <c r="E84" s="473"/>
      <c r="F84" s="111">
        <v>6</v>
      </c>
      <c r="G84" s="111">
        <v>3</v>
      </c>
      <c r="H84" s="111">
        <v>7</v>
      </c>
      <c r="I84" s="111">
        <v>6</v>
      </c>
      <c r="J84" s="112">
        <v>3</v>
      </c>
      <c r="K84" s="145">
        <v>5</v>
      </c>
    </row>
    <row r="85" spans="1:11" ht="15.75" customHeight="1" x14ac:dyDescent="0.2">
      <c r="B85" s="465"/>
      <c r="C85" s="469"/>
      <c r="D85" s="474" t="s">
        <v>28</v>
      </c>
      <c r="E85" s="475"/>
      <c r="F85" s="78">
        <v>48</v>
      </c>
      <c r="G85" s="78">
        <v>83</v>
      </c>
      <c r="H85" s="78">
        <v>109</v>
      </c>
      <c r="I85" s="78">
        <v>491</v>
      </c>
      <c r="J85" s="113">
        <v>85</v>
      </c>
      <c r="K85" s="146">
        <v>163.19999999999999</v>
      </c>
    </row>
    <row r="86" spans="1:11" ht="15.75" customHeight="1" x14ac:dyDescent="0.2">
      <c r="B86" s="465"/>
      <c r="C86" s="467" t="s">
        <v>30</v>
      </c>
      <c r="D86" s="470" t="s">
        <v>25</v>
      </c>
      <c r="E86" s="471"/>
      <c r="F86" s="109">
        <v>943</v>
      </c>
      <c r="G86" s="109">
        <v>1171</v>
      </c>
      <c r="H86" s="109">
        <v>1695</v>
      </c>
      <c r="I86" s="109">
        <v>8400</v>
      </c>
      <c r="J86" s="110">
        <v>1300</v>
      </c>
      <c r="K86" s="144">
        <v>2701.8</v>
      </c>
    </row>
    <row r="87" spans="1:11" ht="15.75" customHeight="1" x14ac:dyDescent="0.2">
      <c r="B87" s="465"/>
      <c r="C87" s="468"/>
      <c r="D87" s="472" t="s">
        <v>27</v>
      </c>
      <c r="E87" s="473"/>
      <c r="F87" s="111">
        <v>51</v>
      </c>
      <c r="G87" s="111">
        <v>63</v>
      </c>
      <c r="H87" s="111">
        <v>48</v>
      </c>
      <c r="I87" s="111">
        <v>68</v>
      </c>
      <c r="J87" s="112">
        <v>50</v>
      </c>
      <c r="K87" s="145">
        <v>56</v>
      </c>
    </row>
    <row r="88" spans="1:11" ht="15.75" customHeight="1" x14ac:dyDescent="0.2">
      <c r="B88" s="465"/>
      <c r="C88" s="469"/>
      <c r="D88" s="474" t="s">
        <v>28</v>
      </c>
      <c r="E88" s="475"/>
      <c r="F88" s="78">
        <v>994</v>
      </c>
      <c r="G88" s="78">
        <v>1234</v>
      </c>
      <c r="H88" s="78">
        <v>1743</v>
      </c>
      <c r="I88" s="78">
        <v>8468</v>
      </c>
      <c r="J88" s="113">
        <v>1350</v>
      </c>
      <c r="K88" s="146">
        <v>2757.8</v>
      </c>
    </row>
    <row r="89" spans="1:11" ht="15.75" customHeight="1" x14ac:dyDescent="0.2">
      <c r="B89" s="466"/>
      <c r="C89" s="47" t="s">
        <v>33</v>
      </c>
      <c r="D89" s="48"/>
      <c r="E89" s="49"/>
      <c r="F89" s="114">
        <v>0</v>
      </c>
      <c r="G89" s="114">
        <v>0</v>
      </c>
      <c r="H89" s="114">
        <v>0</v>
      </c>
      <c r="I89" s="114">
        <v>0</v>
      </c>
      <c r="J89" s="115">
        <v>0</v>
      </c>
      <c r="K89" s="147">
        <v>0</v>
      </c>
    </row>
    <row r="90" spans="1:11" ht="15.75" customHeight="1" thickBot="1" x14ac:dyDescent="0.25">
      <c r="B90" s="476" t="s">
        <v>34</v>
      </c>
      <c r="C90" s="477"/>
      <c r="D90" s="477"/>
      <c r="E90" s="478"/>
      <c r="F90" s="116">
        <v>43</v>
      </c>
      <c r="G90" s="116">
        <v>0</v>
      </c>
      <c r="H90" s="116">
        <v>65</v>
      </c>
      <c r="I90" s="157">
        <v>70</v>
      </c>
      <c r="J90" s="158">
        <v>64</v>
      </c>
      <c r="K90" s="148">
        <v>48.4</v>
      </c>
    </row>
    <row r="91" spans="1:11" ht="15.75" customHeight="1" thickBot="1" x14ac:dyDescent="0.25">
      <c r="B91" s="479" t="s">
        <v>101</v>
      </c>
      <c r="C91" s="480"/>
      <c r="D91" s="480"/>
      <c r="E91" s="481"/>
      <c r="F91" s="117">
        <v>1092</v>
      </c>
      <c r="G91" s="117">
        <v>1330</v>
      </c>
      <c r="H91" s="117">
        <v>1926</v>
      </c>
      <c r="I91" s="142">
        <v>9037</v>
      </c>
      <c r="J91" s="248">
        <v>1502</v>
      </c>
      <c r="K91" s="249">
        <v>2977.4</v>
      </c>
    </row>
    <row r="93" spans="1:11" ht="15.75" customHeight="1" x14ac:dyDescent="0.2">
      <c r="A93" s="1"/>
      <c r="B93" s="38" t="s">
        <v>177</v>
      </c>
      <c r="D93" s="39"/>
      <c r="E93" s="21"/>
      <c r="F93" s="40"/>
      <c r="G93" s="40"/>
      <c r="H93" s="40"/>
      <c r="K93" s="41" t="s">
        <v>36</v>
      </c>
    </row>
    <row r="94" spans="1:11" ht="15.75" customHeight="1" x14ac:dyDescent="0.2">
      <c r="A94" s="1"/>
      <c r="B94" s="461" t="s">
        <v>8</v>
      </c>
      <c r="C94" s="462"/>
      <c r="D94" s="462"/>
      <c r="E94" s="463"/>
      <c r="F94" s="26" t="s">
        <v>141</v>
      </c>
      <c r="G94" s="26" t="s">
        <v>139</v>
      </c>
      <c r="H94" s="26" t="s">
        <v>140</v>
      </c>
      <c r="I94" s="27" t="s">
        <v>146</v>
      </c>
      <c r="J94" s="27" t="s">
        <v>151</v>
      </c>
      <c r="K94" s="27" t="s">
        <v>98</v>
      </c>
    </row>
    <row r="95" spans="1:11" ht="15.75" customHeight="1" x14ac:dyDescent="0.2">
      <c r="B95" s="464" t="s">
        <v>113</v>
      </c>
      <c r="C95" s="42" t="s">
        <v>22</v>
      </c>
      <c r="D95" s="43"/>
      <c r="E95" s="44"/>
      <c r="F95" s="45">
        <v>10</v>
      </c>
      <c r="G95" s="45">
        <v>7</v>
      </c>
      <c r="H95" s="45">
        <v>2</v>
      </c>
      <c r="I95" s="45">
        <v>8</v>
      </c>
      <c r="J95" s="46">
        <v>6</v>
      </c>
      <c r="K95" s="143">
        <v>6.6</v>
      </c>
    </row>
    <row r="96" spans="1:11" ht="15.75" customHeight="1" x14ac:dyDescent="0.2">
      <c r="A96" s="1"/>
      <c r="B96" s="465"/>
      <c r="C96" s="467" t="s">
        <v>24</v>
      </c>
      <c r="D96" s="470" t="s">
        <v>25</v>
      </c>
      <c r="E96" s="471"/>
      <c r="F96" s="109">
        <v>14</v>
      </c>
      <c r="G96" s="109">
        <v>16</v>
      </c>
      <c r="H96" s="109">
        <v>16</v>
      </c>
      <c r="I96" s="109">
        <v>14</v>
      </c>
      <c r="J96" s="110">
        <v>17</v>
      </c>
      <c r="K96" s="144">
        <v>15.4</v>
      </c>
    </row>
    <row r="97" spans="1:11" ht="15.75" customHeight="1" x14ac:dyDescent="0.2">
      <c r="A97" s="1"/>
      <c r="B97" s="465"/>
      <c r="C97" s="468"/>
      <c r="D97" s="472" t="s">
        <v>27</v>
      </c>
      <c r="E97" s="473"/>
      <c r="F97" s="111">
        <v>0</v>
      </c>
      <c r="G97" s="111">
        <v>0</v>
      </c>
      <c r="H97" s="111">
        <v>1</v>
      </c>
      <c r="I97" s="111">
        <v>1</v>
      </c>
      <c r="J97" s="112">
        <v>1</v>
      </c>
      <c r="K97" s="145">
        <v>0.6</v>
      </c>
    </row>
    <row r="98" spans="1:11" ht="15.75" customHeight="1" x14ac:dyDescent="0.2">
      <c r="B98" s="465"/>
      <c r="C98" s="469"/>
      <c r="D98" s="474" t="s">
        <v>28</v>
      </c>
      <c r="E98" s="475"/>
      <c r="F98" s="78">
        <v>14</v>
      </c>
      <c r="G98" s="78">
        <v>16</v>
      </c>
      <c r="H98" s="78">
        <v>17</v>
      </c>
      <c r="I98" s="78">
        <v>15</v>
      </c>
      <c r="J98" s="113">
        <v>18</v>
      </c>
      <c r="K98" s="146">
        <v>16</v>
      </c>
    </row>
    <row r="99" spans="1:11" ht="15.75" customHeight="1" x14ac:dyDescent="0.2">
      <c r="B99" s="465"/>
      <c r="C99" s="467" t="s">
        <v>30</v>
      </c>
      <c r="D99" s="470" t="s">
        <v>25</v>
      </c>
      <c r="E99" s="471"/>
      <c r="F99" s="109">
        <v>1211</v>
      </c>
      <c r="G99" s="109">
        <v>960</v>
      </c>
      <c r="H99" s="109">
        <v>1066</v>
      </c>
      <c r="I99" s="109">
        <v>1172</v>
      </c>
      <c r="J99" s="110">
        <v>1015</v>
      </c>
      <c r="K99" s="144">
        <v>1084.8</v>
      </c>
    </row>
    <row r="100" spans="1:11" ht="15.75" customHeight="1" x14ac:dyDescent="0.2">
      <c r="B100" s="465"/>
      <c r="C100" s="468"/>
      <c r="D100" s="472" t="s">
        <v>27</v>
      </c>
      <c r="E100" s="473"/>
      <c r="F100" s="111">
        <v>23</v>
      </c>
      <c r="G100" s="111">
        <v>13</v>
      </c>
      <c r="H100" s="111">
        <v>24</v>
      </c>
      <c r="I100" s="111">
        <v>20</v>
      </c>
      <c r="J100" s="112">
        <v>16</v>
      </c>
      <c r="K100" s="145">
        <v>19.2</v>
      </c>
    </row>
    <row r="101" spans="1:11" ht="15.75" customHeight="1" x14ac:dyDescent="0.2">
      <c r="B101" s="465"/>
      <c r="C101" s="469"/>
      <c r="D101" s="474" t="s">
        <v>28</v>
      </c>
      <c r="E101" s="475"/>
      <c r="F101" s="78">
        <v>1234</v>
      </c>
      <c r="G101" s="78">
        <v>973</v>
      </c>
      <c r="H101" s="78">
        <v>1090</v>
      </c>
      <c r="I101" s="78">
        <v>1192</v>
      </c>
      <c r="J101" s="113">
        <v>1031</v>
      </c>
      <c r="K101" s="146">
        <v>1104</v>
      </c>
    </row>
    <row r="102" spans="1:11" ht="15.75" customHeight="1" x14ac:dyDescent="0.2">
      <c r="B102" s="466"/>
      <c r="C102" s="47" t="s">
        <v>33</v>
      </c>
      <c r="D102" s="48"/>
      <c r="E102" s="49"/>
      <c r="F102" s="114">
        <v>0</v>
      </c>
      <c r="G102" s="114">
        <v>0</v>
      </c>
      <c r="H102" s="114">
        <v>1</v>
      </c>
      <c r="I102" s="114">
        <v>0</v>
      </c>
      <c r="J102" s="115">
        <v>0</v>
      </c>
      <c r="K102" s="147">
        <v>0.2</v>
      </c>
    </row>
    <row r="103" spans="1:11" ht="15.75" customHeight="1" thickBot="1" x14ac:dyDescent="0.25">
      <c r="B103" s="476" t="s">
        <v>34</v>
      </c>
      <c r="C103" s="477"/>
      <c r="D103" s="477"/>
      <c r="E103" s="478"/>
      <c r="F103" s="116">
        <v>37</v>
      </c>
      <c r="G103" s="116">
        <v>25</v>
      </c>
      <c r="H103" s="116">
        <v>33</v>
      </c>
      <c r="I103" s="157">
        <v>31</v>
      </c>
      <c r="J103" s="158">
        <v>35</v>
      </c>
      <c r="K103" s="148">
        <v>32.200000000000003</v>
      </c>
    </row>
    <row r="104" spans="1:11" ht="15.75" customHeight="1" thickBot="1" x14ac:dyDescent="0.25">
      <c r="B104" s="479" t="s">
        <v>101</v>
      </c>
      <c r="C104" s="480"/>
      <c r="D104" s="480"/>
      <c r="E104" s="481"/>
      <c r="F104" s="117">
        <v>1295</v>
      </c>
      <c r="G104" s="117">
        <v>1021</v>
      </c>
      <c r="H104" s="117">
        <v>1143</v>
      </c>
      <c r="I104" s="142">
        <v>1246</v>
      </c>
      <c r="J104" s="248">
        <v>1090</v>
      </c>
      <c r="K104" s="249">
        <v>1159</v>
      </c>
    </row>
    <row r="105" spans="1:11" ht="15.75" customHeight="1" x14ac:dyDescent="0.2">
      <c r="C105" s="50"/>
      <c r="D105" s="50"/>
      <c r="E105" s="50"/>
      <c r="F105" s="21"/>
      <c r="G105" s="21"/>
      <c r="H105" s="21"/>
      <c r="I105" s="21"/>
      <c r="J105" s="21"/>
      <c r="K105" s="21"/>
    </row>
    <row r="106" spans="1:11" ht="15.75" customHeight="1" x14ac:dyDescent="0.2">
      <c r="A106" s="1"/>
      <c r="B106" s="38" t="s">
        <v>178</v>
      </c>
      <c r="D106" s="39"/>
      <c r="E106" s="21"/>
      <c r="F106" s="40"/>
      <c r="G106" s="40"/>
      <c r="H106" s="40"/>
      <c r="K106" s="41" t="s">
        <v>36</v>
      </c>
    </row>
    <row r="107" spans="1:11" ht="15.75" customHeight="1" x14ac:dyDescent="0.2">
      <c r="A107" s="1"/>
      <c r="B107" s="461" t="s">
        <v>8</v>
      </c>
      <c r="C107" s="462"/>
      <c r="D107" s="462"/>
      <c r="E107" s="463"/>
      <c r="F107" s="26" t="s">
        <v>141</v>
      </c>
      <c r="G107" s="26" t="s">
        <v>139</v>
      </c>
      <c r="H107" s="26" t="s">
        <v>140</v>
      </c>
      <c r="I107" s="27" t="s">
        <v>146</v>
      </c>
      <c r="J107" s="27" t="s">
        <v>151</v>
      </c>
      <c r="K107" s="27" t="s">
        <v>98</v>
      </c>
    </row>
    <row r="108" spans="1:11" ht="15.75" customHeight="1" x14ac:dyDescent="0.2">
      <c r="B108" s="464" t="s">
        <v>113</v>
      </c>
      <c r="C108" s="42" t="s">
        <v>22</v>
      </c>
      <c r="D108" s="43"/>
      <c r="E108" s="44"/>
      <c r="F108" s="45">
        <v>3</v>
      </c>
      <c r="G108" s="45">
        <v>0</v>
      </c>
      <c r="H108" s="45">
        <v>6</v>
      </c>
      <c r="I108" s="45">
        <v>4</v>
      </c>
      <c r="J108" s="46">
        <v>2</v>
      </c>
      <c r="K108" s="143">
        <v>3</v>
      </c>
    </row>
    <row r="109" spans="1:11" ht="15.75" customHeight="1" x14ac:dyDescent="0.2">
      <c r="A109" s="1"/>
      <c r="B109" s="465"/>
      <c r="C109" s="467" t="s">
        <v>24</v>
      </c>
      <c r="D109" s="470" t="s">
        <v>25</v>
      </c>
      <c r="E109" s="471"/>
      <c r="F109" s="109">
        <v>3</v>
      </c>
      <c r="G109" s="109">
        <v>5</v>
      </c>
      <c r="H109" s="109">
        <v>3</v>
      </c>
      <c r="I109" s="109">
        <v>4</v>
      </c>
      <c r="J109" s="110">
        <v>4</v>
      </c>
      <c r="K109" s="144">
        <v>3.8</v>
      </c>
    </row>
    <row r="110" spans="1:11" ht="15.75" customHeight="1" x14ac:dyDescent="0.2">
      <c r="A110" s="1"/>
      <c r="B110" s="465"/>
      <c r="C110" s="468"/>
      <c r="D110" s="472" t="s">
        <v>27</v>
      </c>
      <c r="E110" s="473"/>
      <c r="F110" s="111">
        <v>0</v>
      </c>
      <c r="G110" s="111">
        <v>0</v>
      </c>
      <c r="H110" s="111">
        <v>0</v>
      </c>
      <c r="I110" s="111">
        <v>0</v>
      </c>
      <c r="J110" s="112">
        <v>0</v>
      </c>
      <c r="K110" s="145">
        <v>0</v>
      </c>
    </row>
    <row r="111" spans="1:11" ht="15.75" customHeight="1" x14ac:dyDescent="0.2">
      <c r="B111" s="465"/>
      <c r="C111" s="469"/>
      <c r="D111" s="474" t="s">
        <v>28</v>
      </c>
      <c r="E111" s="475"/>
      <c r="F111" s="78">
        <v>3</v>
      </c>
      <c r="G111" s="78">
        <v>5</v>
      </c>
      <c r="H111" s="78">
        <v>3</v>
      </c>
      <c r="I111" s="78">
        <v>4</v>
      </c>
      <c r="J111" s="113">
        <v>4</v>
      </c>
      <c r="K111" s="146">
        <v>3.8</v>
      </c>
    </row>
    <row r="112" spans="1:11" ht="15.75" customHeight="1" x14ac:dyDescent="0.2">
      <c r="B112" s="465"/>
      <c r="C112" s="467" t="s">
        <v>30</v>
      </c>
      <c r="D112" s="470" t="s">
        <v>25</v>
      </c>
      <c r="E112" s="471"/>
      <c r="F112" s="109">
        <v>425</v>
      </c>
      <c r="G112" s="109">
        <v>357</v>
      </c>
      <c r="H112" s="109">
        <v>630</v>
      </c>
      <c r="I112" s="109">
        <v>616</v>
      </c>
      <c r="J112" s="110">
        <v>439</v>
      </c>
      <c r="K112" s="144">
        <v>493.4</v>
      </c>
    </row>
    <row r="113" spans="1:11" ht="15.75" customHeight="1" x14ac:dyDescent="0.2">
      <c r="B113" s="465"/>
      <c r="C113" s="468"/>
      <c r="D113" s="472" t="s">
        <v>27</v>
      </c>
      <c r="E113" s="473"/>
      <c r="F113" s="111">
        <v>5</v>
      </c>
      <c r="G113" s="111">
        <v>4</v>
      </c>
      <c r="H113" s="111">
        <v>9</v>
      </c>
      <c r="I113" s="111">
        <v>8</v>
      </c>
      <c r="J113" s="112">
        <v>6</v>
      </c>
      <c r="K113" s="145">
        <v>6.4</v>
      </c>
    </row>
    <row r="114" spans="1:11" ht="15.75" customHeight="1" x14ac:dyDescent="0.2">
      <c r="B114" s="465"/>
      <c r="C114" s="469"/>
      <c r="D114" s="474" t="s">
        <v>28</v>
      </c>
      <c r="E114" s="475"/>
      <c r="F114" s="78">
        <v>430</v>
      </c>
      <c r="G114" s="78">
        <v>361</v>
      </c>
      <c r="H114" s="78">
        <v>639</v>
      </c>
      <c r="I114" s="78">
        <v>624</v>
      </c>
      <c r="J114" s="113">
        <v>445</v>
      </c>
      <c r="K114" s="146">
        <v>499.8</v>
      </c>
    </row>
    <row r="115" spans="1:11" ht="15.75" customHeight="1" x14ac:dyDescent="0.2">
      <c r="B115" s="466"/>
      <c r="C115" s="47" t="s">
        <v>33</v>
      </c>
      <c r="D115" s="48"/>
      <c r="E115" s="49"/>
      <c r="F115" s="114">
        <v>0</v>
      </c>
      <c r="G115" s="114">
        <v>0</v>
      </c>
      <c r="H115" s="114">
        <v>0</v>
      </c>
      <c r="I115" s="114">
        <v>0</v>
      </c>
      <c r="J115" s="115">
        <v>0</v>
      </c>
      <c r="K115" s="147">
        <v>0</v>
      </c>
    </row>
    <row r="116" spans="1:11" ht="15.75" customHeight="1" thickBot="1" x14ac:dyDescent="0.25">
      <c r="B116" s="476" t="s">
        <v>34</v>
      </c>
      <c r="C116" s="477"/>
      <c r="D116" s="477"/>
      <c r="E116" s="478"/>
      <c r="F116" s="116">
        <v>8</v>
      </c>
      <c r="G116" s="116">
        <v>6</v>
      </c>
      <c r="H116" s="116">
        <v>5</v>
      </c>
      <c r="I116" s="157">
        <v>5</v>
      </c>
      <c r="J116" s="158">
        <v>7</v>
      </c>
      <c r="K116" s="148">
        <v>6.2</v>
      </c>
    </row>
    <row r="117" spans="1:11" ht="15.75" customHeight="1" thickBot="1" x14ac:dyDescent="0.25">
      <c r="B117" s="479" t="s">
        <v>101</v>
      </c>
      <c r="C117" s="480"/>
      <c r="D117" s="480"/>
      <c r="E117" s="481"/>
      <c r="F117" s="117">
        <v>444</v>
      </c>
      <c r="G117" s="117">
        <v>372</v>
      </c>
      <c r="H117" s="117">
        <v>653</v>
      </c>
      <c r="I117" s="142">
        <v>637</v>
      </c>
      <c r="J117" s="248">
        <v>458</v>
      </c>
      <c r="K117" s="249">
        <v>512.79999999999995</v>
      </c>
    </row>
    <row r="119" spans="1:11" ht="15.75" customHeight="1" x14ac:dyDescent="0.2">
      <c r="A119" s="1"/>
      <c r="B119" s="38" t="s">
        <v>179</v>
      </c>
      <c r="D119" s="39"/>
      <c r="E119" s="21"/>
      <c r="F119" s="40"/>
      <c r="G119" s="40"/>
      <c r="H119" s="40"/>
      <c r="K119" s="41" t="s">
        <v>36</v>
      </c>
    </row>
    <row r="120" spans="1:11" ht="15.75" customHeight="1" x14ac:dyDescent="0.2">
      <c r="A120" s="1"/>
      <c r="B120" s="461" t="s">
        <v>8</v>
      </c>
      <c r="C120" s="462"/>
      <c r="D120" s="462"/>
      <c r="E120" s="463"/>
      <c r="F120" s="26" t="s">
        <v>141</v>
      </c>
      <c r="G120" s="26" t="s">
        <v>139</v>
      </c>
      <c r="H120" s="26" t="s">
        <v>140</v>
      </c>
      <c r="I120" s="27" t="s">
        <v>146</v>
      </c>
      <c r="J120" s="27" t="s">
        <v>151</v>
      </c>
      <c r="K120" s="27" t="s">
        <v>98</v>
      </c>
    </row>
    <row r="121" spans="1:11" ht="15.75" customHeight="1" x14ac:dyDescent="0.2">
      <c r="B121" s="464" t="s">
        <v>113</v>
      </c>
      <c r="C121" s="42" t="s">
        <v>22</v>
      </c>
      <c r="D121" s="43"/>
      <c r="E121" s="44"/>
      <c r="F121" s="45">
        <v>3</v>
      </c>
      <c r="G121" s="45">
        <v>15</v>
      </c>
      <c r="H121" s="45">
        <v>3</v>
      </c>
      <c r="I121" s="45">
        <v>1</v>
      </c>
      <c r="J121" s="46">
        <v>4</v>
      </c>
      <c r="K121" s="143">
        <v>5.2</v>
      </c>
    </row>
    <row r="122" spans="1:11" ht="15.75" customHeight="1" x14ac:dyDescent="0.2">
      <c r="A122" s="1"/>
      <c r="B122" s="465"/>
      <c r="C122" s="467" t="s">
        <v>24</v>
      </c>
      <c r="D122" s="470" t="s">
        <v>25</v>
      </c>
      <c r="E122" s="471"/>
      <c r="F122" s="109">
        <v>24</v>
      </c>
      <c r="G122" s="109">
        <v>21</v>
      </c>
      <c r="H122" s="109">
        <v>32</v>
      </c>
      <c r="I122" s="109">
        <v>42</v>
      </c>
      <c r="J122" s="110">
        <v>38</v>
      </c>
      <c r="K122" s="144">
        <v>31.4</v>
      </c>
    </row>
    <row r="123" spans="1:11" ht="15.75" customHeight="1" x14ac:dyDescent="0.2">
      <c r="A123" s="1"/>
      <c r="B123" s="465"/>
      <c r="C123" s="468"/>
      <c r="D123" s="472" t="s">
        <v>27</v>
      </c>
      <c r="E123" s="473"/>
      <c r="F123" s="111">
        <v>1</v>
      </c>
      <c r="G123" s="111">
        <v>4</v>
      </c>
      <c r="H123" s="111">
        <v>0</v>
      </c>
      <c r="I123" s="111">
        <v>1</v>
      </c>
      <c r="J123" s="112">
        <v>0</v>
      </c>
      <c r="K123" s="145">
        <v>1.2</v>
      </c>
    </row>
    <row r="124" spans="1:11" ht="15.75" customHeight="1" x14ac:dyDescent="0.2">
      <c r="B124" s="465"/>
      <c r="C124" s="469"/>
      <c r="D124" s="474" t="s">
        <v>28</v>
      </c>
      <c r="E124" s="475"/>
      <c r="F124" s="78">
        <v>25</v>
      </c>
      <c r="G124" s="78">
        <v>25</v>
      </c>
      <c r="H124" s="78">
        <v>32</v>
      </c>
      <c r="I124" s="78">
        <v>43</v>
      </c>
      <c r="J124" s="113">
        <v>38</v>
      </c>
      <c r="K124" s="146">
        <v>32.6</v>
      </c>
    </row>
    <row r="125" spans="1:11" ht="15.75" customHeight="1" x14ac:dyDescent="0.2">
      <c r="B125" s="465"/>
      <c r="C125" s="467" t="s">
        <v>30</v>
      </c>
      <c r="D125" s="470" t="s">
        <v>25</v>
      </c>
      <c r="E125" s="471"/>
      <c r="F125" s="109">
        <v>1751</v>
      </c>
      <c r="G125" s="109">
        <v>1237</v>
      </c>
      <c r="H125" s="109">
        <v>1349</v>
      </c>
      <c r="I125" s="109">
        <v>1888</v>
      </c>
      <c r="J125" s="110">
        <v>1547</v>
      </c>
      <c r="K125" s="144">
        <v>1554.4</v>
      </c>
    </row>
    <row r="126" spans="1:11" ht="15.75" customHeight="1" x14ac:dyDescent="0.2">
      <c r="B126" s="465"/>
      <c r="C126" s="468"/>
      <c r="D126" s="472" t="s">
        <v>27</v>
      </c>
      <c r="E126" s="473"/>
      <c r="F126" s="111">
        <v>15</v>
      </c>
      <c r="G126" s="111">
        <v>18</v>
      </c>
      <c r="H126" s="111">
        <v>30</v>
      </c>
      <c r="I126" s="111">
        <v>15</v>
      </c>
      <c r="J126" s="112">
        <v>22</v>
      </c>
      <c r="K126" s="145">
        <v>20</v>
      </c>
    </row>
    <row r="127" spans="1:11" ht="15.75" customHeight="1" x14ac:dyDescent="0.2">
      <c r="B127" s="465"/>
      <c r="C127" s="469"/>
      <c r="D127" s="474" t="s">
        <v>28</v>
      </c>
      <c r="E127" s="475"/>
      <c r="F127" s="78">
        <v>1766</v>
      </c>
      <c r="G127" s="78">
        <v>1255</v>
      </c>
      <c r="H127" s="78">
        <v>1379</v>
      </c>
      <c r="I127" s="78">
        <v>1903</v>
      </c>
      <c r="J127" s="113">
        <v>1569</v>
      </c>
      <c r="K127" s="146">
        <v>1574.4</v>
      </c>
    </row>
    <row r="128" spans="1:11" ht="15.75" customHeight="1" x14ac:dyDescent="0.2">
      <c r="B128" s="466"/>
      <c r="C128" s="47" t="s">
        <v>33</v>
      </c>
      <c r="D128" s="48"/>
      <c r="E128" s="49"/>
      <c r="F128" s="114">
        <v>0</v>
      </c>
      <c r="G128" s="114">
        <v>0</v>
      </c>
      <c r="H128" s="114">
        <v>0</v>
      </c>
      <c r="I128" s="114">
        <v>0</v>
      </c>
      <c r="J128" s="115">
        <v>0</v>
      </c>
      <c r="K128" s="147">
        <v>0</v>
      </c>
    </row>
    <row r="129" spans="1:11" ht="15.75" customHeight="1" thickBot="1" x14ac:dyDescent="0.25">
      <c r="B129" s="476" t="s">
        <v>34</v>
      </c>
      <c r="C129" s="477"/>
      <c r="D129" s="477"/>
      <c r="E129" s="478"/>
      <c r="F129" s="116">
        <v>18</v>
      </c>
      <c r="G129" s="116">
        <v>20</v>
      </c>
      <c r="H129" s="116">
        <v>23</v>
      </c>
      <c r="I129" s="157">
        <v>16</v>
      </c>
      <c r="J129" s="158">
        <v>19</v>
      </c>
      <c r="K129" s="148">
        <v>19.2</v>
      </c>
    </row>
    <row r="130" spans="1:11" ht="15.75" customHeight="1" thickBot="1" x14ac:dyDescent="0.25">
      <c r="B130" s="479" t="s">
        <v>101</v>
      </c>
      <c r="C130" s="480"/>
      <c r="D130" s="480"/>
      <c r="E130" s="481"/>
      <c r="F130" s="117">
        <v>1812</v>
      </c>
      <c r="G130" s="117">
        <v>1315</v>
      </c>
      <c r="H130" s="117">
        <v>1437</v>
      </c>
      <c r="I130" s="142">
        <v>1963</v>
      </c>
      <c r="J130" s="248">
        <v>1630</v>
      </c>
      <c r="K130" s="249">
        <v>1631.4</v>
      </c>
    </row>
    <row r="132" spans="1:11" ht="15.75" customHeight="1" x14ac:dyDescent="0.2">
      <c r="A132" s="1"/>
      <c r="B132" s="38" t="s">
        <v>180</v>
      </c>
      <c r="D132" s="39"/>
      <c r="E132" s="21"/>
      <c r="F132" s="40"/>
      <c r="G132" s="40"/>
      <c r="H132" s="40"/>
      <c r="K132" s="41" t="s">
        <v>36</v>
      </c>
    </row>
    <row r="133" spans="1:11" ht="15.75" customHeight="1" x14ac:dyDescent="0.2">
      <c r="A133" s="1"/>
      <c r="B133" s="461" t="s">
        <v>8</v>
      </c>
      <c r="C133" s="462"/>
      <c r="D133" s="462"/>
      <c r="E133" s="463"/>
      <c r="F133" s="26" t="s">
        <v>141</v>
      </c>
      <c r="G133" s="26" t="s">
        <v>139</v>
      </c>
      <c r="H133" s="26" t="s">
        <v>140</v>
      </c>
      <c r="I133" s="27" t="s">
        <v>146</v>
      </c>
      <c r="J133" s="27" t="s">
        <v>151</v>
      </c>
      <c r="K133" s="27" t="s">
        <v>98</v>
      </c>
    </row>
    <row r="134" spans="1:11" ht="15.75" customHeight="1" x14ac:dyDescent="0.2">
      <c r="B134" s="464" t="s">
        <v>113</v>
      </c>
      <c r="C134" s="42" t="s">
        <v>22</v>
      </c>
      <c r="D134" s="43"/>
      <c r="E134" s="44"/>
      <c r="F134" s="45">
        <v>1</v>
      </c>
      <c r="G134" s="45">
        <v>3</v>
      </c>
      <c r="H134" s="45">
        <v>0</v>
      </c>
      <c r="I134" s="45">
        <v>8</v>
      </c>
      <c r="J134" s="46">
        <v>2</v>
      </c>
      <c r="K134" s="143">
        <v>2.8</v>
      </c>
    </row>
    <row r="135" spans="1:11" ht="15.75" customHeight="1" x14ac:dyDescent="0.2">
      <c r="A135" s="1"/>
      <c r="B135" s="465"/>
      <c r="C135" s="467" t="s">
        <v>24</v>
      </c>
      <c r="D135" s="470" t="s">
        <v>25</v>
      </c>
      <c r="E135" s="471"/>
      <c r="F135" s="109">
        <v>51</v>
      </c>
      <c r="G135" s="109">
        <v>34</v>
      </c>
      <c r="H135" s="109">
        <v>42</v>
      </c>
      <c r="I135" s="109">
        <v>52</v>
      </c>
      <c r="J135" s="110">
        <v>35</v>
      </c>
      <c r="K135" s="144">
        <v>42.8</v>
      </c>
    </row>
    <row r="136" spans="1:11" ht="15.75" customHeight="1" x14ac:dyDescent="0.2">
      <c r="A136" s="1"/>
      <c r="B136" s="465"/>
      <c r="C136" s="468"/>
      <c r="D136" s="472" t="s">
        <v>27</v>
      </c>
      <c r="E136" s="473"/>
      <c r="F136" s="111">
        <v>0</v>
      </c>
      <c r="G136" s="111">
        <v>0</v>
      </c>
      <c r="H136" s="111">
        <v>1</v>
      </c>
      <c r="I136" s="111">
        <v>0</v>
      </c>
      <c r="J136" s="112">
        <v>2</v>
      </c>
      <c r="K136" s="145">
        <v>0.6</v>
      </c>
    </row>
    <row r="137" spans="1:11" ht="15.75" customHeight="1" x14ac:dyDescent="0.2">
      <c r="B137" s="465"/>
      <c r="C137" s="469"/>
      <c r="D137" s="474" t="s">
        <v>28</v>
      </c>
      <c r="E137" s="475"/>
      <c r="F137" s="78">
        <v>51</v>
      </c>
      <c r="G137" s="78">
        <v>34</v>
      </c>
      <c r="H137" s="78">
        <v>43</v>
      </c>
      <c r="I137" s="78">
        <v>52</v>
      </c>
      <c r="J137" s="113">
        <v>37</v>
      </c>
      <c r="K137" s="146">
        <v>43.4</v>
      </c>
    </row>
    <row r="138" spans="1:11" ht="15.75" customHeight="1" x14ac:dyDescent="0.2">
      <c r="B138" s="465"/>
      <c r="C138" s="467" t="s">
        <v>30</v>
      </c>
      <c r="D138" s="470" t="s">
        <v>25</v>
      </c>
      <c r="E138" s="471"/>
      <c r="F138" s="109">
        <v>489</v>
      </c>
      <c r="G138" s="109">
        <v>242</v>
      </c>
      <c r="H138" s="109">
        <v>378</v>
      </c>
      <c r="I138" s="109">
        <v>887</v>
      </c>
      <c r="J138" s="110">
        <v>456</v>
      </c>
      <c r="K138" s="144">
        <v>490.4</v>
      </c>
    </row>
    <row r="139" spans="1:11" ht="15.75" customHeight="1" x14ac:dyDescent="0.2">
      <c r="B139" s="465"/>
      <c r="C139" s="468"/>
      <c r="D139" s="472" t="s">
        <v>27</v>
      </c>
      <c r="E139" s="473"/>
      <c r="F139" s="111">
        <v>1</v>
      </c>
      <c r="G139" s="111">
        <v>2</v>
      </c>
      <c r="H139" s="111">
        <v>0</v>
      </c>
      <c r="I139" s="111">
        <v>0</v>
      </c>
      <c r="J139" s="112">
        <v>7</v>
      </c>
      <c r="K139" s="145">
        <v>2</v>
      </c>
    </row>
    <row r="140" spans="1:11" ht="15.75" customHeight="1" x14ac:dyDescent="0.2">
      <c r="B140" s="465"/>
      <c r="C140" s="469"/>
      <c r="D140" s="474" t="s">
        <v>28</v>
      </c>
      <c r="E140" s="475"/>
      <c r="F140" s="78">
        <v>490</v>
      </c>
      <c r="G140" s="78">
        <v>244</v>
      </c>
      <c r="H140" s="78">
        <v>378</v>
      </c>
      <c r="I140" s="78">
        <v>887</v>
      </c>
      <c r="J140" s="113">
        <v>463</v>
      </c>
      <c r="K140" s="146">
        <v>492.4</v>
      </c>
    </row>
    <row r="141" spans="1:11" ht="15.75" customHeight="1" x14ac:dyDescent="0.2">
      <c r="B141" s="466"/>
      <c r="C141" s="47" t="s">
        <v>33</v>
      </c>
      <c r="D141" s="48"/>
      <c r="E141" s="49"/>
      <c r="F141" s="114">
        <v>0</v>
      </c>
      <c r="G141" s="114">
        <v>0</v>
      </c>
      <c r="H141" s="114">
        <v>0</v>
      </c>
      <c r="I141" s="114">
        <v>0</v>
      </c>
      <c r="J141" s="115">
        <v>0</v>
      </c>
      <c r="K141" s="147">
        <v>0</v>
      </c>
    </row>
    <row r="142" spans="1:11" ht="15.75" customHeight="1" thickBot="1" x14ac:dyDescent="0.25">
      <c r="B142" s="476" t="s">
        <v>34</v>
      </c>
      <c r="C142" s="477"/>
      <c r="D142" s="477"/>
      <c r="E142" s="478"/>
      <c r="F142" s="116">
        <v>8</v>
      </c>
      <c r="G142" s="116">
        <v>18</v>
      </c>
      <c r="H142" s="116">
        <v>14</v>
      </c>
      <c r="I142" s="157">
        <v>11</v>
      </c>
      <c r="J142" s="158">
        <v>3</v>
      </c>
      <c r="K142" s="148">
        <v>10.8</v>
      </c>
    </row>
    <row r="143" spans="1:11" ht="15.75" customHeight="1" thickBot="1" x14ac:dyDescent="0.25">
      <c r="B143" s="479" t="s">
        <v>101</v>
      </c>
      <c r="C143" s="480"/>
      <c r="D143" s="480"/>
      <c r="E143" s="481"/>
      <c r="F143" s="117">
        <v>550</v>
      </c>
      <c r="G143" s="117">
        <v>299</v>
      </c>
      <c r="H143" s="117">
        <v>435</v>
      </c>
      <c r="I143" s="142">
        <v>958</v>
      </c>
      <c r="J143" s="248">
        <v>505</v>
      </c>
      <c r="K143" s="249">
        <v>549.4</v>
      </c>
    </row>
  </sheetData>
  <mergeCells count="132">
    <mergeCell ref="B142:E142"/>
    <mergeCell ref="B143:E143"/>
    <mergeCell ref="D138:E138"/>
    <mergeCell ref="D139:E139"/>
    <mergeCell ref="D140:E140"/>
    <mergeCell ref="B134:B141"/>
    <mergeCell ref="C135:C137"/>
    <mergeCell ref="D135:E135"/>
    <mergeCell ref="D136:E136"/>
    <mergeCell ref="D137:E137"/>
    <mergeCell ref="C138:C140"/>
    <mergeCell ref="B129:E129"/>
    <mergeCell ref="B130:E130"/>
    <mergeCell ref="B133:E133"/>
    <mergeCell ref="D123:E123"/>
    <mergeCell ref="D124:E124"/>
    <mergeCell ref="C125:C127"/>
    <mergeCell ref="D125:E125"/>
    <mergeCell ref="D126:E126"/>
    <mergeCell ref="B116:E116"/>
    <mergeCell ref="B117:E117"/>
    <mergeCell ref="B120:E120"/>
    <mergeCell ref="B121:B128"/>
    <mergeCell ref="C122:C124"/>
    <mergeCell ref="D122:E122"/>
    <mergeCell ref="D127:E127"/>
    <mergeCell ref="B103:E103"/>
    <mergeCell ref="B104:E104"/>
    <mergeCell ref="B107:E107"/>
    <mergeCell ref="B108:B115"/>
    <mergeCell ref="C109:C111"/>
    <mergeCell ref="D109:E109"/>
    <mergeCell ref="D110:E110"/>
    <mergeCell ref="D111:E111"/>
    <mergeCell ref="C112:C114"/>
    <mergeCell ref="D112:E112"/>
    <mergeCell ref="D113:E113"/>
    <mergeCell ref="D114:E114"/>
    <mergeCell ref="D99:E99"/>
    <mergeCell ref="D100:E100"/>
    <mergeCell ref="D101:E101"/>
    <mergeCell ref="B95:B102"/>
    <mergeCell ref="C96:C98"/>
    <mergeCell ref="D96:E96"/>
    <mergeCell ref="D97:E97"/>
    <mergeCell ref="D98:E98"/>
    <mergeCell ref="C99:C101"/>
    <mergeCell ref="B90:E90"/>
    <mergeCell ref="B91:E91"/>
    <mergeCell ref="B94:E94"/>
    <mergeCell ref="D84:E84"/>
    <mergeCell ref="D85:E85"/>
    <mergeCell ref="C86:C88"/>
    <mergeCell ref="D86:E86"/>
    <mergeCell ref="D87:E87"/>
    <mergeCell ref="B77:E77"/>
    <mergeCell ref="B78:E78"/>
    <mergeCell ref="B81:E81"/>
    <mergeCell ref="B82:B89"/>
    <mergeCell ref="C83:C85"/>
    <mergeCell ref="D83:E83"/>
    <mergeCell ref="D88:E88"/>
    <mergeCell ref="B64:E64"/>
    <mergeCell ref="B65:E65"/>
    <mergeCell ref="B68:E68"/>
    <mergeCell ref="B69:B76"/>
    <mergeCell ref="C70:C72"/>
    <mergeCell ref="D70:E70"/>
    <mergeCell ref="D71:E71"/>
    <mergeCell ref="D72:E72"/>
    <mergeCell ref="C73:C75"/>
    <mergeCell ref="D73:E73"/>
    <mergeCell ref="D74:E74"/>
    <mergeCell ref="D75:E75"/>
    <mergeCell ref="D60:E60"/>
    <mergeCell ref="D61:E61"/>
    <mergeCell ref="D62:E62"/>
    <mergeCell ref="B56:B63"/>
    <mergeCell ref="C57:C59"/>
    <mergeCell ref="D57:E57"/>
    <mergeCell ref="D58:E58"/>
    <mergeCell ref="D59:E59"/>
    <mergeCell ref="C60:C62"/>
    <mergeCell ref="B51:E51"/>
    <mergeCell ref="B52:E52"/>
    <mergeCell ref="B55:E55"/>
    <mergeCell ref="C47:C49"/>
    <mergeCell ref="D47:E47"/>
    <mergeCell ref="D48:E48"/>
    <mergeCell ref="D49:E49"/>
    <mergeCell ref="D45:E45"/>
    <mergeCell ref="D46:E46"/>
    <mergeCell ref="B39:E39"/>
    <mergeCell ref="B42:E42"/>
    <mergeCell ref="B43:B50"/>
    <mergeCell ref="C44:C46"/>
    <mergeCell ref="D44:E44"/>
    <mergeCell ref="B38:E38"/>
    <mergeCell ref="B30:B37"/>
    <mergeCell ref="C31:C33"/>
    <mergeCell ref="D31:E31"/>
    <mergeCell ref="C34:C36"/>
    <mergeCell ref="D34:E34"/>
    <mergeCell ref="B25:E25"/>
    <mergeCell ref="B26:E26"/>
    <mergeCell ref="B29:E29"/>
    <mergeCell ref="C21:C23"/>
    <mergeCell ref="D21:E21"/>
    <mergeCell ref="D22:E22"/>
    <mergeCell ref="D23:E23"/>
    <mergeCell ref="D35:E35"/>
    <mergeCell ref="D36:E36"/>
    <mergeCell ref="D32:E32"/>
    <mergeCell ref="D33:E33"/>
    <mergeCell ref="B3:E3"/>
    <mergeCell ref="B4:B11"/>
    <mergeCell ref="C5:C7"/>
    <mergeCell ref="D5:E5"/>
    <mergeCell ref="D6:E6"/>
    <mergeCell ref="D7:E7"/>
    <mergeCell ref="D19:E19"/>
    <mergeCell ref="D20:E20"/>
    <mergeCell ref="B12:E12"/>
    <mergeCell ref="B13:E13"/>
    <mergeCell ref="B16:E16"/>
    <mergeCell ref="B17:B24"/>
    <mergeCell ref="C18:C20"/>
    <mergeCell ref="D18:E18"/>
    <mergeCell ref="C8:C10"/>
    <mergeCell ref="D8:E8"/>
    <mergeCell ref="D9:E9"/>
    <mergeCell ref="D10:E10"/>
  </mergeCells>
  <phoneticPr fontId="3"/>
  <conditionalFormatting sqref="K28 K5:K15 F15:H15 F28:H28 F5:J14 F41:H41 F54:H54 F67:H67 F80:H80 F93:H93 F106:H106 F119:H119 F132:H132 F3:I3 F70:J79 F18:J27 F31:J40 F44:J53 F57:J66 F83:J92 F96:J105 F109:J118 F122:J131 F135:J1048576 F2:H2 F1:K1">
    <cfRule type="cellIs" dxfId="372" priority="44" operator="equal">
      <formula>0</formula>
    </cfRule>
  </conditionalFormatting>
  <conditionalFormatting sqref="K40 K53 K66 K79 K92 K105 K118 K131 K144:K1048576 K27">
    <cfRule type="cellIs" dxfId="371" priority="43" operator="equal">
      <formula>0</formula>
    </cfRule>
  </conditionalFormatting>
  <conditionalFormatting sqref="K3">
    <cfRule type="cellIs" dxfId="370" priority="42" operator="equal">
      <formula>0</formula>
    </cfRule>
  </conditionalFormatting>
  <conditionalFormatting sqref="K2">
    <cfRule type="cellIs" dxfId="369" priority="35" operator="equal">
      <formula>0</formula>
    </cfRule>
  </conditionalFormatting>
  <conditionalFormatting sqref="K106 K93">
    <cfRule type="cellIs" dxfId="368" priority="37" operator="equal">
      <formula>0</formula>
    </cfRule>
  </conditionalFormatting>
  <conditionalFormatting sqref="K67">
    <cfRule type="cellIs" dxfId="367" priority="39" operator="equal">
      <formula>0</formula>
    </cfRule>
  </conditionalFormatting>
  <conditionalFormatting sqref="K41">
    <cfRule type="cellIs" dxfId="366" priority="41" operator="equal">
      <formula>0</formula>
    </cfRule>
  </conditionalFormatting>
  <conditionalFormatting sqref="K54">
    <cfRule type="cellIs" dxfId="365" priority="40" operator="equal">
      <formula>0</formula>
    </cfRule>
  </conditionalFormatting>
  <conditionalFormatting sqref="K80">
    <cfRule type="cellIs" dxfId="364" priority="38" operator="equal">
      <formula>0</formula>
    </cfRule>
  </conditionalFormatting>
  <conditionalFormatting sqref="K132 K119">
    <cfRule type="cellIs" dxfId="363" priority="36" operator="equal">
      <formula>0</formula>
    </cfRule>
  </conditionalFormatting>
  <conditionalFormatting sqref="K94">
    <cfRule type="cellIs" dxfId="362" priority="20" operator="equal">
      <formula>0</formula>
    </cfRule>
  </conditionalFormatting>
  <conditionalFormatting sqref="K70:K78">
    <cfRule type="cellIs" dxfId="361" priority="25" operator="equal">
      <formula>0</formula>
    </cfRule>
  </conditionalFormatting>
  <conditionalFormatting sqref="K29">
    <cfRule type="cellIs" dxfId="360" priority="30" operator="equal">
      <formula>0</formula>
    </cfRule>
  </conditionalFormatting>
  <conditionalFormatting sqref="J3">
    <cfRule type="cellIs" dxfId="359" priority="34" operator="equal">
      <formula>0</formula>
    </cfRule>
  </conditionalFormatting>
  <conditionalFormatting sqref="K18:K26">
    <cfRule type="cellIs" dxfId="358" priority="33" operator="equal">
      <formula>0</formula>
    </cfRule>
  </conditionalFormatting>
  <conditionalFormatting sqref="K16">
    <cfRule type="cellIs" dxfId="357" priority="32" operator="equal">
      <formula>0</formula>
    </cfRule>
  </conditionalFormatting>
  <conditionalFormatting sqref="K31:K39">
    <cfRule type="cellIs" dxfId="356" priority="31" operator="equal">
      <formula>0</formula>
    </cfRule>
  </conditionalFormatting>
  <conditionalFormatting sqref="K44:K52">
    <cfRule type="cellIs" dxfId="355" priority="29" operator="equal">
      <formula>0</formula>
    </cfRule>
  </conditionalFormatting>
  <conditionalFormatting sqref="K42">
    <cfRule type="cellIs" dxfId="354" priority="28" operator="equal">
      <formula>0</formula>
    </cfRule>
  </conditionalFormatting>
  <conditionalFormatting sqref="K81">
    <cfRule type="cellIs" dxfId="353" priority="22" operator="equal">
      <formula>0</formula>
    </cfRule>
  </conditionalFormatting>
  <conditionalFormatting sqref="K57:K65">
    <cfRule type="cellIs" dxfId="352" priority="27" operator="equal">
      <formula>0</formula>
    </cfRule>
  </conditionalFormatting>
  <conditionalFormatting sqref="K55">
    <cfRule type="cellIs" dxfId="351" priority="26" operator="equal">
      <formula>0</formula>
    </cfRule>
  </conditionalFormatting>
  <conditionalFormatting sqref="K68">
    <cfRule type="cellIs" dxfId="350" priority="24" operator="equal">
      <formula>0</formula>
    </cfRule>
  </conditionalFormatting>
  <conditionalFormatting sqref="K83:K91">
    <cfRule type="cellIs" dxfId="349" priority="23" operator="equal">
      <formula>0</formula>
    </cfRule>
  </conditionalFormatting>
  <conditionalFormatting sqref="K107">
    <cfRule type="cellIs" dxfId="348" priority="18" operator="equal">
      <formula>0</formula>
    </cfRule>
  </conditionalFormatting>
  <conditionalFormatting sqref="K96:K104">
    <cfRule type="cellIs" dxfId="347" priority="21" operator="equal">
      <formula>0</formula>
    </cfRule>
  </conditionalFormatting>
  <conditionalFormatting sqref="K109:K117">
    <cfRule type="cellIs" dxfId="346" priority="19" operator="equal">
      <formula>0</formula>
    </cfRule>
  </conditionalFormatting>
  <conditionalFormatting sqref="K122:K130">
    <cfRule type="cellIs" dxfId="345" priority="17" operator="equal">
      <formula>0</formula>
    </cfRule>
  </conditionalFormatting>
  <conditionalFormatting sqref="K120">
    <cfRule type="cellIs" dxfId="344" priority="16" operator="equal">
      <formula>0</formula>
    </cfRule>
  </conditionalFormatting>
  <conditionalFormatting sqref="K133">
    <cfRule type="cellIs" dxfId="343" priority="14" operator="equal">
      <formula>0</formula>
    </cfRule>
  </conditionalFormatting>
  <conditionalFormatting sqref="K135:K143">
    <cfRule type="cellIs" dxfId="342" priority="15" operator="equal">
      <formula>0</formula>
    </cfRule>
  </conditionalFormatting>
  <conditionalFormatting sqref="F16:I16">
    <cfRule type="cellIs" dxfId="341" priority="13" operator="equal">
      <formula>0</formula>
    </cfRule>
  </conditionalFormatting>
  <conditionalFormatting sqref="J133">
    <cfRule type="cellIs" dxfId="340" priority="12" operator="equal">
      <formula>0</formula>
    </cfRule>
  </conditionalFormatting>
  <conditionalFormatting sqref="I3">
    <cfRule type="cellIs" dxfId="339" priority="11" operator="equal">
      <formula>0</formula>
    </cfRule>
  </conditionalFormatting>
  <conditionalFormatting sqref="I16">
    <cfRule type="cellIs" dxfId="338" priority="10" operator="equal">
      <formula>0</formula>
    </cfRule>
  </conditionalFormatting>
  <conditionalFormatting sqref="F29:I29">
    <cfRule type="cellIs" dxfId="337" priority="9" operator="equal">
      <formula>0</formula>
    </cfRule>
  </conditionalFormatting>
  <conditionalFormatting sqref="I29">
    <cfRule type="cellIs" dxfId="336" priority="8" operator="equal">
      <formula>0</formula>
    </cfRule>
  </conditionalFormatting>
  <conditionalFormatting sqref="F42:I42">
    <cfRule type="cellIs" dxfId="335" priority="7" operator="equal">
      <formula>0</formula>
    </cfRule>
  </conditionalFormatting>
  <conditionalFormatting sqref="I42">
    <cfRule type="cellIs" dxfId="334" priority="6" operator="equal">
      <formula>0</formula>
    </cfRule>
  </conditionalFormatting>
  <conditionalFormatting sqref="F107:I107 F94:I94 F81:I81 F68:I68 F55:I55">
    <cfRule type="cellIs" dxfId="333" priority="5" operator="equal">
      <formula>0</formula>
    </cfRule>
  </conditionalFormatting>
  <conditionalFormatting sqref="I107 I94 I81 I68 I55">
    <cfRule type="cellIs" dxfId="332" priority="4" operator="equal">
      <formula>0</formula>
    </cfRule>
  </conditionalFormatting>
  <conditionalFormatting sqref="F133:I133 F120:I120">
    <cfRule type="cellIs" dxfId="331" priority="3" operator="equal">
      <formula>0</formula>
    </cfRule>
  </conditionalFormatting>
  <conditionalFormatting sqref="I133 I120">
    <cfRule type="cellIs" dxfId="330" priority="2" operator="equal">
      <formula>0</formula>
    </cfRule>
  </conditionalFormatting>
  <conditionalFormatting sqref="J16 J29 J42 J55 J68 J81 J94 J107 J120">
    <cfRule type="cellIs" dxfId="329" priority="1" operator="equal">
      <formula>0</formula>
    </cfRule>
  </conditionalFormatting>
  <pageMargins left="0.7" right="0.7" top="0.75" bottom="0.75" header="0.3" footer="0.3"/>
  <pageSetup paperSize="9" scale="71" fitToHeight="0" orientation="portrait" r:id="rId1"/>
  <rowBreaks count="2" manualBreakCount="2">
    <brk id="53" min="1" max="23" man="1"/>
    <brk id="118" min="1"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S17"/>
  <sheetViews>
    <sheetView zoomScale="70" zoomScaleNormal="70" zoomScaleSheetLayoutView="85" workbookViewId="0">
      <selection activeCell="B3" sqref="B3"/>
    </sheetView>
  </sheetViews>
  <sheetFormatPr defaultColWidth="9" defaultRowHeight="13" x14ac:dyDescent="0.2"/>
  <cols>
    <col min="1" max="1" width="1.36328125" style="52" customWidth="1"/>
    <col min="2" max="2" width="5" style="52" customWidth="1"/>
    <col min="3" max="3" width="9.90625" style="52" customWidth="1"/>
    <col min="4" max="5" width="3.453125" style="52" customWidth="1"/>
    <col min="6" max="10" width="8.1796875" style="52" customWidth="1"/>
    <col min="11" max="11" width="7" style="52" customWidth="1"/>
    <col min="12" max="16" width="8.1796875" style="52" customWidth="1"/>
    <col min="17" max="18" width="9" style="52"/>
    <col min="19" max="19" width="5" style="52" customWidth="1"/>
    <col min="20" max="16384" width="9" style="52"/>
  </cols>
  <sheetData>
    <row r="1" spans="2:19" s="51" customFormat="1" ht="16.5" customHeight="1" x14ac:dyDescent="0.2"/>
    <row r="2" spans="2:19" s="56" customFormat="1" ht="18" customHeight="1" x14ac:dyDescent="0.2">
      <c r="B2" s="53" t="s">
        <v>181</v>
      </c>
      <c r="C2" s="53"/>
      <c r="D2" s="53"/>
      <c r="E2" s="53"/>
      <c r="F2" s="53"/>
      <c r="G2" s="53"/>
      <c r="H2" s="53"/>
      <c r="I2" s="54"/>
      <c r="J2" s="53"/>
      <c r="K2" s="53"/>
      <c r="L2" s="53"/>
      <c r="M2" s="53"/>
      <c r="N2" s="53"/>
      <c r="O2" s="53"/>
      <c r="P2" s="54" t="s">
        <v>37</v>
      </c>
      <c r="Q2" s="51"/>
      <c r="R2" s="51"/>
      <c r="S2" s="51"/>
    </row>
    <row r="3" spans="2:19" s="57" customFormat="1" ht="18" customHeight="1" x14ac:dyDescent="0.2">
      <c r="B3" s="256"/>
      <c r="C3" s="257"/>
      <c r="D3" s="257"/>
      <c r="E3" s="258" t="s">
        <v>38</v>
      </c>
      <c r="F3" s="482" t="s">
        <v>160</v>
      </c>
      <c r="G3" s="484"/>
      <c r="H3" s="482" t="s">
        <v>161</v>
      </c>
      <c r="I3" s="484"/>
      <c r="J3" s="482" t="s">
        <v>162</v>
      </c>
      <c r="K3" s="483"/>
      <c r="L3" s="484"/>
      <c r="M3" s="482" t="s">
        <v>163</v>
      </c>
      <c r="N3" s="483"/>
      <c r="O3" s="484"/>
      <c r="P3" s="252" t="s">
        <v>39</v>
      </c>
      <c r="Q3" s="55"/>
      <c r="R3" s="55"/>
      <c r="S3" s="55"/>
    </row>
    <row r="4" spans="2:19" s="56" customFormat="1" ht="25.5" customHeight="1" x14ac:dyDescent="0.15">
      <c r="B4" s="259"/>
      <c r="C4" s="260"/>
      <c r="D4" s="260"/>
      <c r="E4" s="261"/>
      <c r="F4" s="277" t="s">
        <v>41</v>
      </c>
      <c r="G4" s="278"/>
      <c r="H4" s="277" t="s">
        <v>41</v>
      </c>
      <c r="I4" s="278"/>
      <c r="J4" s="277" t="s">
        <v>40</v>
      </c>
      <c r="K4" s="277" t="s">
        <v>41</v>
      </c>
      <c r="L4" s="278"/>
      <c r="M4" s="277" t="s">
        <v>40</v>
      </c>
      <c r="N4" s="277" t="s">
        <v>41</v>
      </c>
      <c r="O4" s="278"/>
      <c r="P4" s="253"/>
    </row>
    <row r="5" spans="2:19" s="55" customFormat="1" ht="25.5" customHeight="1" x14ac:dyDescent="0.2">
      <c r="B5" s="262"/>
      <c r="C5" s="260"/>
      <c r="D5" s="260"/>
      <c r="E5" s="261"/>
      <c r="F5" s="279" t="s">
        <v>42</v>
      </c>
      <c r="G5" s="280" t="s">
        <v>43</v>
      </c>
      <c r="H5" s="279" t="s">
        <v>42</v>
      </c>
      <c r="I5" s="280" t="s">
        <v>43</v>
      </c>
      <c r="J5" s="279" t="s">
        <v>42</v>
      </c>
      <c r="K5" s="279" t="s">
        <v>42</v>
      </c>
      <c r="L5" s="280" t="s">
        <v>114</v>
      </c>
      <c r="M5" s="279" t="s">
        <v>42</v>
      </c>
      <c r="N5" s="279" t="s">
        <v>42</v>
      </c>
      <c r="O5" s="280" t="s">
        <v>43</v>
      </c>
      <c r="P5" s="254" t="s">
        <v>44</v>
      </c>
      <c r="Q5" s="57"/>
      <c r="R5" s="57"/>
      <c r="S5" s="57"/>
    </row>
    <row r="6" spans="2:19" s="55" customFormat="1" ht="25.5" customHeight="1" x14ac:dyDescent="0.2">
      <c r="B6" s="259"/>
      <c r="C6" s="263"/>
      <c r="D6" s="260"/>
      <c r="E6" s="261"/>
      <c r="F6" s="281" t="s">
        <v>43</v>
      </c>
      <c r="G6" s="282" t="s">
        <v>156</v>
      </c>
      <c r="H6" s="281" t="s">
        <v>43</v>
      </c>
      <c r="I6" s="282" t="s">
        <v>156</v>
      </c>
      <c r="J6" s="281" t="s">
        <v>41</v>
      </c>
      <c r="K6" s="281" t="s">
        <v>130</v>
      </c>
      <c r="L6" s="282" t="s">
        <v>156</v>
      </c>
      <c r="M6" s="281" t="s">
        <v>41</v>
      </c>
      <c r="N6" s="281" t="s">
        <v>43</v>
      </c>
      <c r="O6" s="282" t="s">
        <v>156</v>
      </c>
      <c r="P6" s="253"/>
      <c r="Q6" s="56"/>
      <c r="R6" s="56"/>
      <c r="S6" s="56"/>
    </row>
    <row r="7" spans="2:19" s="55" customFormat="1" ht="25.5" customHeight="1" x14ac:dyDescent="0.2">
      <c r="B7" s="264" t="s">
        <v>8</v>
      </c>
      <c r="C7" s="265"/>
      <c r="D7" s="266"/>
      <c r="E7" s="267"/>
      <c r="F7" s="283" t="s">
        <v>45</v>
      </c>
      <c r="G7" s="284"/>
      <c r="H7" s="283" t="s">
        <v>45</v>
      </c>
      <c r="I7" s="284"/>
      <c r="J7" s="283" t="s">
        <v>45</v>
      </c>
      <c r="K7" s="283" t="s">
        <v>45</v>
      </c>
      <c r="L7" s="284"/>
      <c r="M7" s="283" t="s">
        <v>45</v>
      </c>
      <c r="N7" s="283" t="s">
        <v>45</v>
      </c>
      <c r="O7" s="284"/>
      <c r="P7" s="255" t="s">
        <v>46</v>
      </c>
    </row>
    <row r="8" spans="2:19" s="55" customFormat="1" ht="25.5" customHeight="1" x14ac:dyDescent="0.2">
      <c r="B8" s="491" t="s">
        <v>60</v>
      </c>
      <c r="C8" s="250" t="s">
        <v>23</v>
      </c>
      <c r="D8" s="251"/>
      <c r="E8" s="323"/>
      <c r="F8" s="338">
        <v>0</v>
      </c>
      <c r="G8" s="339">
        <v>2</v>
      </c>
      <c r="H8" s="338">
        <v>0</v>
      </c>
      <c r="I8" s="339">
        <v>0</v>
      </c>
      <c r="J8" s="338">
        <v>2</v>
      </c>
      <c r="K8" s="338">
        <v>0</v>
      </c>
      <c r="L8" s="339">
        <v>1</v>
      </c>
      <c r="M8" s="338">
        <v>1</v>
      </c>
      <c r="N8" s="338">
        <v>0</v>
      </c>
      <c r="O8" s="339">
        <v>0</v>
      </c>
      <c r="P8" s="340">
        <v>6</v>
      </c>
    </row>
    <row r="9" spans="2:19" s="55" customFormat="1" ht="25.5" customHeight="1" x14ac:dyDescent="0.2">
      <c r="B9" s="492"/>
      <c r="C9" s="494" t="s">
        <v>26</v>
      </c>
      <c r="D9" s="497" t="s">
        <v>31</v>
      </c>
      <c r="E9" s="497"/>
      <c r="F9" s="341">
        <v>1</v>
      </c>
      <c r="G9" s="342">
        <v>2</v>
      </c>
      <c r="H9" s="341">
        <v>0</v>
      </c>
      <c r="I9" s="342">
        <v>0</v>
      </c>
      <c r="J9" s="341">
        <v>3</v>
      </c>
      <c r="K9" s="341">
        <v>0</v>
      </c>
      <c r="L9" s="342">
        <v>0</v>
      </c>
      <c r="M9" s="341">
        <v>5</v>
      </c>
      <c r="N9" s="341">
        <v>0</v>
      </c>
      <c r="O9" s="342">
        <v>1</v>
      </c>
      <c r="P9" s="350">
        <v>12</v>
      </c>
    </row>
    <row r="10" spans="2:19" s="55" customFormat="1" ht="25.5" customHeight="1" x14ac:dyDescent="0.2">
      <c r="B10" s="492"/>
      <c r="C10" s="495"/>
      <c r="D10" s="498" t="s">
        <v>32</v>
      </c>
      <c r="E10" s="498"/>
      <c r="F10" s="343">
        <v>0</v>
      </c>
      <c r="G10" s="344">
        <v>0</v>
      </c>
      <c r="H10" s="343">
        <v>0</v>
      </c>
      <c r="I10" s="344">
        <v>0</v>
      </c>
      <c r="J10" s="343">
        <v>0</v>
      </c>
      <c r="K10" s="343">
        <v>0</v>
      </c>
      <c r="L10" s="344">
        <v>0</v>
      </c>
      <c r="M10" s="343">
        <v>0</v>
      </c>
      <c r="N10" s="343">
        <v>0</v>
      </c>
      <c r="O10" s="344">
        <v>0</v>
      </c>
      <c r="P10" s="353">
        <v>0</v>
      </c>
    </row>
    <row r="11" spans="2:19" s="55" customFormat="1" ht="25.5" customHeight="1" x14ac:dyDescent="0.2">
      <c r="B11" s="492"/>
      <c r="C11" s="496"/>
      <c r="D11" s="499" t="s">
        <v>29</v>
      </c>
      <c r="E11" s="499"/>
      <c r="F11" s="338">
        <v>1</v>
      </c>
      <c r="G11" s="339">
        <v>2</v>
      </c>
      <c r="H11" s="338">
        <v>0</v>
      </c>
      <c r="I11" s="339">
        <v>0</v>
      </c>
      <c r="J11" s="338">
        <v>3</v>
      </c>
      <c r="K11" s="338">
        <v>0</v>
      </c>
      <c r="L11" s="339">
        <v>0</v>
      </c>
      <c r="M11" s="338">
        <v>5</v>
      </c>
      <c r="N11" s="338">
        <v>0</v>
      </c>
      <c r="O11" s="339">
        <v>1</v>
      </c>
      <c r="P11" s="345">
        <v>12</v>
      </c>
    </row>
    <row r="12" spans="2:19" s="55" customFormat="1" ht="25.5" customHeight="1" x14ac:dyDescent="0.2">
      <c r="B12" s="492"/>
      <c r="C12" s="500" t="s">
        <v>30</v>
      </c>
      <c r="D12" s="497" t="s">
        <v>31</v>
      </c>
      <c r="E12" s="497"/>
      <c r="F12" s="341">
        <v>0</v>
      </c>
      <c r="G12" s="342">
        <v>0</v>
      </c>
      <c r="H12" s="341">
        <v>0</v>
      </c>
      <c r="I12" s="342">
        <v>0</v>
      </c>
      <c r="J12" s="341">
        <v>0</v>
      </c>
      <c r="K12" s="341">
        <v>0</v>
      </c>
      <c r="L12" s="342">
        <v>0</v>
      </c>
      <c r="M12" s="341">
        <v>0</v>
      </c>
      <c r="N12" s="341">
        <v>0</v>
      </c>
      <c r="O12" s="342">
        <v>0</v>
      </c>
      <c r="P12" s="352">
        <v>0</v>
      </c>
    </row>
    <row r="13" spans="2:19" s="55" customFormat="1" ht="25.5" customHeight="1" x14ac:dyDescent="0.2">
      <c r="B13" s="492"/>
      <c r="C13" s="501"/>
      <c r="D13" s="498" t="s">
        <v>32</v>
      </c>
      <c r="E13" s="498"/>
      <c r="F13" s="343">
        <v>0</v>
      </c>
      <c r="G13" s="344">
        <v>0</v>
      </c>
      <c r="H13" s="343">
        <v>0</v>
      </c>
      <c r="I13" s="344">
        <v>0</v>
      </c>
      <c r="J13" s="343">
        <v>0</v>
      </c>
      <c r="K13" s="343">
        <v>0</v>
      </c>
      <c r="L13" s="344">
        <v>0</v>
      </c>
      <c r="M13" s="343">
        <v>0</v>
      </c>
      <c r="N13" s="343">
        <v>0</v>
      </c>
      <c r="O13" s="344">
        <v>0</v>
      </c>
      <c r="P13" s="353">
        <v>0</v>
      </c>
    </row>
    <row r="14" spans="2:19" s="55" customFormat="1" ht="25.5" customHeight="1" x14ac:dyDescent="0.2">
      <c r="B14" s="492"/>
      <c r="C14" s="502"/>
      <c r="D14" s="499" t="s">
        <v>29</v>
      </c>
      <c r="E14" s="499"/>
      <c r="F14" s="338">
        <v>0</v>
      </c>
      <c r="G14" s="339">
        <v>0</v>
      </c>
      <c r="H14" s="338">
        <v>0</v>
      </c>
      <c r="I14" s="339">
        <v>0</v>
      </c>
      <c r="J14" s="338">
        <v>0</v>
      </c>
      <c r="K14" s="338">
        <v>0</v>
      </c>
      <c r="L14" s="339">
        <v>0</v>
      </c>
      <c r="M14" s="338">
        <v>0</v>
      </c>
      <c r="N14" s="338">
        <v>0</v>
      </c>
      <c r="O14" s="339">
        <v>0</v>
      </c>
      <c r="P14" s="340">
        <v>0</v>
      </c>
    </row>
    <row r="15" spans="2:19" s="55" customFormat="1" ht="25.5" customHeight="1" x14ac:dyDescent="0.2">
      <c r="B15" s="493"/>
      <c r="C15" s="250" t="s">
        <v>33</v>
      </c>
      <c r="D15" s="251"/>
      <c r="E15" s="323"/>
      <c r="F15" s="338">
        <v>0</v>
      </c>
      <c r="G15" s="339">
        <v>0</v>
      </c>
      <c r="H15" s="338">
        <v>0</v>
      </c>
      <c r="I15" s="339">
        <v>0</v>
      </c>
      <c r="J15" s="338">
        <v>0</v>
      </c>
      <c r="K15" s="338">
        <v>0</v>
      </c>
      <c r="L15" s="339">
        <v>0</v>
      </c>
      <c r="M15" s="338">
        <v>0</v>
      </c>
      <c r="N15" s="338">
        <v>0</v>
      </c>
      <c r="O15" s="339">
        <v>0</v>
      </c>
      <c r="P15" s="340">
        <v>0</v>
      </c>
    </row>
    <row r="16" spans="2:19" s="55" customFormat="1" ht="25.5" customHeight="1" thickBot="1" x14ac:dyDescent="0.25">
      <c r="B16" s="485" t="s">
        <v>115</v>
      </c>
      <c r="C16" s="486"/>
      <c r="D16" s="486"/>
      <c r="E16" s="487"/>
      <c r="F16" s="346">
        <v>0</v>
      </c>
      <c r="G16" s="347">
        <v>0</v>
      </c>
      <c r="H16" s="346">
        <v>0</v>
      </c>
      <c r="I16" s="347">
        <v>0</v>
      </c>
      <c r="J16" s="346">
        <v>0</v>
      </c>
      <c r="K16" s="346">
        <v>0</v>
      </c>
      <c r="L16" s="347">
        <v>0</v>
      </c>
      <c r="M16" s="346">
        <v>0</v>
      </c>
      <c r="N16" s="346">
        <v>0</v>
      </c>
      <c r="O16" s="347">
        <v>0</v>
      </c>
      <c r="P16" s="350">
        <v>0</v>
      </c>
    </row>
    <row r="17" spans="2:16" s="55" customFormat="1" ht="25.5" customHeight="1" thickBot="1" x14ac:dyDescent="0.25">
      <c r="B17" s="488" t="s">
        <v>35</v>
      </c>
      <c r="C17" s="489"/>
      <c r="D17" s="489"/>
      <c r="E17" s="490"/>
      <c r="F17" s="348">
        <v>1</v>
      </c>
      <c r="G17" s="349">
        <v>4</v>
      </c>
      <c r="H17" s="348">
        <v>0</v>
      </c>
      <c r="I17" s="349">
        <v>0</v>
      </c>
      <c r="J17" s="348">
        <v>5</v>
      </c>
      <c r="K17" s="348">
        <v>0</v>
      </c>
      <c r="L17" s="349">
        <v>1</v>
      </c>
      <c r="M17" s="348">
        <v>6</v>
      </c>
      <c r="N17" s="348">
        <v>0</v>
      </c>
      <c r="O17" s="349">
        <v>1</v>
      </c>
      <c r="P17" s="351">
        <v>18</v>
      </c>
    </row>
  </sheetData>
  <mergeCells count="15">
    <mergeCell ref="M3:O3"/>
    <mergeCell ref="B16:E16"/>
    <mergeCell ref="B17:E17"/>
    <mergeCell ref="F3:G3"/>
    <mergeCell ref="H3:I3"/>
    <mergeCell ref="J3:L3"/>
    <mergeCell ref="B8:B15"/>
    <mergeCell ref="C9:C11"/>
    <mergeCell ref="D9:E9"/>
    <mergeCell ref="D10:E10"/>
    <mergeCell ref="D11:E11"/>
    <mergeCell ref="C12:C14"/>
    <mergeCell ref="D12:E12"/>
    <mergeCell ref="D13:E13"/>
    <mergeCell ref="D14:E14"/>
  </mergeCells>
  <phoneticPr fontId="3"/>
  <pageMargins left="0.7" right="0.7" top="0.75" bottom="0.75" header="0.3" footer="0.3"/>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 outlineLevelRow="1" outlineLevelCol="1" x14ac:dyDescent="0.2"/>
  <cols>
    <col min="1" max="1" width="9" style="159"/>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51"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60" t="s">
        <v>100</v>
      </c>
      <c r="C2" s="51"/>
      <c r="D2" s="51"/>
      <c r="E2" s="51"/>
      <c r="F2" s="51"/>
      <c r="G2" s="51"/>
      <c r="H2" s="51"/>
      <c r="I2" s="51"/>
      <c r="J2" s="51"/>
      <c r="K2" s="51"/>
      <c r="M2" s="51"/>
      <c r="N2" s="51"/>
      <c r="O2" s="51"/>
      <c r="P2" s="51"/>
      <c r="Q2" s="51"/>
      <c r="R2" s="51"/>
      <c r="S2" s="51"/>
      <c r="T2" s="51"/>
      <c r="U2" s="51"/>
      <c r="V2" s="51"/>
      <c r="W2" s="51"/>
      <c r="X2" s="51"/>
      <c r="Y2" s="51"/>
      <c r="Z2" s="51"/>
      <c r="AA2" s="51"/>
      <c r="AB2" s="51"/>
      <c r="AC2" s="51"/>
    </row>
    <row r="3" spans="1:31" ht="5.25" customHeight="1" x14ac:dyDescent="0.2">
      <c r="B3" s="51"/>
      <c r="C3" s="51"/>
      <c r="D3" s="51"/>
      <c r="E3" s="51"/>
      <c r="F3" s="51"/>
      <c r="G3" s="51"/>
      <c r="H3" s="51"/>
      <c r="I3" s="51"/>
      <c r="J3" s="51"/>
      <c r="K3" s="51"/>
      <c r="M3" s="51"/>
      <c r="N3" s="51"/>
      <c r="O3" s="51"/>
      <c r="P3" s="51"/>
      <c r="Q3" s="51"/>
      <c r="R3" s="51"/>
      <c r="S3" s="51"/>
      <c r="T3" s="51"/>
      <c r="U3" s="51"/>
      <c r="V3" s="51"/>
      <c r="W3" s="51"/>
      <c r="X3" s="51"/>
      <c r="Y3" s="51"/>
      <c r="Z3" s="51"/>
      <c r="AA3" s="51"/>
      <c r="AB3" s="51"/>
      <c r="AC3" s="51"/>
    </row>
    <row r="4" spans="1:31" ht="13.5" customHeight="1" x14ac:dyDescent="0.2">
      <c r="B4" s="51"/>
      <c r="C4" s="51"/>
      <c r="D4" s="51"/>
      <c r="E4" s="51"/>
      <c r="F4" s="51"/>
      <c r="G4" s="51"/>
      <c r="H4" s="51"/>
      <c r="I4" s="51"/>
      <c r="J4" s="51"/>
      <c r="K4" s="51"/>
      <c r="M4" s="51"/>
      <c r="N4" s="51"/>
      <c r="O4" s="51"/>
      <c r="P4" s="51"/>
      <c r="Q4" s="51"/>
      <c r="R4" s="51"/>
      <c r="S4" s="51"/>
      <c r="T4" s="51"/>
      <c r="U4" s="51"/>
      <c r="V4" s="51"/>
      <c r="W4" s="51"/>
      <c r="X4" s="51"/>
      <c r="Y4" s="51"/>
      <c r="Z4" s="51"/>
      <c r="AA4" s="51"/>
      <c r="AB4" s="51"/>
      <c r="AC4" s="51"/>
    </row>
    <row r="5" spans="1:31" ht="13.5" customHeight="1" x14ac:dyDescent="0.2">
      <c r="B5" s="51"/>
      <c r="C5" s="51"/>
      <c r="D5" s="51"/>
      <c r="E5" s="51"/>
      <c r="F5" s="51"/>
      <c r="G5" s="51"/>
      <c r="H5" s="51"/>
      <c r="I5" s="51"/>
      <c r="J5" s="51"/>
      <c r="K5" s="51"/>
      <c r="M5" s="51"/>
      <c r="N5" s="51"/>
      <c r="O5" s="51"/>
      <c r="P5" s="51"/>
      <c r="Q5" s="51"/>
      <c r="R5" s="51"/>
      <c r="S5" s="51"/>
      <c r="T5" s="51"/>
      <c r="U5" s="51"/>
      <c r="V5" s="51"/>
      <c r="W5" s="51"/>
      <c r="X5" s="51"/>
      <c r="Y5" s="51"/>
      <c r="Z5" s="51"/>
      <c r="AA5" s="51"/>
      <c r="AB5" s="51"/>
      <c r="AC5" s="51"/>
    </row>
    <row r="6" spans="1:31" ht="13.5" customHeight="1" x14ac:dyDescent="0.2">
      <c r="B6" s="51"/>
      <c r="C6" s="51"/>
      <c r="D6" s="51"/>
      <c r="E6" s="51"/>
      <c r="F6" s="51"/>
      <c r="G6" s="51"/>
      <c r="H6" s="51"/>
      <c r="I6" s="51"/>
      <c r="J6" s="51"/>
      <c r="K6" s="51"/>
      <c r="M6" s="51"/>
      <c r="N6" s="51"/>
      <c r="O6" s="51"/>
      <c r="P6" s="51"/>
      <c r="Q6" s="51"/>
      <c r="R6" s="51"/>
      <c r="S6" s="51"/>
      <c r="T6" s="51"/>
      <c r="U6" s="51"/>
      <c r="V6" s="51"/>
      <c r="W6" s="51"/>
      <c r="X6" s="51"/>
      <c r="Y6" s="51"/>
      <c r="Z6" s="51"/>
      <c r="AA6" s="51"/>
      <c r="AB6" s="51"/>
      <c r="AC6" s="51"/>
    </row>
    <row r="7" spans="1:31" ht="13.5" customHeight="1" x14ac:dyDescent="0.2">
      <c r="B7" s="51"/>
      <c r="C7" s="51"/>
      <c r="D7" s="51"/>
      <c r="E7" s="51"/>
      <c r="F7" s="51"/>
      <c r="G7" s="51"/>
      <c r="H7" s="51"/>
      <c r="I7" s="51"/>
      <c r="J7" s="51"/>
      <c r="K7" s="51"/>
      <c r="M7" s="51"/>
      <c r="N7" s="51"/>
      <c r="O7" s="51"/>
      <c r="P7" s="51"/>
      <c r="Q7" s="51"/>
      <c r="R7" s="51"/>
      <c r="S7" s="51"/>
      <c r="T7" s="51"/>
      <c r="U7" s="51"/>
      <c r="V7" s="51"/>
      <c r="W7" s="51"/>
      <c r="X7" s="51"/>
      <c r="Y7" s="51"/>
      <c r="Z7" s="51"/>
      <c r="AA7" s="51"/>
      <c r="AB7" s="51"/>
      <c r="AC7" s="51"/>
    </row>
    <row r="8" spans="1:31" ht="13.5" customHeight="1" x14ac:dyDescent="0.2">
      <c r="B8" s="51"/>
      <c r="C8" s="51"/>
      <c r="D8" s="51"/>
      <c r="E8" s="51"/>
      <c r="F8" s="51"/>
      <c r="G8" s="51"/>
      <c r="H8" s="51"/>
      <c r="I8" s="51"/>
      <c r="J8" s="51"/>
      <c r="K8" s="51"/>
      <c r="M8" s="51"/>
      <c r="N8" s="51"/>
      <c r="O8" s="51"/>
      <c r="P8" s="51"/>
      <c r="Q8" s="51"/>
      <c r="R8" s="51"/>
      <c r="S8" s="51"/>
      <c r="T8" s="51"/>
      <c r="U8" s="51"/>
      <c r="V8" s="51"/>
      <c r="W8" s="51"/>
      <c r="X8" s="51"/>
      <c r="Y8" s="51"/>
      <c r="Z8" s="51"/>
      <c r="AA8" s="51"/>
      <c r="AB8" s="51"/>
      <c r="AC8" s="51"/>
    </row>
    <row r="9" spans="1:31" ht="13.5" customHeight="1" x14ac:dyDescent="0.2">
      <c r="B9" s="51"/>
      <c r="C9" s="51"/>
      <c r="D9" s="51"/>
      <c r="E9" s="51"/>
      <c r="F9" s="51"/>
      <c r="G9" s="51"/>
      <c r="H9" s="51"/>
      <c r="I9" s="51"/>
      <c r="J9" s="51"/>
      <c r="K9" s="51"/>
      <c r="M9" s="51"/>
      <c r="N9" s="51"/>
      <c r="O9" s="51"/>
      <c r="P9" s="51"/>
      <c r="Q9" s="51"/>
      <c r="R9" s="51"/>
      <c r="S9" s="51"/>
      <c r="T9" s="51"/>
      <c r="U9" s="51"/>
      <c r="V9" s="51"/>
      <c r="W9" s="51"/>
      <c r="X9" s="51"/>
      <c r="Y9" s="51"/>
      <c r="Z9" s="51"/>
      <c r="AA9" s="51"/>
      <c r="AB9" s="51"/>
      <c r="AC9" s="51"/>
    </row>
    <row r="10" spans="1:31" ht="13.5" customHeight="1" x14ac:dyDescent="0.2">
      <c r="B10" s="51"/>
      <c r="C10" s="51"/>
      <c r="D10" s="51"/>
      <c r="E10" s="51"/>
      <c r="F10" s="51"/>
      <c r="G10" s="51"/>
      <c r="H10" s="51"/>
      <c r="I10" s="51"/>
      <c r="J10" s="51"/>
      <c r="K10" s="51"/>
      <c r="M10" s="51"/>
      <c r="N10" s="51"/>
      <c r="O10" s="51"/>
      <c r="P10" s="51"/>
      <c r="Q10" s="51"/>
      <c r="R10" s="51"/>
      <c r="S10" s="51"/>
      <c r="T10" s="51"/>
      <c r="U10" s="51"/>
      <c r="V10" s="51"/>
      <c r="W10" s="51"/>
      <c r="X10" s="51"/>
      <c r="Y10" s="51"/>
      <c r="Z10" s="51"/>
      <c r="AA10" s="51"/>
      <c r="AB10" s="51"/>
      <c r="AC10" s="51"/>
    </row>
    <row r="11" spans="1:31" ht="13.5" customHeight="1" x14ac:dyDescent="0.2">
      <c r="B11" s="51"/>
      <c r="C11" s="51"/>
      <c r="D11" s="51"/>
      <c r="E11" s="51"/>
      <c r="F11" s="51"/>
      <c r="G11" s="51"/>
      <c r="H11" s="51"/>
      <c r="I11" s="51"/>
      <c r="J11" s="51"/>
      <c r="K11" s="51"/>
      <c r="M11" s="51"/>
      <c r="N11" s="51"/>
      <c r="O11" s="51"/>
      <c r="P11" s="51"/>
      <c r="Q11" s="51"/>
      <c r="R11" s="51"/>
      <c r="S11" s="51"/>
      <c r="T11" s="51"/>
      <c r="U11" s="51"/>
      <c r="V11" s="51"/>
      <c r="W11" s="51"/>
      <c r="X11" s="51"/>
      <c r="Y11" s="51"/>
      <c r="Z11" s="51"/>
      <c r="AA11" s="51"/>
      <c r="AB11" s="51"/>
      <c r="AC11" s="51"/>
    </row>
    <row r="12" spans="1:31" ht="13.5" customHeight="1" x14ac:dyDescent="0.2">
      <c r="B12" s="51"/>
      <c r="C12" s="51"/>
      <c r="D12" s="51"/>
      <c r="E12" s="51"/>
      <c r="F12" s="51"/>
      <c r="G12" s="51"/>
      <c r="H12" s="51"/>
      <c r="I12" s="51"/>
      <c r="J12" s="51"/>
      <c r="K12" s="51"/>
      <c r="M12" s="51"/>
      <c r="N12" s="51"/>
      <c r="O12" s="51"/>
      <c r="P12" s="51"/>
      <c r="Q12" s="51"/>
      <c r="R12" s="51"/>
      <c r="S12" s="51"/>
      <c r="T12" s="51"/>
      <c r="U12" s="51"/>
      <c r="V12" s="51"/>
      <c r="W12" s="51"/>
      <c r="X12" s="51"/>
      <c r="Y12" s="51"/>
      <c r="Z12" s="51"/>
      <c r="AA12" s="51"/>
      <c r="AB12" s="51"/>
      <c r="AC12" s="51"/>
    </row>
    <row r="13" spans="1:31" ht="13.5" customHeight="1" x14ac:dyDescent="0.2">
      <c r="B13" s="7" t="s">
        <v>102</v>
      </c>
      <c r="D13" s="3"/>
      <c r="E13" s="3"/>
      <c r="F13" s="3"/>
      <c r="G13" s="6"/>
      <c r="H13" s="6"/>
      <c r="K13" s="76" t="s">
        <v>37</v>
      </c>
      <c r="M13" s="51"/>
      <c r="N13" s="51"/>
      <c r="O13" s="51"/>
      <c r="P13" s="51"/>
      <c r="Q13" s="51"/>
      <c r="R13" s="51"/>
      <c r="S13" s="51"/>
      <c r="T13" s="51"/>
      <c r="U13" s="51"/>
      <c r="V13" s="51"/>
      <c r="W13" s="51"/>
    </row>
    <row r="14" spans="1:31" ht="14.25" customHeight="1" x14ac:dyDescent="0.2">
      <c r="B14" s="245"/>
      <c r="C14" s="246"/>
      <c r="D14" s="25" t="s">
        <v>9</v>
      </c>
      <c r="E14" s="26" t="s">
        <v>10</v>
      </c>
      <c r="F14" s="26" t="s">
        <v>11</v>
      </c>
      <c r="G14" s="26" t="s">
        <v>12</v>
      </c>
      <c r="H14" s="26" t="s">
        <v>13</v>
      </c>
      <c r="I14" s="163" t="s">
        <v>59</v>
      </c>
      <c r="J14" s="163" t="s">
        <v>83</v>
      </c>
      <c r="K14" s="164" t="s">
        <v>99</v>
      </c>
      <c r="M14" s="51"/>
      <c r="N14" s="51"/>
      <c r="O14" s="51"/>
      <c r="P14" s="51"/>
      <c r="Q14" s="51"/>
      <c r="R14" s="51"/>
      <c r="S14" s="51"/>
      <c r="T14" s="51"/>
      <c r="U14" s="51"/>
      <c r="V14" s="51"/>
    </row>
    <row r="15" spans="1:31" ht="14.25" customHeight="1" x14ac:dyDescent="0.2">
      <c r="A15" s="161">
        <v>36</v>
      </c>
      <c r="B15" s="505" t="s">
        <v>74</v>
      </c>
      <c r="C15" s="506"/>
      <c r="D15" s="285">
        <v>0</v>
      </c>
      <c r="E15" s="286">
        <v>3</v>
      </c>
      <c r="F15" s="286">
        <v>1</v>
      </c>
      <c r="G15" s="287">
        <v>2</v>
      </c>
      <c r="H15" s="287">
        <v>1</v>
      </c>
      <c r="I15" s="288">
        <v>1</v>
      </c>
      <c r="J15" s="289">
        <v>1</v>
      </c>
      <c r="K15" s="290">
        <f t="shared" ref="K15:K29" si="0">AVERAGE(F15:J15)</f>
        <v>1.2</v>
      </c>
      <c r="M15" s="51"/>
      <c r="N15" s="51"/>
      <c r="O15" s="51"/>
      <c r="P15" s="51"/>
      <c r="Q15" s="51"/>
      <c r="R15" s="51"/>
      <c r="S15" s="51"/>
      <c r="T15" s="51"/>
      <c r="U15" s="51"/>
      <c r="V15" s="51"/>
      <c r="W15" s="51"/>
      <c r="AE15" s="51"/>
    </row>
    <row r="16" spans="1:31" ht="14.25" customHeight="1" x14ac:dyDescent="0.2">
      <c r="A16" s="165" t="s">
        <v>61</v>
      </c>
      <c r="B16" s="505" t="s">
        <v>75</v>
      </c>
      <c r="C16" s="506"/>
      <c r="D16" s="285">
        <v>2</v>
      </c>
      <c r="E16" s="286">
        <v>4</v>
      </c>
      <c r="F16" s="286">
        <v>3</v>
      </c>
      <c r="G16" s="287">
        <v>4</v>
      </c>
      <c r="H16" s="287">
        <v>2</v>
      </c>
      <c r="I16" s="288">
        <v>1</v>
      </c>
      <c r="J16" s="289">
        <v>3</v>
      </c>
      <c r="K16" s="290">
        <f t="shared" si="0"/>
        <v>2.6</v>
      </c>
      <c r="M16" s="51"/>
      <c r="N16" s="51"/>
      <c r="O16" s="51"/>
      <c r="P16" s="51"/>
      <c r="Q16" s="51"/>
      <c r="R16" s="51"/>
      <c r="S16" s="51"/>
      <c r="T16" s="51"/>
      <c r="U16" s="51"/>
      <c r="V16" s="51"/>
      <c r="W16" s="51"/>
      <c r="Y16" t="s">
        <v>76</v>
      </c>
      <c r="AE16" s="51"/>
    </row>
    <row r="17" spans="1:32" ht="14.25" customHeight="1" x14ac:dyDescent="0.2">
      <c r="A17" s="165"/>
      <c r="B17" s="505" t="s">
        <v>77</v>
      </c>
      <c r="C17" s="506"/>
      <c r="D17" s="285">
        <v>0</v>
      </c>
      <c r="E17" s="286">
        <v>0</v>
      </c>
      <c r="F17" s="287">
        <v>2</v>
      </c>
      <c r="G17" s="287">
        <v>0</v>
      </c>
      <c r="H17" s="287">
        <v>0</v>
      </c>
      <c r="I17" s="288">
        <v>0</v>
      </c>
      <c r="J17" s="291">
        <v>1</v>
      </c>
      <c r="K17" s="290">
        <f t="shared" si="0"/>
        <v>0.6</v>
      </c>
      <c r="M17" s="51"/>
      <c r="N17" s="51"/>
      <c r="O17" s="51"/>
      <c r="P17" s="51"/>
      <c r="Q17" s="51"/>
      <c r="R17" s="51"/>
      <c r="S17" s="51"/>
      <c r="T17" s="51"/>
      <c r="U17" s="51"/>
      <c r="V17" s="51"/>
      <c r="W17" s="51"/>
      <c r="Y17" t="s">
        <v>78</v>
      </c>
      <c r="AA17" s="196">
        <f>SUM(D29:I29)</f>
        <v>132</v>
      </c>
      <c r="AE17" s="51"/>
    </row>
    <row r="18" spans="1:32" ht="14.25" customHeight="1" x14ac:dyDescent="0.2">
      <c r="B18" s="505" t="s">
        <v>73</v>
      </c>
      <c r="C18" s="506"/>
      <c r="D18" s="285">
        <v>2</v>
      </c>
      <c r="E18" s="286">
        <v>0</v>
      </c>
      <c r="F18" s="287">
        <v>2</v>
      </c>
      <c r="G18" s="287">
        <v>3</v>
      </c>
      <c r="H18" s="287">
        <v>0</v>
      </c>
      <c r="I18" s="288">
        <v>0</v>
      </c>
      <c r="J18" s="291">
        <v>3</v>
      </c>
      <c r="K18" s="290">
        <f t="shared" ref="K18" si="1">AVERAGE(F18:J18)</f>
        <v>1.6</v>
      </c>
      <c r="M18" s="51"/>
      <c r="N18" s="51"/>
      <c r="O18" s="51"/>
      <c r="P18" s="51"/>
      <c r="Q18" s="51"/>
      <c r="R18" s="51"/>
      <c r="S18" s="51"/>
      <c r="T18" s="51"/>
      <c r="U18" s="51"/>
      <c r="V18" s="51"/>
      <c r="W18" s="51"/>
    </row>
    <row r="19" spans="1:32" ht="14.25" customHeight="1" x14ac:dyDescent="0.2">
      <c r="B19" s="505" t="s">
        <v>79</v>
      </c>
      <c r="C19" s="506"/>
      <c r="D19" s="285">
        <v>0</v>
      </c>
      <c r="E19" s="286">
        <v>0</v>
      </c>
      <c r="F19" s="286">
        <v>0</v>
      </c>
      <c r="G19" s="287">
        <v>1</v>
      </c>
      <c r="H19" s="287">
        <v>0</v>
      </c>
      <c r="I19" s="288">
        <v>1</v>
      </c>
      <c r="J19" s="289">
        <v>1</v>
      </c>
      <c r="K19" s="290">
        <f t="shared" si="0"/>
        <v>0.6</v>
      </c>
      <c r="M19" s="51"/>
      <c r="N19" s="51"/>
      <c r="O19" s="51"/>
      <c r="P19" s="51"/>
      <c r="Q19" s="51"/>
      <c r="R19" s="51"/>
      <c r="S19" s="51"/>
      <c r="T19" s="51"/>
      <c r="U19" s="51"/>
      <c r="V19" s="51"/>
      <c r="W19" s="51"/>
      <c r="Y19" t="s">
        <v>80</v>
      </c>
      <c r="AA19" s="196">
        <f>W49+X49+W69+X69+W89+X89+W109+X109+W129+X129</f>
        <v>132</v>
      </c>
      <c r="AE19" s="51"/>
    </row>
    <row r="20" spans="1:32" ht="14.25" customHeight="1" x14ac:dyDescent="0.2">
      <c r="B20" s="507" t="s">
        <v>81</v>
      </c>
      <c r="C20" s="508"/>
      <c r="D20" s="292">
        <v>0</v>
      </c>
      <c r="E20" s="293">
        <v>0</v>
      </c>
      <c r="F20" s="293">
        <v>0</v>
      </c>
      <c r="G20" s="294">
        <v>0</v>
      </c>
      <c r="H20" s="294">
        <v>1</v>
      </c>
      <c r="I20" s="295">
        <v>1</v>
      </c>
      <c r="J20" s="296">
        <v>0</v>
      </c>
      <c r="K20" s="297">
        <f t="shared" si="0"/>
        <v>0.4</v>
      </c>
      <c r="M20" s="51"/>
      <c r="N20" s="51"/>
      <c r="O20" s="51"/>
      <c r="P20" s="51"/>
      <c r="Q20" s="51"/>
      <c r="R20" s="51"/>
      <c r="S20" s="51"/>
      <c r="T20" s="51"/>
      <c r="U20" s="51"/>
      <c r="V20" s="51"/>
      <c r="W20" s="51"/>
      <c r="X20" s="162"/>
      <c r="Y20" s="9" t="s">
        <v>7</v>
      </c>
      <c r="Z20" s="25" t="s">
        <v>9</v>
      </c>
      <c r="AA20" s="26" t="s">
        <v>10</v>
      </c>
      <c r="AB20" s="26" t="s">
        <v>11</v>
      </c>
      <c r="AC20" s="26" t="s">
        <v>12</v>
      </c>
      <c r="AD20" s="26" t="s">
        <v>13</v>
      </c>
      <c r="AE20" s="26" t="s">
        <v>59</v>
      </c>
      <c r="AF20" s="27" t="s">
        <v>64</v>
      </c>
    </row>
    <row r="21" spans="1:32" ht="14.25" customHeight="1" x14ac:dyDescent="0.2">
      <c r="B21" s="511" t="s">
        <v>66</v>
      </c>
      <c r="C21" s="268" t="s">
        <v>67</v>
      </c>
      <c r="D21" s="221">
        <v>3</v>
      </c>
      <c r="E21" s="222">
        <v>1</v>
      </c>
      <c r="F21" s="222">
        <v>4</v>
      </c>
      <c r="G21" s="223">
        <v>7</v>
      </c>
      <c r="H21" s="223">
        <v>2</v>
      </c>
      <c r="I21" s="269">
        <v>0</v>
      </c>
      <c r="J21" s="225">
        <v>3</v>
      </c>
      <c r="K21" s="274">
        <f t="shared" ref="K21:K26" si="2">AVERAGE(F21:J21)</f>
        <v>3.2</v>
      </c>
      <c r="M21" s="51"/>
      <c r="N21" s="51"/>
      <c r="O21" s="51"/>
      <c r="P21" s="51"/>
      <c r="Q21" s="51"/>
      <c r="R21" s="51"/>
      <c r="S21" s="51"/>
      <c r="T21" s="51"/>
      <c r="U21" s="51"/>
      <c r="V21" s="51"/>
      <c r="W21" s="51"/>
      <c r="X21" s="518" t="s">
        <v>66</v>
      </c>
      <c r="Y21" s="169" t="s">
        <v>67</v>
      </c>
      <c r="Z21" s="166">
        <f t="shared" ref="Z21:AF25" si="3">D21</f>
        <v>3</v>
      </c>
      <c r="AA21" s="167">
        <f t="shared" si="3"/>
        <v>1</v>
      </c>
      <c r="AB21" s="167">
        <f t="shared" si="3"/>
        <v>4</v>
      </c>
      <c r="AC21" s="168">
        <f t="shared" si="3"/>
        <v>7</v>
      </c>
      <c r="AD21" s="168">
        <f t="shared" si="3"/>
        <v>2</v>
      </c>
      <c r="AE21" s="170">
        <f t="shared" si="3"/>
        <v>0</v>
      </c>
      <c r="AF21" s="171">
        <f t="shared" si="3"/>
        <v>3</v>
      </c>
    </row>
    <row r="22" spans="1:32" ht="14.25" customHeight="1" x14ac:dyDescent="0.2">
      <c r="B22" s="512"/>
      <c r="C22" s="211" t="s">
        <v>68</v>
      </c>
      <c r="D22" s="172">
        <v>0</v>
      </c>
      <c r="E22" s="173">
        <v>3</v>
      </c>
      <c r="F22" s="173">
        <v>4</v>
      </c>
      <c r="G22" s="174">
        <v>2</v>
      </c>
      <c r="H22" s="174">
        <v>1</v>
      </c>
      <c r="I22" s="175">
        <v>0</v>
      </c>
      <c r="J22" s="176">
        <v>3</v>
      </c>
      <c r="K22" s="272">
        <f t="shared" si="2"/>
        <v>2</v>
      </c>
      <c r="M22" s="51"/>
      <c r="N22" s="51"/>
      <c r="O22" s="51"/>
      <c r="P22" s="51"/>
      <c r="Q22" s="51"/>
      <c r="R22" s="51"/>
      <c r="S22" s="51"/>
      <c r="T22" s="51"/>
      <c r="U22" s="51"/>
      <c r="V22" s="51"/>
      <c r="W22" s="51"/>
      <c r="X22" s="519"/>
      <c r="Y22" s="177" t="s">
        <v>68</v>
      </c>
      <c r="Z22" s="172">
        <f t="shared" si="3"/>
        <v>0</v>
      </c>
      <c r="AA22" s="173">
        <f t="shared" si="3"/>
        <v>3</v>
      </c>
      <c r="AB22" s="173">
        <f t="shared" si="3"/>
        <v>4</v>
      </c>
      <c r="AC22" s="174">
        <f t="shared" si="3"/>
        <v>2</v>
      </c>
      <c r="AD22" s="174">
        <f t="shared" si="3"/>
        <v>1</v>
      </c>
      <c r="AE22" s="178">
        <f t="shared" si="3"/>
        <v>0</v>
      </c>
      <c r="AF22" s="179">
        <f t="shared" si="3"/>
        <v>3</v>
      </c>
    </row>
    <row r="23" spans="1:32" ht="14.25" customHeight="1" x14ac:dyDescent="0.2">
      <c r="A23" s="161"/>
      <c r="B23" s="512"/>
      <c r="C23" s="211" t="s">
        <v>69</v>
      </c>
      <c r="D23" s="172">
        <v>1</v>
      </c>
      <c r="E23" s="173">
        <v>1</v>
      </c>
      <c r="F23" s="173">
        <v>9</v>
      </c>
      <c r="G23" s="174">
        <v>10</v>
      </c>
      <c r="H23" s="174">
        <v>2</v>
      </c>
      <c r="I23" s="175">
        <v>0</v>
      </c>
      <c r="J23" s="176">
        <v>2</v>
      </c>
      <c r="K23" s="272">
        <f t="shared" si="2"/>
        <v>4.5999999999999996</v>
      </c>
      <c r="M23" s="51"/>
      <c r="N23" s="51"/>
      <c r="O23" s="51"/>
      <c r="P23" s="51"/>
      <c r="Q23" s="51"/>
      <c r="R23" s="51"/>
      <c r="S23" s="51"/>
      <c r="T23" s="51"/>
      <c r="U23" s="51"/>
      <c r="V23" s="51"/>
      <c r="W23" s="51"/>
      <c r="X23" s="519"/>
      <c r="Y23" s="177" t="s">
        <v>69</v>
      </c>
      <c r="Z23" s="172">
        <f t="shared" si="3"/>
        <v>1</v>
      </c>
      <c r="AA23" s="173">
        <f t="shared" si="3"/>
        <v>1</v>
      </c>
      <c r="AB23" s="173">
        <f t="shared" si="3"/>
        <v>9</v>
      </c>
      <c r="AC23" s="174">
        <f t="shared" si="3"/>
        <v>10</v>
      </c>
      <c r="AD23" s="174">
        <f t="shared" si="3"/>
        <v>2</v>
      </c>
      <c r="AE23" s="178">
        <f t="shared" si="3"/>
        <v>0</v>
      </c>
      <c r="AF23" s="179">
        <f t="shared" si="3"/>
        <v>2</v>
      </c>
    </row>
    <row r="24" spans="1:32" ht="14.25" customHeight="1" x14ac:dyDescent="0.2">
      <c r="A24" s="165"/>
      <c r="B24" s="512"/>
      <c r="C24" s="211" t="s">
        <v>70</v>
      </c>
      <c r="D24" s="172">
        <v>38</v>
      </c>
      <c r="E24" s="173">
        <v>3</v>
      </c>
      <c r="F24" s="175">
        <v>0</v>
      </c>
      <c r="G24" s="175">
        <v>0</v>
      </c>
      <c r="H24" s="175">
        <v>0</v>
      </c>
      <c r="I24" s="175">
        <v>0</v>
      </c>
      <c r="J24" s="176">
        <v>6</v>
      </c>
      <c r="K24" s="272">
        <f t="shared" si="2"/>
        <v>1.2</v>
      </c>
      <c r="M24" s="51"/>
      <c r="N24" s="51"/>
      <c r="O24" s="51"/>
      <c r="P24" s="51"/>
      <c r="Q24" s="51"/>
      <c r="R24" s="51"/>
      <c r="S24" s="51"/>
      <c r="T24" s="51"/>
      <c r="U24" s="51"/>
      <c r="V24" s="51"/>
      <c r="W24" s="51"/>
      <c r="X24" s="519"/>
      <c r="Y24" s="177" t="s">
        <v>70</v>
      </c>
      <c r="Z24" s="172">
        <f t="shared" si="3"/>
        <v>38</v>
      </c>
      <c r="AA24" s="173">
        <f t="shared" si="3"/>
        <v>3</v>
      </c>
      <c r="AB24" s="173">
        <f t="shared" si="3"/>
        <v>0</v>
      </c>
      <c r="AC24" s="174">
        <f t="shared" si="3"/>
        <v>0</v>
      </c>
      <c r="AD24" s="174">
        <f t="shared" si="3"/>
        <v>0</v>
      </c>
      <c r="AE24" s="178">
        <f t="shared" si="3"/>
        <v>0</v>
      </c>
      <c r="AF24" s="179">
        <f t="shared" si="3"/>
        <v>6</v>
      </c>
    </row>
    <row r="25" spans="1:32" ht="14.25" customHeight="1" x14ac:dyDescent="0.2">
      <c r="A25" s="165"/>
      <c r="B25" s="512"/>
      <c r="C25" s="212" t="s">
        <v>84</v>
      </c>
      <c r="D25" s="180">
        <v>0</v>
      </c>
      <c r="E25" s="181">
        <v>0</v>
      </c>
      <c r="F25" s="183">
        <v>0</v>
      </c>
      <c r="G25" s="183">
        <v>0</v>
      </c>
      <c r="H25" s="183">
        <v>0</v>
      </c>
      <c r="I25" s="183">
        <v>0</v>
      </c>
      <c r="J25" s="184">
        <v>2</v>
      </c>
      <c r="K25" s="273">
        <f t="shared" si="2"/>
        <v>0.4</v>
      </c>
      <c r="M25" s="51"/>
      <c r="N25" s="51"/>
      <c r="O25" s="51"/>
      <c r="P25" s="51"/>
      <c r="Q25" s="51"/>
      <c r="R25" s="51"/>
      <c r="S25" s="51"/>
      <c r="T25" s="51"/>
      <c r="U25" s="51"/>
      <c r="V25" s="51"/>
      <c r="W25" s="51"/>
      <c r="X25" s="519"/>
      <c r="Y25" s="185" t="s">
        <v>71</v>
      </c>
      <c r="Z25" s="180">
        <f t="shared" si="3"/>
        <v>0</v>
      </c>
      <c r="AA25" s="181">
        <f t="shared" si="3"/>
        <v>0</v>
      </c>
      <c r="AB25" s="181">
        <f t="shared" si="3"/>
        <v>0</v>
      </c>
      <c r="AC25" s="182">
        <f t="shared" si="3"/>
        <v>0</v>
      </c>
      <c r="AD25" s="182">
        <f t="shared" si="3"/>
        <v>0</v>
      </c>
      <c r="AE25" s="186">
        <f t="shared" si="3"/>
        <v>0</v>
      </c>
      <c r="AF25" s="187">
        <f t="shared" si="3"/>
        <v>2</v>
      </c>
    </row>
    <row r="26" spans="1:32" ht="14.25" customHeight="1" x14ac:dyDescent="0.2">
      <c r="A26" s="165"/>
      <c r="B26" s="513"/>
      <c r="C26" s="215" t="s">
        <v>51</v>
      </c>
      <c r="D26" s="204">
        <v>42</v>
      </c>
      <c r="E26" s="205">
        <v>8</v>
      </c>
      <c r="F26" s="205">
        <v>17</v>
      </c>
      <c r="G26" s="206">
        <v>19</v>
      </c>
      <c r="H26" s="206">
        <v>5</v>
      </c>
      <c r="I26" s="207">
        <v>0</v>
      </c>
      <c r="J26" s="242">
        <v>16</v>
      </c>
      <c r="K26" s="208">
        <f t="shared" si="2"/>
        <v>11.4</v>
      </c>
      <c r="M26" s="51"/>
      <c r="N26" s="51"/>
      <c r="O26" s="51"/>
      <c r="P26" s="51"/>
      <c r="Q26" s="51"/>
      <c r="R26" s="51"/>
      <c r="S26" s="51"/>
      <c r="T26" s="51"/>
      <c r="U26" s="51"/>
      <c r="V26" s="51"/>
      <c r="W26" s="51"/>
      <c r="X26" s="188"/>
      <c r="Y26" s="189"/>
      <c r="Z26" s="190"/>
      <c r="AA26" s="191"/>
      <c r="AB26" s="191"/>
      <c r="AC26" s="192"/>
      <c r="AD26" s="192"/>
      <c r="AE26" s="193">
        <f>I26</f>
        <v>0</v>
      </c>
      <c r="AF26" s="194"/>
    </row>
    <row r="27" spans="1:32" ht="14.25" customHeight="1" x14ac:dyDescent="0.2">
      <c r="B27" s="505" t="s">
        <v>82</v>
      </c>
      <c r="C27" s="506"/>
      <c r="D27" s="285">
        <v>1</v>
      </c>
      <c r="E27" s="286">
        <v>0</v>
      </c>
      <c r="F27" s="286">
        <v>0</v>
      </c>
      <c r="G27" s="287">
        <v>0</v>
      </c>
      <c r="H27" s="287">
        <v>1</v>
      </c>
      <c r="I27" s="288">
        <v>1</v>
      </c>
      <c r="J27" s="289">
        <v>0</v>
      </c>
      <c r="K27" s="290">
        <f t="shared" ref="K27" si="4">AVERAGE(F27:J27)</f>
        <v>0.4</v>
      </c>
      <c r="M27" s="51"/>
      <c r="N27" s="51"/>
      <c r="O27" s="51"/>
      <c r="P27" s="51"/>
      <c r="Q27" s="51"/>
      <c r="R27" s="51"/>
      <c r="S27" s="51"/>
      <c r="T27" s="51"/>
      <c r="U27" s="51"/>
      <c r="V27" s="51"/>
      <c r="W27" s="51"/>
      <c r="Y27" s="189" t="s">
        <v>72</v>
      </c>
      <c r="Z27" s="190">
        <f t="shared" ref="Z27:AF27" si="5">SUM(D15:D20)+SUM(D27:D28)</f>
        <v>5</v>
      </c>
      <c r="AA27" s="191">
        <f t="shared" si="5"/>
        <v>7</v>
      </c>
      <c r="AB27" s="191">
        <f t="shared" si="5"/>
        <v>8</v>
      </c>
      <c r="AC27" s="192">
        <f t="shared" si="5"/>
        <v>10</v>
      </c>
      <c r="AD27" s="192">
        <f t="shared" si="5"/>
        <v>5</v>
      </c>
      <c r="AE27" s="193">
        <f t="shared" si="5"/>
        <v>5</v>
      </c>
      <c r="AF27" s="194">
        <f t="shared" si="5"/>
        <v>10</v>
      </c>
    </row>
    <row r="28" spans="1:32" ht="14.25" customHeight="1" thickBot="1" x14ac:dyDescent="0.25">
      <c r="B28" s="509" t="s">
        <v>72</v>
      </c>
      <c r="C28" s="510"/>
      <c r="D28" s="221">
        <v>0</v>
      </c>
      <c r="E28" s="222">
        <v>0</v>
      </c>
      <c r="F28" s="222">
        <v>0</v>
      </c>
      <c r="G28" s="223">
        <v>0</v>
      </c>
      <c r="H28" s="223">
        <v>0</v>
      </c>
      <c r="I28" s="224">
        <v>0</v>
      </c>
      <c r="J28" s="225">
        <v>1</v>
      </c>
      <c r="K28" s="290">
        <f t="shared" si="0"/>
        <v>0.2</v>
      </c>
      <c r="M28" s="51"/>
      <c r="N28" s="51"/>
      <c r="O28" s="51"/>
      <c r="P28" s="51"/>
      <c r="Q28" s="51"/>
      <c r="R28" s="51"/>
      <c r="S28" s="51"/>
      <c r="T28" s="51"/>
      <c r="U28" s="51"/>
      <c r="V28" s="51"/>
      <c r="W28" s="51"/>
      <c r="AC28" s="51"/>
    </row>
    <row r="29" spans="1:32" ht="14.25" customHeight="1" thickBot="1" x14ac:dyDescent="0.25">
      <c r="A29" s="165"/>
      <c r="B29" s="503" t="s">
        <v>49</v>
      </c>
      <c r="C29" s="504"/>
      <c r="D29" s="199">
        <v>48</v>
      </c>
      <c r="E29" s="200">
        <v>15</v>
      </c>
      <c r="F29" s="200">
        <v>25</v>
      </c>
      <c r="G29" s="201">
        <v>29</v>
      </c>
      <c r="H29" s="201">
        <v>10</v>
      </c>
      <c r="I29" s="202">
        <v>5</v>
      </c>
      <c r="J29" s="202">
        <v>26</v>
      </c>
      <c r="K29" s="271">
        <f t="shared" si="0"/>
        <v>19</v>
      </c>
      <c r="M29" s="7"/>
      <c r="N29" s="3"/>
      <c r="O29" s="3"/>
      <c r="P29" s="3"/>
      <c r="Q29" s="6"/>
      <c r="R29" s="51"/>
      <c r="S29" s="51"/>
      <c r="T29" s="51"/>
      <c r="U29" s="51"/>
      <c r="V29" s="51"/>
      <c r="W29" s="51"/>
      <c r="AC29" s="51"/>
      <c r="AD29" s="8"/>
    </row>
    <row r="30" spans="1:32" ht="3.75" customHeight="1" thickBot="1" x14ac:dyDescent="0.25">
      <c r="A30" s="165"/>
      <c r="B30" s="307"/>
      <c r="C30" s="307"/>
      <c r="D30" s="308"/>
      <c r="E30" s="308"/>
      <c r="F30" s="308"/>
      <c r="G30" s="308"/>
      <c r="H30" s="308"/>
      <c r="I30" s="308"/>
      <c r="J30" s="308"/>
      <c r="K30" s="309"/>
      <c r="M30" s="7"/>
      <c r="N30" s="3"/>
      <c r="O30" s="3"/>
      <c r="P30" s="3"/>
      <c r="Q30" s="6"/>
      <c r="R30" s="51"/>
      <c r="S30" s="51"/>
      <c r="T30" s="51"/>
      <c r="U30" s="51"/>
      <c r="V30" s="51"/>
      <c r="W30" s="51"/>
      <c r="AC30" s="51"/>
      <c r="AD30" s="8"/>
    </row>
    <row r="31" spans="1:32" ht="16.5" customHeight="1" outlineLevel="1" thickBot="1" x14ac:dyDescent="0.25">
      <c r="B31" s="514" t="s">
        <v>116</v>
      </c>
      <c r="C31" s="515"/>
      <c r="D31" s="199">
        <v>10</v>
      </c>
      <c r="E31" s="200">
        <v>12</v>
      </c>
      <c r="F31" s="302">
        <v>8</v>
      </c>
      <c r="G31" s="303">
        <v>10</v>
      </c>
      <c r="H31" s="303">
        <v>5</v>
      </c>
      <c r="I31" s="304">
        <v>5</v>
      </c>
      <c r="J31" s="304">
        <v>10</v>
      </c>
      <c r="K31" s="271">
        <f t="shared" ref="K31" si="6">AVERAGE(F31:J31)</f>
        <v>7.6</v>
      </c>
      <c r="M31" s="7" t="s">
        <v>117</v>
      </c>
      <c r="N31" s="3"/>
      <c r="O31" s="3"/>
      <c r="P31" s="3"/>
      <c r="Q31" s="6"/>
      <c r="R31" s="51"/>
      <c r="S31" s="51"/>
      <c r="T31" s="51"/>
      <c r="U31" s="51"/>
      <c r="V31" s="51"/>
      <c r="W31" s="51"/>
      <c r="AC31" s="51"/>
      <c r="AD31" s="8"/>
    </row>
    <row r="32" spans="1:32" ht="7.5" customHeight="1" x14ac:dyDescent="0.2">
      <c r="B32" s="51"/>
      <c r="C32" s="51"/>
      <c r="D32" s="51"/>
      <c r="E32" s="51"/>
      <c r="F32" s="51"/>
      <c r="G32" s="51"/>
      <c r="H32" s="51"/>
      <c r="I32" s="51"/>
      <c r="J32" s="51"/>
      <c r="K32" s="51"/>
      <c r="M32" s="51"/>
      <c r="N32" s="51"/>
      <c r="O32" s="51"/>
      <c r="P32" s="51"/>
      <c r="Q32" s="51"/>
      <c r="R32" s="51"/>
      <c r="S32" s="51"/>
      <c r="T32" s="51"/>
      <c r="U32" s="51"/>
      <c r="V32" s="51"/>
      <c r="W32" s="51"/>
      <c r="X32" s="51"/>
      <c r="Y32" s="51"/>
      <c r="Z32" s="51"/>
      <c r="AA32" s="51"/>
      <c r="AB32" s="51"/>
      <c r="AC32" s="51"/>
    </row>
    <row r="33" spans="1:22" x14ac:dyDescent="0.2">
      <c r="B33" s="7" t="s">
        <v>103</v>
      </c>
      <c r="C33" s="7"/>
      <c r="D33" s="3"/>
      <c r="E33" s="3"/>
      <c r="F33" s="3"/>
      <c r="G33" s="6"/>
      <c r="H33" s="6"/>
      <c r="K33" s="76" t="s">
        <v>37</v>
      </c>
      <c r="M33" s="7" t="s">
        <v>104</v>
      </c>
      <c r="O33" s="3"/>
      <c r="P33" s="3"/>
      <c r="Q33" s="3"/>
      <c r="R33" s="6"/>
      <c r="S33" s="51"/>
      <c r="V33" s="76" t="s">
        <v>37</v>
      </c>
    </row>
    <row r="34" spans="1:22" ht="14.25" customHeight="1" x14ac:dyDescent="0.2">
      <c r="B34" s="245"/>
      <c r="C34" s="246"/>
      <c r="D34" s="25" t="s">
        <v>9</v>
      </c>
      <c r="E34" s="26" t="s">
        <v>10</v>
      </c>
      <c r="F34" s="26" t="s">
        <v>11</v>
      </c>
      <c r="G34" s="26" t="s">
        <v>12</v>
      </c>
      <c r="H34" s="26" t="s">
        <v>13</v>
      </c>
      <c r="I34" s="163" t="s">
        <v>59</v>
      </c>
      <c r="J34" s="163" t="s">
        <v>85</v>
      </c>
      <c r="K34" s="164" t="s">
        <v>99</v>
      </c>
      <c r="M34" s="245"/>
      <c r="N34" s="246"/>
      <c r="O34" s="25" t="s">
        <v>9</v>
      </c>
      <c r="P34" s="26" t="s">
        <v>10</v>
      </c>
      <c r="Q34" s="26" t="s">
        <v>11</v>
      </c>
      <c r="R34" s="26" t="s">
        <v>12</v>
      </c>
      <c r="S34" s="26" t="s">
        <v>13</v>
      </c>
      <c r="T34" s="163" t="s">
        <v>59</v>
      </c>
      <c r="U34" s="163" t="s">
        <v>83</v>
      </c>
      <c r="V34" s="164" t="s">
        <v>99</v>
      </c>
    </row>
    <row r="35" spans="1:22" ht="14.25" customHeight="1" x14ac:dyDescent="0.2">
      <c r="A35" s="161">
        <f>A15+1</f>
        <v>37</v>
      </c>
      <c r="B35" s="516" t="s">
        <v>74</v>
      </c>
      <c r="C35" s="517"/>
      <c r="D35" s="190">
        <v>0</v>
      </c>
      <c r="E35" s="191">
        <v>0</v>
      </c>
      <c r="F35" s="191">
        <v>0</v>
      </c>
      <c r="G35" s="192">
        <v>0</v>
      </c>
      <c r="H35" s="192">
        <v>0</v>
      </c>
      <c r="I35" s="298">
        <v>0</v>
      </c>
      <c r="J35" s="298">
        <v>0</v>
      </c>
      <c r="K35" s="273">
        <f t="shared" ref="K35:K49" si="7">AVERAGE(F35:J35)</f>
        <v>0</v>
      </c>
      <c r="M35" s="516" t="s">
        <v>74</v>
      </c>
      <c r="N35" s="517"/>
      <c r="O35" s="190">
        <v>0</v>
      </c>
      <c r="P35" s="191">
        <v>0</v>
      </c>
      <c r="Q35" s="191">
        <v>0</v>
      </c>
      <c r="R35" s="192">
        <v>0</v>
      </c>
      <c r="S35" s="192">
        <v>0</v>
      </c>
      <c r="T35" s="298">
        <v>0</v>
      </c>
      <c r="U35" s="298">
        <v>0</v>
      </c>
      <c r="V35" s="273">
        <f t="shared" ref="V35:V49" si="8">AVERAGE(Q35:U35)</f>
        <v>0</v>
      </c>
    </row>
    <row r="36" spans="1:22" ht="14.25" customHeight="1" x14ac:dyDescent="0.2">
      <c r="A36" s="165" t="s">
        <v>0</v>
      </c>
      <c r="B36" s="505" t="s">
        <v>75</v>
      </c>
      <c r="C36" s="506"/>
      <c r="D36" s="285">
        <v>0</v>
      </c>
      <c r="E36" s="286">
        <v>0</v>
      </c>
      <c r="F36" s="286">
        <v>0</v>
      </c>
      <c r="G36" s="287">
        <v>0</v>
      </c>
      <c r="H36" s="287">
        <v>0</v>
      </c>
      <c r="I36" s="288">
        <v>0</v>
      </c>
      <c r="J36" s="288">
        <v>1</v>
      </c>
      <c r="K36" s="290">
        <f t="shared" si="7"/>
        <v>0.2</v>
      </c>
      <c r="M36" s="505" t="s">
        <v>75</v>
      </c>
      <c r="N36" s="506"/>
      <c r="O36" s="285">
        <v>0</v>
      </c>
      <c r="P36" s="286">
        <v>1</v>
      </c>
      <c r="Q36" s="286">
        <v>0</v>
      </c>
      <c r="R36" s="287">
        <v>0</v>
      </c>
      <c r="S36" s="287">
        <v>0</v>
      </c>
      <c r="T36" s="288">
        <v>0</v>
      </c>
      <c r="U36" s="288">
        <v>0</v>
      </c>
      <c r="V36" s="290">
        <f t="shared" si="8"/>
        <v>0</v>
      </c>
    </row>
    <row r="37" spans="1:22" ht="14.25" customHeight="1" x14ac:dyDescent="0.2">
      <c r="B37" s="505" t="s">
        <v>77</v>
      </c>
      <c r="C37" s="506"/>
      <c r="D37" s="285">
        <v>0</v>
      </c>
      <c r="E37" s="286">
        <v>0</v>
      </c>
      <c r="F37" s="286">
        <v>0</v>
      </c>
      <c r="G37" s="287">
        <v>0</v>
      </c>
      <c r="H37" s="287">
        <v>0</v>
      </c>
      <c r="I37" s="288">
        <v>0</v>
      </c>
      <c r="J37" s="288">
        <v>0</v>
      </c>
      <c r="K37" s="290">
        <f t="shared" si="7"/>
        <v>0</v>
      </c>
      <c r="M37" s="505" t="s">
        <v>77</v>
      </c>
      <c r="N37" s="506"/>
      <c r="O37" s="285">
        <v>0</v>
      </c>
      <c r="P37" s="286">
        <v>0</v>
      </c>
      <c r="Q37" s="286">
        <v>0</v>
      </c>
      <c r="R37" s="287">
        <v>0</v>
      </c>
      <c r="S37" s="287">
        <v>0</v>
      </c>
      <c r="T37" s="288">
        <v>0</v>
      </c>
      <c r="U37" s="288">
        <v>1</v>
      </c>
      <c r="V37" s="290">
        <f t="shared" si="8"/>
        <v>0.2</v>
      </c>
    </row>
    <row r="38" spans="1:22" ht="14.25" customHeight="1" x14ac:dyDescent="0.2">
      <c r="B38" s="505" t="s">
        <v>73</v>
      </c>
      <c r="C38" s="506"/>
      <c r="D38" s="285">
        <v>0</v>
      </c>
      <c r="E38" s="286">
        <v>0</v>
      </c>
      <c r="F38" s="286">
        <v>0</v>
      </c>
      <c r="G38" s="287">
        <v>0</v>
      </c>
      <c r="H38" s="287">
        <v>0</v>
      </c>
      <c r="I38" s="288">
        <v>0</v>
      </c>
      <c r="J38" s="288">
        <v>0</v>
      </c>
      <c r="K38" s="290">
        <f t="shared" ref="K38" si="9">AVERAGE(F38:J38)</f>
        <v>0</v>
      </c>
      <c r="M38" s="505" t="s">
        <v>73</v>
      </c>
      <c r="N38" s="506"/>
      <c r="O38" s="285">
        <v>1</v>
      </c>
      <c r="P38" s="286">
        <v>0</v>
      </c>
      <c r="Q38" s="286">
        <v>0</v>
      </c>
      <c r="R38" s="287">
        <v>1</v>
      </c>
      <c r="S38" s="287">
        <v>0</v>
      </c>
      <c r="T38" s="288">
        <v>0</v>
      </c>
      <c r="U38" s="288">
        <v>2</v>
      </c>
      <c r="V38" s="290">
        <f t="shared" ref="V38" si="10">AVERAGE(Q38:U38)</f>
        <v>0.6</v>
      </c>
    </row>
    <row r="39" spans="1:22" ht="14.25" customHeight="1" x14ac:dyDescent="0.2">
      <c r="B39" s="505" t="s">
        <v>79</v>
      </c>
      <c r="C39" s="506"/>
      <c r="D39" s="285">
        <v>0</v>
      </c>
      <c r="E39" s="286">
        <v>0</v>
      </c>
      <c r="F39" s="286">
        <v>0</v>
      </c>
      <c r="G39" s="287">
        <v>0</v>
      </c>
      <c r="H39" s="287">
        <v>0</v>
      </c>
      <c r="I39" s="288">
        <v>0</v>
      </c>
      <c r="J39" s="288">
        <v>0</v>
      </c>
      <c r="K39" s="290">
        <f t="shared" si="7"/>
        <v>0</v>
      </c>
      <c r="M39" s="505" t="s">
        <v>79</v>
      </c>
      <c r="N39" s="506"/>
      <c r="O39" s="285">
        <v>0</v>
      </c>
      <c r="P39" s="286">
        <v>0</v>
      </c>
      <c r="Q39" s="286">
        <v>0</v>
      </c>
      <c r="R39" s="287">
        <v>0</v>
      </c>
      <c r="S39" s="287">
        <v>0</v>
      </c>
      <c r="T39" s="288">
        <v>0</v>
      </c>
      <c r="U39" s="288">
        <v>0</v>
      </c>
      <c r="V39" s="290">
        <f t="shared" si="8"/>
        <v>0</v>
      </c>
    </row>
    <row r="40" spans="1:22" ht="14.25" customHeight="1" x14ac:dyDescent="0.2">
      <c r="A40" s="161">
        <f>A35+1</f>
        <v>38</v>
      </c>
      <c r="B40" s="507" t="s">
        <v>81</v>
      </c>
      <c r="C40" s="508"/>
      <c r="D40" s="292">
        <v>0</v>
      </c>
      <c r="E40" s="293">
        <v>0</v>
      </c>
      <c r="F40" s="293">
        <v>0</v>
      </c>
      <c r="G40" s="294">
        <v>0</v>
      </c>
      <c r="H40" s="294">
        <v>0</v>
      </c>
      <c r="I40" s="295">
        <v>0</v>
      </c>
      <c r="J40" s="295">
        <v>0</v>
      </c>
      <c r="K40" s="297">
        <f t="shared" si="7"/>
        <v>0</v>
      </c>
      <c r="M40" s="507" t="s">
        <v>81</v>
      </c>
      <c r="N40" s="508"/>
      <c r="O40" s="292">
        <v>0</v>
      </c>
      <c r="P40" s="293">
        <v>0</v>
      </c>
      <c r="Q40" s="293">
        <v>0</v>
      </c>
      <c r="R40" s="294">
        <v>0</v>
      </c>
      <c r="S40" s="294">
        <v>0</v>
      </c>
      <c r="T40" s="295">
        <v>1</v>
      </c>
      <c r="U40" s="295">
        <v>0</v>
      </c>
      <c r="V40" s="297">
        <f t="shared" si="8"/>
        <v>0.2</v>
      </c>
    </row>
    <row r="41" spans="1:22" ht="14.25" customHeight="1" x14ac:dyDescent="0.2">
      <c r="A41" s="161"/>
      <c r="B41" s="511" t="s">
        <v>66</v>
      </c>
      <c r="C41" s="270" t="s">
        <v>67</v>
      </c>
      <c r="D41" s="221">
        <v>0</v>
      </c>
      <c r="E41" s="222">
        <v>0</v>
      </c>
      <c r="F41" s="222">
        <v>0</v>
      </c>
      <c r="G41" s="223">
        <v>1</v>
      </c>
      <c r="H41" s="223">
        <v>0</v>
      </c>
      <c r="I41" s="224">
        <v>0</v>
      </c>
      <c r="J41" s="224">
        <v>0</v>
      </c>
      <c r="K41" s="274">
        <f t="shared" ref="K41:K46" si="11">AVERAGE(F41:J41)</f>
        <v>0.2</v>
      </c>
      <c r="M41" s="511" t="s">
        <v>66</v>
      </c>
      <c r="N41" s="270" t="s">
        <v>67</v>
      </c>
      <c r="O41" s="221">
        <v>0</v>
      </c>
      <c r="P41" s="222">
        <v>1</v>
      </c>
      <c r="Q41" s="222">
        <v>0</v>
      </c>
      <c r="R41" s="223">
        <v>2</v>
      </c>
      <c r="S41" s="223">
        <v>0</v>
      </c>
      <c r="T41" s="224">
        <v>0</v>
      </c>
      <c r="U41" s="224">
        <v>0</v>
      </c>
      <c r="V41" s="274">
        <f t="shared" ref="V41:V46" si="12">AVERAGE(Q41:U41)</f>
        <v>0.4</v>
      </c>
    </row>
    <row r="42" spans="1:22" ht="14.25" customHeight="1" x14ac:dyDescent="0.2">
      <c r="B42" s="512"/>
      <c r="C42" s="213" t="s">
        <v>68</v>
      </c>
      <c r="D42" s="172">
        <v>0</v>
      </c>
      <c r="E42" s="173">
        <v>0</v>
      </c>
      <c r="F42" s="173">
        <v>0</v>
      </c>
      <c r="G42" s="174">
        <v>0</v>
      </c>
      <c r="H42" s="174">
        <v>0</v>
      </c>
      <c r="I42" s="195">
        <v>0</v>
      </c>
      <c r="J42" s="195">
        <v>2</v>
      </c>
      <c r="K42" s="272">
        <f t="shared" si="11"/>
        <v>0.4</v>
      </c>
      <c r="M42" s="512"/>
      <c r="N42" s="213" t="s">
        <v>68</v>
      </c>
      <c r="O42" s="172">
        <v>0</v>
      </c>
      <c r="P42" s="173">
        <v>0</v>
      </c>
      <c r="Q42" s="173">
        <v>1</v>
      </c>
      <c r="R42" s="174">
        <v>0</v>
      </c>
      <c r="S42" s="174">
        <v>0</v>
      </c>
      <c r="T42" s="195">
        <v>0</v>
      </c>
      <c r="U42" s="195">
        <v>0</v>
      </c>
      <c r="V42" s="272">
        <f t="shared" si="12"/>
        <v>0.2</v>
      </c>
    </row>
    <row r="43" spans="1:22" ht="14.25" customHeight="1" x14ac:dyDescent="0.2">
      <c r="B43" s="512"/>
      <c r="C43" s="213" t="s">
        <v>69</v>
      </c>
      <c r="D43" s="172">
        <v>0</v>
      </c>
      <c r="E43" s="173">
        <v>0</v>
      </c>
      <c r="F43" s="173">
        <v>6</v>
      </c>
      <c r="G43" s="174">
        <v>0</v>
      </c>
      <c r="H43" s="174">
        <v>0</v>
      </c>
      <c r="I43" s="195">
        <v>0</v>
      </c>
      <c r="J43" s="195">
        <v>0</v>
      </c>
      <c r="K43" s="272">
        <f t="shared" si="11"/>
        <v>1.2</v>
      </c>
      <c r="M43" s="512"/>
      <c r="N43" s="213" t="s">
        <v>69</v>
      </c>
      <c r="O43" s="172">
        <v>0</v>
      </c>
      <c r="P43" s="173">
        <v>0</v>
      </c>
      <c r="Q43" s="173">
        <v>1</v>
      </c>
      <c r="R43" s="174">
        <v>0</v>
      </c>
      <c r="S43" s="174">
        <v>0</v>
      </c>
      <c r="T43" s="195">
        <v>0</v>
      </c>
      <c r="U43" s="195">
        <v>0</v>
      </c>
      <c r="V43" s="272">
        <f t="shared" si="12"/>
        <v>0.2</v>
      </c>
    </row>
    <row r="44" spans="1:22" ht="14.25" customHeight="1" x14ac:dyDescent="0.2">
      <c r="B44" s="512"/>
      <c r="C44" s="213" t="s">
        <v>70</v>
      </c>
      <c r="D44" s="172">
        <v>0</v>
      </c>
      <c r="E44" s="173">
        <v>0</v>
      </c>
      <c r="F44" s="173">
        <v>0</v>
      </c>
      <c r="G44" s="174">
        <v>0</v>
      </c>
      <c r="H44" s="174">
        <v>0</v>
      </c>
      <c r="I44" s="195">
        <v>0</v>
      </c>
      <c r="J44" s="195">
        <v>0</v>
      </c>
      <c r="K44" s="272">
        <f t="shared" si="11"/>
        <v>0</v>
      </c>
      <c r="M44" s="512"/>
      <c r="N44" s="213" t="s">
        <v>70</v>
      </c>
      <c r="O44" s="172">
        <v>1</v>
      </c>
      <c r="P44" s="173">
        <v>3</v>
      </c>
      <c r="Q44" s="173">
        <v>0</v>
      </c>
      <c r="R44" s="174">
        <v>0</v>
      </c>
      <c r="S44" s="174">
        <v>0</v>
      </c>
      <c r="T44" s="195">
        <v>0</v>
      </c>
      <c r="U44" s="195">
        <v>0</v>
      </c>
      <c r="V44" s="272">
        <f t="shared" si="12"/>
        <v>0</v>
      </c>
    </row>
    <row r="45" spans="1:22" ht="14.25" customHeight="1" x14ac:dyDescent="0.2">
      <c r="B45" s="512"/>
      <c r="C45" s="214" t="s">
        <v>86</v>
      </c>
      <c r="D45" s="180">
        <v>0</v>
      </c>
      <c r="E45" s="181">
        <v>0</v>
      </c>
      <c r="F45" s="181">
        <v>0</v>
      </c>
      <c r="G45" s="182">
        <v>0</v>
      </c>
      <c r="H45" s="182">
        <v>0</v>
      </c>
      <c r="I45" s="203">
        <v>0</v>
      </c>
      <c r="J45" s="203">
        <v>0</v>
      </c>
      <c r="K45" s="273">
        <f t="shared" si="11"/>
        <v>0</v>
      </c>
      <c r="M45" s="512"/>
      <c r="N45" s="214" t="s">
        <v>87</v>
      </c>
      <c r="O45" s="180">
        <v>0</v>
      </c>
      <c r="P45" s="181">
        <v>0</v>
      </c>
      <c r="Q45" s="181">
        <v>0</v>
      </c>
      <c r="R45" s="182">
        <v>0</v>
      </c>
      <c r="S45" s="182">
        <v>0</v>
      </c>
      <c r="T45" s="203">
        <v>0</v>
      </c>
      <c r="U45" s="203">
        <v>0</v>
      </c>
      <c r="V45" s="273">
        <f t="shared" si="12"/>
        <v>0</v>
      </c>
    </row>
    <row r="46" spans="1:22" ht="14.25" customHeight="1" x14ac:dyDescent="0.2">
      <c r="B46" s="513"/>
      <c r="C46" s="215" t="s">
        <v>51</v>
      </c>
      <c r="D46" s="204">
        <v>0</v>
      </c>
      <c r="E46" s="205">
        <v>0</v>
      </c>
      <c r="F46" s="205">
        <v>6</v>
      </c>
      <c r="G46" s="206">
        <v>1</v>
      </c>
      <c r="H46" s="206">
        <v>0</v>
      </c>
      <c r="I46" s="207">
        <v>0</v>
      </c>
      <c r="J46" s="242">
        <v>2</v>
      </c>
      <c r="K46" s="208">
        <f t="shared" si="11"/>
        <v>1.8</v>
      </c>
      <c r="M46" s="513"/>
      <c r="N46" s="215" t="s">
        <v>51</v>
      </c>
      <c r="O46" s="204">
        <v>1</v>
      </c>
      <c r="P46" s="205">
        <v>4</v>
      </c>
      <c r="Q46" s="205">
        <v>2</v>
      </c>
      <c r="R46" s="206">
        <v>2</v>
      </c>
      <c r="S46" s="206">
        <v>0</v>
      </c>
      <c r="T46" s="242">
        <v>0</v>
      </c>
      <c r="U46" s="242">
        <v>0</v>
      </c>
      <c r="V46" s="208">
        <f t="shared" si="12"/>
        <v>0.8</v>
      </c>
    </row>
    <row r="47" spans="1:22" ht="14.25" customHeight="1" x14ac:dyDescent="0.2">
      <c r="B47" s="516" t="s">
        <v>82</v>
      </c>
      <c r="C47" s="517"/>
      <c r="D47" s="190">
        <v>0</v>
      </c>
      <c r="E47" s="191">
        <v>0</v>
      </c>
      <c r="F47" s="191">
        <v>0</v>
      </c>
      <c r="G47" s="192">
        <v>0</v>
      </c>
      <c r="H47" s="192">
        <v>0</v>
      </c>
      <c r="I47" s="203">
        <v>0</v>
      </c>
      <c r="J47" s="203">
        <v>0</v>
      </c>
      <c r="K47" s="273">
        <f t="shared" ref="K47" si="13">AVERAGE(F47:J47)</f>
        <v>0</v>
      </c>
      <c r="M47" s="516" t="s">
        <v>82</v>
      </c>
      <c r="N47" s="517"/>
      <c r="O47" s="190">
        <v>0</v>
      </c>
      <c r="P47" s="191">
        <v>0</v>
      </c>
      <c r="Q47" s="191">
        <v>0</v>
      </c>
      <c r="R47" s="192">
        <v>0</v>
      </c>
      <c r="S47" s="192">
        <v>1</v>
      </c>
      <c r="T47" s="203">
        <v>0</v>
      </c>
      <c r="U47" s="203">
        <v>0</v>
      </c>
      <c r="V47" s="273">
        <f t="shared" ref="V47" si="14">AVERAGE(Q47:U47)</f>
        <v>0.2</v>
      </c>
    </row>
    <row r="48" spans="1:22" ht="14.25" customHeight="1" thickBot="1" x14ac:dyDescent="0.25">
      <c r="A48" s="161"/>
      <c r="B48" s="509" t="s">
        <v>72</v>
      </c>
      <c r="C48" s="510"/>
      <c r="D48" s="221">
        <v>0</v>
      </c>
      <c r="E48" s="222">
        <v>0</v>
      </c>
      <c r="F48" s="222">
        <v>0</v>
      </c>
      <c r="G48" s="223">
        <v>0</v>
      </c>
      <c r="H48" s="223">
        <v>0</v>
      </c>
      <c r="I48" s="224">
        <v>0</v>
      </c>
      <c r="J48" s="224">
        <v>0</v>
      </c>
      <c r="K48" s="290">
        <f t="shared" si="7"/>
        <v>0</v>
      </c>
      <c r="M48" s="509" t="s">
        <v>72</v>
      </c>
      <c r="N48" s="510"/>
      <c r="O48" s="221">
        <v>0</v>
      </c>
      <c r="P48" s="222">
        <v>0</v>
      </c>
      <c r="Q48" s="222">
        <v>0</v>
      </c>
      <c r="R48" s="223">
        <v>0</v>
      </c>
      <c r="S48" s="223">
        <v>0</v>
      </c>
      <c r="T48" s="224">
        <v>0</v>
      </c>
      <c r="U48" s="224">
        <v>0</v>
      </c>
      <c r="V48" s="290">
        <f t="shared" si="8"/>
        <v>0</v>
      </c>
    </row>
    <row r="49" spans="1:24" ht="14.25" customHeight="1" thickBot="1" x14ac:dyDescent="0.25">
      <c r="B49" s="503" t="s">
        <v>49</v>
      </c>
      <c r="C49" s="504"/>
      <c r="D49" s="199">
        <v>0</v>
      </c>
      <c r="E49" s="199">
        <v>0</v>
      </c>
      <c r="F49" s="199">
        <v>6</v>
      </c>
      <c r="G49" s="199">
        <v>1</v>
      </c>
      <c r="H49" s="199">
        <v>0</v>
      </c>
      <c r="I49" s="199">
        <v>0</v>
      </c>
      <c r="J49" s="199">
        <v>3</v>
      </c>
      <c r="K49" s="271">
        <f t="shared" si="7"/>
        <v>2</v>
      </c>
      <c r="M49" s="503" t="s">
        <v>49</v>
      </c>
      <c r="N49" s="504"/>
      <c r="O49" s="199">
        <v>2</v>
      </c>
      <c r="P49" s="200">
        <v>5</v>
      </c>
      <c r="Q49" s="200">
        <v>2</v>
      </c>
      <c r="R49" s="201">
        <v>3</v>
      </c>
      <c r="S49" s="201">
        <v>1</v>
      </c>
      <c r="T49" s="202">
        <v>1</v>
      </c>
      <c r="U49" s="202">
        <v>3</v>
      </c>
      <c r="V49" s="271">
        <f t="shared" si="8"/>
        <v>2</v>
      </c>
      <c r="W49" s="196">
        <v>7</v>
      </c>
      <c r="X49" s="196">
        <f>SUM(O49:T49)</f>
        <v>14</v>
      </c>
    </row>
    <row r="50" spans="1:24" ht="3.75" customHeight="1" thickBot="1" x14ac:dyDescent="0.25">
      <c r="B50" s="307"/>
      <c r="C50" s="307"/>
      <c r="D50" s="308"/>
      <c r="E50" s="308"/>
      <c r="F50" s="308"/>
      <c r="G50" s="308"/>
      <c r="H50" s="308"/>
      <c r="I50" s="308"/>
      <c r="J50" s="308"/>
      <c r="K50" s="309"/>
      <c r="L50" s="244"/>
      <c r="M50" s="307"/>
      <c r="N50" s="307"/>
      <c r="O50" s="308"/>
      <c r="P50" s="308"/>
      <c r="Q50" s="308"/>
      <c r="R50" s="308"/>
      <c r="S50" s="308"/>
      <c r="T50" s="308"/>
      <c r="U50" s="308"/>
      <c r="V50" s="309"/>
      <c r="W50" s="196"/>
      <c r="X50" s="196"/>
    </row>
    <row r="51" spans="1:24" ht="16.5" customHeight="1" thickBot="1" x14ac:dyDescent="0.25">
      <c r="A51" s="165" t="s">
        <v>14</v>
      </c>
      <c r="B51" s="514" t="s">
        <v>116</v>
      </c>
      <c r="C51" s="515"/>
      <c r="D51" s="276" t="s">
        <v>90</v>
      </c>
      <c r="E51" s="275" t="s">
        <v>90</v>
      </c>
      <c r="F51" s="302">
        <v>0</v>
      </c>
      <c r="G51" s="303">
        <v>0</v>
      </c>
      <c r="H51" s="303">
        <v>0</v>
      </c>
      <c r="I51" s="304">
        <v>0</v>
      </c>
      <c r="J51" s="304">
        <v>1</v>
      </c>
      <c r="K51" s="271">
        <f t="shared" ref="K51" si="15">AVERAGE(F51:J51)</f>
        <v>0.2</v>
      </c>
      <c r="M51" s="514" t="s">
        <v>116</v>
      </c>
      <c r="N51" s="515"/>
      <c r="O51" s="276">
        <v>1</v>
      </c>
      <c r="P51" s="275">
        <v>1</v>
      </c>
      <c r="Q51" s="302">
        <v>0</v>
      </c>
      <c r="R51" s="303">
        <v>1</v>
      </c>
      <c r="S51" s="303">
        <v>1</v>
      </c>
      <c r="T51" s="304">
        <v>1</v>
      </c>
      <c r="U51" s="304">
        <v>3</v>
      </c>
      <c r="V51" s="271">
        <f t="shared" ref="V51" si="16">AVERAGE(Q51:U51)</f>
        <v>1.2</v>
      </c>
    </row>
    <row r="52" spans="1:24" ht="7.5" customHeight="1" x14ac:dyDescent="0.2">
      <c r="B52" s="51"/>
      <c r="C52" s="51"/>
      <c r="D52" s="51"/>
      <c r="E52" s="51"/>
      <c r="F52" s="51"/>
      <c r="G52" s="51"/>
      <c r="H52" s="51"/>
      <c r="I52" s="51"/>
      <c r="J52" s="51"/>
      <c r="K52" s="51"/>
      <c r="M52" s="520"/>
      <c r="N52" s="520"/>
      <c r="O52" s="520"/>
      <c r="P52" s="520"/>
      <c r="Q52" s="520"/>
      <c r="R52" s="520"/>
      <c r="S52" s="520"/>
      <c r="T52" s="520"/>
      <c r="U52" s="209"/>
      <c r="V52" s="51"/>
    </row>
    <row r="53" spans="1:24" x14ac:dyDescent="0.2">
      <c r="B53" s="7" t="s">
        <v>105</v>
      </c>
      <c r="C53" s="7"/>
      <c r="D53" s="3"/>
      <c r="E53" s="3"/>
      <c r="F53" s="3"/>
      <c r="G53" s="6"/>
      <c r="H53" s="6"/>
      <c r="K53" s="76" t="s">
        <v>91</v>
      </c>
      <c r="M53" s="7" t="s">
        <v>106</v>
      </c>
      <c r="O53" s="3"/>
      <c r="P53" s="3"/>
      <c r="Q53" s="3"/>
      <c r="R53" s="6"/>
      <c r="S53" s="6"/>
      <c r="V53" s="76" t="s">
        <v>37</v>
      </c>
    </row>
    <row r="54" spans="1:24" ht="14.25" customHeight="1" x14ac:dyDescent="0.2">
      <c r="B54" s="245"/>
      <c r="C54" s="246"/>
      <c r="D54" s="25" t="s">
        <v>92</v>
      </c>
      <c r="E54" s="26" t="s">
        <v>93</v>
      </c>
      <c r="F54" s="26" t="s">
        <v>94</v>
      </c>
      <c r="G54" s="26" t="s">
        <v>95</v>
      </c>
      <c r="H54" s="26" t="s">
        <v>96</v>
      </c>
      <c r="I54" s="163" t="s">
        <v>97</v>
      </c>
      <c r="J54" s="163" t="s">
        <v>62</v>
      </c>
      <c r="K54" s="164" t="s">
        <v>99</v>
      </c>
      <c r="M54" s="245"/>
      <c r="N54" s="246"/>
      <c r="O54" s="25" t="s">
        <v>9</v>
      </c>
      <c r="P54" s="26" t="s">
        <v>10</v>
      </c>
      <c r="Q54" s="26" t="s">
        <v>11</v>
      </c>
      <c r="R54" s="26" t="s">
        <v>12</v>
      </c>
      <c r="S54" s="26" t="s">
        <v>13</v>
      </c>
      <c r="T54" s="163" t="s">
        <v>59</v>
      </c>
      <c r="U54" s="163" t="s">
        <v>88</v>
      </c>
      <c r="V54" s="164" t="s">
        <v>99</v>
      </c>
    </row>
    <row r="55" spans="1:24" ht="14.25" customHeight="1" x14ac:dyDescent="0.2">
      <c r="A55" s="161">
        <f>A40+1</f>
        <v>39</v>
      </c>
      <c r="B55" s="516" t="s">
        <v>74</v>
      </c>
      <c r="C55" s="517"/>
      <c r="D55" s="190">
        <v>0</v>
      </c>
      <c r="E55" s="191">
        <v>1</v>
      </c>
      <c r="F55" s="191">
        <v>0</v>
      </c>
      <c r="G55" s="192">
        <v>0</v>
      </c>
      <c r="H55" s="192">
        <v>1</v>
      </c>
      <c r="I55" s="298">
        <v>1</v>
      </c>
      <c r="J55" s="298">
        <v>0</v>
      </c>
      <c r="K55" s="273">
        <f t="shared" ref="K55:K69" si="17">AVERAGE(F55:J55)</f>
        <v>0.4</v>
      </c>
      <c r="M55" s="516" t="s">
        <v>74</v>
      </c>
      <c r="N55" s="517"/>
      <c r="O55" s="166">
        <v>0</v>
      </c>
      <c r="P55" s="167">
        <v>1</v>
      </c>
      <c r="Q55" s="191">
        <v>0</v>
      </c>
      <c r="R55" s="192">
        <v>0</v>
      </c>
      <c r="S55" s="192">
        <v>0</v>
      </c>
      <c r="T55" s="298">
        <v>0</v>
      </c>
      <c r="U55" s="298">
        <v>0</v>
      </c>
      <c r="V55" s="273">
        <f t="shared" ref="V55:V69" si="18">AVERAGE(Q55:U55)</f>
        <v>0</v>
      </c>
    </row>
    <row r="56" spans="1:24" ht="14.25" customHeight="1" x14ac:dyDescent="0.2">
      <c r="A56" s="165" t="s">
        <v>15</v>
      </c>
      <c r="B56" s="505" t="s">
        <v>75</v>
      </c>
      <c r="C56" s="506"/>
      <c r="D56" s="285">
        <v>1</v>
      </c>
      <c r="E56" s="286">
        <v>2</v>
      </c>
      <c r="F56" s="286">
        <v>2</v>
      </c>
      <c r="G56" s="287">
        <v>2</v>
      </c>
      <c r="H56" s="287">
        <v>0</v>
      </c>
      <c r="I56" s="288">
        <v>1</v>
      </c>
      <c r="J56" s="288">
        <v>2</v>
      </c>
      <c r="K56" s="290">
        <f t="shared" si="17"/>
        <v>1.4</v>
      </c>
      <c r="M56" s="505" t="s">
        <v>75</v>
      </c>
      <c r="N56" s="506"/>
      <c r="O56" s="166">
        <v>0</v>
      </c>
      <c r="P56" s="167">
        <v>0</v>
      </c>
      <c r="Q56" s="286">
        <v>0</v>
      </c>
      <c r="R56" s="287">
        <v>0</v>
      </c>
      <c r="S56" s="287">
        <v>1</v>
      </c>
      <c r="T56" s="288">
        <v>0</v>
      </c>
      <c r="U56" s="288">
        <v>0</v>
      </c>
      <c r="V56" s="290">
        <f t="shared" si="18"/>
        <v>0.2</v>
      </c>
    </row>
    <row r="57" spans="1:24" ht="14.25" customHeight="1" x14ac:dyDescent="0.2">
      <c r="A57" s="165"/>
      <c r="B57" s="505" t="s">
        <v>77</v>
      </c>
      <c r="C57" s="506"/>
      <c r="D57" s="285">
        <v>0</v>
      </c>
      <c r="E57" s="286">
        <v>0</v>
      </c>
      <c r="F57" s="286">
        <v>2</v>
      </c>
      <c r="G57" s="287">
        <v>0</v>
      </c>
      <c r="H57" s="287">
        <v>0</v>
      </c>
      <c r="I57" s="288">
        <v>0</v>
      </c>
      <c r="J57" s="288">
        <v>0</v>
      </c>
      <c r="K57" s="290">
        <f t="shared" si="17"/>
        <v>0.4</v>
      </c>
      <c r="M57" s="505" t="s">
        <v>77</v>
      </c>
      <c r="N57" s="506"/>
      <c r="O57" s="166">
        <v>0</v>
      </c>
      <c r="P57" s="167">
        <v>0</v>
      </c>
      <c r="Q57" s="286">
        <v>0</v>
      </c>
      <c r="R57" s="287">
        <v>0</v>
      </c>
      <c r="S57" s="287">
        <v>0</v>
      </c>
      <c r="T57" s="288">
        <v>0</v>
      </c>
      <c r="U57" s="288">
        <v>0</v>
      </c>
      <c r="V57" s="290">
        <f t="shared" si="18"/>
        <v>0</v>
      </c>
    </row>
    <row r="58" spans="1:24" ht="14.25" customHeight="1" x14ac:dyDescent="0.2">
      <c r="B58" s="505" t="s">
        <v>73</v>
      </c>
      <c r="C58" s="506"/>
      <c r="D58" s="285">
        <v>0</v>
      </c>
      <c r="E58" s="286">
        <v>0</v>
      </c>
      <c r="F58" s="286">
        <v>1</v>
      </c>
      <c r="G58" s="287">
        <v>1</v>
      </c>
      <c r="H58" s="287">
        <v>0</v>
      </c>
      <c r="I58" s="288">
        <v>0</v>
      </c>
      <c r="J58" s="288">
        <v>0</v>
      </c>
      <c r="K58" s="290">
        <f t="shared" ref="K58" si="19">AVERAGE(F58:J58)</f>
        <v>0.4</v>
      </c>
      <c r="M58" s="505" t="s">
        <v>73</v>
      </c>
      <c r="N58" s="506"/>
      <c r="O58" s="166">
        <v>1</v>
      </c>
      <c r="P58" s="167">
        <v>0</v>
      </c>
      <c r="Q58" s="286">
        <v>1</v>
      </c>
      <c r="R58" s="287">
        <v>1</v>
      </c>
      <c r="S58" s="287">
        <v>0</v>
      </c>
      <c r="T58" s="288">
        <v>0</v>
      </c>
      <c r="U58" s="288">
        <v>0</v>
      </c>
      <c r="V58" s="290">
        <f t="shared" ref="V58" si="20">AVERAGE(Q58:U58)</f>
        <v>0.4</v>
      </c>
    </row>
    <row r="59" spans="1:24" ht="14.25" customHeight="1" x14ac:dyDescent="0.2">
      <c r="B59" s="505" t="s">
        <v>79</v>
      </c>
      <c r="C59" s="506"/>
      <c r="D59" s="285">
        <v>0</v>
      </c>
      <c r="E59" s="286">
        <v>0</v>
      </c>
      <c r="F59" s="286">
        <v>0</v>
      </c>
      <c r="G59" s="287">
        <v>0</v>
      </c>
      <c r="H59" s="287">
        <v>0</v>
      </c>
      <c r="I59" s="288">
        <v>1</v>
      </c>
      <c r="J59" s="288">
        <v>0</v>
      </c>
      <c r="K59" s="290">
        <f t="shared" si="17"/>
        <v>0.2</v>
      </c>
      <c r="M59" s="505" t="s">
        <v>79</v>
      </c>
      <c r="N59" s="506"/>
      <c r="O59" s="172">
        <v>0</v>
      </c>
      <c r="P59" s="173">
        <v>0</v>
      </c>
      <c r="Q59" s="286">
        <v>0</v>
      </c>
      <c r="R59" s="287">
        <v>0</v>
      </c>
      <c r="S59" s="287">
        <v>0</v>
      </c>
      <c r="T59" s="288">
        <v>0</v>
      </c>
      <c r="U59" s="288">
        <v>0</v>
      </c>
      <c r="V59" s="290">
        <f t="shared" si="18"/>
        <v>0</v>
      </c>
    </row>
    <row r="60" spans="1:24" ht="14.25" customHeight="1" x14ac:dyDescent="0.2">
      <c r="A60" s="161">
        <f>A55+1</f>
        <v>40</v>
      </c>
      <c r="B60" s="507" t="s">
        <v>131</v>
      </c>
      <c r="C60" s="508"/>
      <c r="D60" s="292">
        <v>0</v>
      </c>
      <c r="E60" s="293">
        <v>0</v>
      </c>
      <c r="F60" s="293">
        <v>0</v>
      </c>
      <c r="G60" s="294">
        <v>0</v>
      </c>
      <c r="H60" s="294">
        <v>0</v>
      </c>
      <c r="I60" s="295">
        <v>0</v>
      </c>
      <c r="J60" s="295">
        <v>0</v>
      </c>
      <c r="K60" s="297">
        <f t="shared" si="17"/>
        <v>0</v>
      </c>
      <c r="M60" s="507" t="s">
        <v>81</v>
      </c>
      <c r="N60" s="508"/>
      <c r="O60" s="197">
        <v>0</v>
      </c>
      <c r="P60" s="198">
        <v>0</v>
      </c>
      <c r="Q60" s="293">
        <v>0</v>
      </c>
      <c r="R60" s="294">
        <v>0</v>
      </c>
      <c r="S60" s="294">
        <v>0</v>
      </c>
      <c r="T60" s="295">
        <v>0</v>
      </c>
      <c r="U60" s="295">
        <v>0</v>
      </c>
      <c r="V60" s="297">
        <f t="shared" si="18"/>
        <v>0</v>
      </c>
    </row>
    <row r="61" spans="1:24" ht="14.25" customHeight="1" x14ac:dyDescent="0.2">
      <c r="A61" s="161"/>
      <c r="B61" s="511" t="s">
        <v>66</v>
      </c>
      <c r="C61" s="270" t="s">
        <v>67</v>
      </c>
      <c r="D61" s="221">
        <v>0</v>
      </c>
      <c r="E61" s="222">
        <v>0</v>
      </c>
      <c r="F61" s="222">
        <v>1</v>
      </c>
      <c r="G61" s="223">
        <v>1</v>
      </c>
      <c r="H61" s="223">
        <v>0</v>
      </c>
      <c r="I61" s="224">
        <v>0</v>
      </c>
      <c r="J61" s="224">
        <v>1</v>
      </c>
      <c r="K61" s="274">
        <f t="shared" ref="K61:K66" si="21">AVERAGE(F61:J61)</f>
        <v>0.6</v>
      </c>
      <c r="M61" s="511" t="s">
        <v>66</v>
      </c>
      <c r="N61" s="270" t="s">
        <v>67</v>
      </c>
      <c r="O61" s="221">
        <v>3</v>
      </c>
      <c r="P61" s="222">
        <v>0</v>
      </c>
      <c r="Q61" s="222">
        <v>0</v>
      </c>
      <c r="R61" s="223">
        <v>0</v>
      </c>
      <c r="S61" s="223">
        <v>0</v>
      </c>
      <c r="T61" s="224">
        <v>0</v>
      </c>
      <c r="U61" s="224">
        <v>1</v>
      </c>
      <c r="V61" s="274">
        <f t="shared" ref="V61:V66" si="22">AVERAGE(Q61:U61)</f>
        <v>0.2</v>
      </c>
    </row>
    <row r="62" spans="1:24" ht="14.25" customHeight="1" x14ac:dyDescent="0.2">
      <c r="B62" s="512"/>
      <c r="C62" s="213" t="s">
        <v>68</v>
      </c>
      <c r="D62" s="172">
        <v>0</v>
      </c>
      <c r="E62" s="173">
        <v>1</v>
      </c>
      <c r="F62" s="173">
        <v>2</v>
      </c>
      <c r="G62" s="174">
        <v>1</v>
      </c>
      <c r="H62" s="174">
        <v>0</v>
      </c>
      <c r="I62" s="195">
        <v>0</v>
      </c>
      <c r="J62" s="195">
        <v>0</v>
      </c>
      <c r="K62" s="272">
        <f t="shared" si="21"/>
        <v>0.6</v>
      </c>
      <c r="M62" s="512"/>
      <c r="N62" s="213" t="s">
        <v>68</v>
      </c>
      <c r="O62" s="172">
        <v>0</v>
      </c>
      <c r="P62" s="173">
        <v>0</v>
      </c>
      <c r="Q62" s="173">
        <v>0</v>
      </c>
      <c r="R62" s="174">
        <v>0</v>
      </c>
      <c r="S62" s="174">
        <v>0</v>
      </c>
      <c r="T62" s="195">
        <v>0</v>
      </c>
      <c r="U62" s="195">
        <v>0</v>
      </c>
      <c r="V62" s="272">
        <f t="shared" si="22"/>
        <v>0</v>
      </c>
    </row>
    <row r="63" spans="1:24" ht="14.25" customHeight="1" x14ac:dyDescent="0.2">
      <c r="B63" s="512"/>
      <c r="C63" s="213" t="s">
        <v>69</v>
      </c>
      <c r="D63" s="172">
        <v>0</v>
      </c>
      <c r="E63" s="173">
        <v>0</v>
      </c>
      <c r="F63" s="173">
        <v>1</v>
      </c>
      <c r="G63" s="174">
        <v>9</v>
      </c>
      <c r="H63" s="174">
        <v>0</v>
      </c>
      <c r="I63" s="195">
        <v>0</v>
      </c>
      <c r="J63" s="195">
        <v>0</v>
      </c>
      <c r="K63" s="272">
        <f t="shared" si="21"/>
        <v>2</v>
      </c>
      <c r="M63" s="512"/>
      <c r="N63" s="213" t="s">
        <v>69</v>
      </c>
      <c r="O63" s="172">
        <v>0</v>
      </c>
      <c r="P63" s="173">
        <v>1</v>
      </c>
      <c r="Q63" s="173">
        <v>0</v>
      </c>
      <c r="R63" s="174">
        <v>1</v>
      </c>
      <c r="S63" s="174">
        <v>2</v>
      </c>
      <c r="T63" s="195">
        <v>0</v>
      </c>
      <c r="U63" s="195">
        <v>2</v>
      </c>
      <c r="V63" s="272">
        <f t="shared" si="22"/>
        <v>1</v>
      </c>
    </row>
    <row r="64" spans="1:24" ht="14.25" customHeight="1" x14ac:dyDescent="0.2">
      <c r="B64" s="512"/>
      <c r="C64" s="213" t="s">
        <v>70</v>
      </c>
      <c r="D64" s="172">
        <v>37</v>
      </c>
      <c r="E64" s="173">
        <v>0</v>
      </c>
      <c r="F64" s="173">
        <v>0</v>
      </c>
      <c r="G64" s="174">
        <v>0</v>
      </c>
      <c r="H64" s="174">
        <v>0</v>
      </c>
      <c r="I64" s="195">
        <v>0</v>
      </c>
      <c r="J64" s="195">
        <v>0</v>
      </c>
      <c r="K64" s="272">
        <f t="shared" si="21"/>
        <v>0</v>
      </c>
      <c r="M64" s="512"/>
      <c r="N64" s="213" t="s">
        <v>70</v>
      </c>
      <c r="O64" s="172">
        <v>0</v>
      </c>
      <c r="P64" s="173">
        <v>0</v>
      </c>
      <c r="Q64" s="173">
        <v>0</v>
      </c>
      <c r="R64" s="174">
        <v>0</v>
      </c>
      <c r="S64" s="174">
        <v>0</v>
      </c>
      <c r="T64" s="195">
        <v>0</v>
      </c>
      <c r="U64" s="195">
        <v>0</v>
      </c>
      <c r="V64" s="272">
        <f t="shared" si="22"/>
        <v>0</v>
      </c>
    </row>
    <row r="65" spans="1:24" ht="14.25" customHeight="1" x14ac:dyDescent="0.2">
      <c r="B65" s="512"/>
      <c r="C65" s="214" t="s">
        <v>86</v>
      </c>
      <c r="D65" s="180">
        <v>0</v>
      </c>
      <c r="E65" s="181">
        <v>0</v>
      </c>
      <c r="F65" s="181">
        <v>0</v>
      </c>
      <c r="G65" s="182">
        <v>0</v>
      </c>
      <c r="H65" s="182">
        <v>0</v>
      </c>
      <c r="I65" s="203">
        <v>0</v>
      </c>
      <c r="J65" s="203">
        <v>0</v>
      </c>
      <c r="K65" s="273">
        <f t="shared" si="21"/>
        <v>0</v>
      </c>
      <c r="M65" s="512"/>
      <c r="N65" s="214" t="s">
        <v>86</v>
      </c>
      <c r="O65" s="180">
        <v>0</v>
      </c>
      <c r="P65" s="181">
        <v>0</v>
      </c>
      <c r="Q65" s="181">
        <v>0</v>
      </c>
      <c r="R65" s="182">
        <v>0</v>
      </c>
      <c r="S65" s="182">
        <v>0</v>
      </c>
      <c r="T65" s="203">
        <v>0</v>
      </c>
      <c r="U65" s="203">
        <v>0</v>
      </c>
      <c r="V65" s="273">
        <f t="shared" si="22"/>
        <v>0</v>
      </c>
    </row>
    <row r="66" spans="1:24" ht="14.25" customHeight="1" x14ac:dyDescent="0.2">
      <c r="B66" s="513"/>
      <c r="C66" s="215" t="s">
        <v>51</v>
      </c>
      <c r="D66" s="204">
        <v>37</v>
      </c>
      <c r="E66" s="205">
        <v>1</v>
      </c>
      <c r="F66" s="205">
        <v>4</v>
      </c>
      <c r="G66" s="206">
        <v>11</v>
      </c>
      <c r="H66" s="206">
        <v>0</v>
      </c>
      <c r="I66" s="207">
        <v>0</v>
      </c>
      <c r="J66" s="242">
        <v>1</v>
      </c>
      <c r="K66" s="208">
        <f t="shared" si="21"/>
        <v>3.2</v>
      </c>
      <c r="M66" s="513"/>
      <c r="N66" s="215" t="s">
        <v>51</v>
      </c>
      <c r="O66" s="204">
        <v>3</v>
      </c>
      <c r="P66" s="205">
        <v>1</v>
      </c>
      <c r="Q66" s="205">
        <v>0</v>
      </c>
      <c r="R66" s="206">
        <v>1</v>
      </c>
      <c r="S66" s="206">
        <v>2</v>
      </c>
      <c r="T66" s="207">
        <v>0</v>
      </c>
      <c r="U66" s="242">
        <v>3</v>
      </c>
      <c r="V66" s="208">
        <f t="shared" si="22"/>
        <v>1.2</v>
      </c>
    </row>
    <row r="67" spans="1:24" ht="14.25" customHeight="1" x14ac:dyDescent="0.2">
      <c r="B67" s="516" t="s">
        <v>82</v>
      </c>
      <c r="C67" s="517"/>
      <c r="D67" s="190">
        <v>1</v>
      </c>
      <c r="E67" s="191">
        <v>0</v>
      </c>
      <c r="F67" s="191">
        <v>0</v>
      </c>
      <c r="G67" s="192">
        <v>0</v>
      </c>
      <c r="H67" s="192">
        <v>0</v>
      </c>
      <c r="I67" s="203">
        <v>1</v>
      </c>
      <c r="J67" s="203">
        <v>0</v>
      </c>
      <c r="K67" s="273">
        <f t="shared" ref="K67" si="23">AVERAGE(F67:J67)</f>
        <v>0.2</v>
      </c>
      <c r="M67" s="516" t="s">
        <v>82</v>
      </c>
      <c r="N67" s="517"/>
      <c r="O67" s="190">
        <v>0</v>
      </c>
      <c r="P67" s="191">
        <v>0</v>
      </c>
      <c r="Q67" s="191">
        <v>0</v>
      </c>
      <c r="R67" s="192">
        <v>0</v>
      </c>
      <c r="S67" s="192">
        <v>0</v>
      </c>
      <c r="T67" s="203">
        <v>0</v>
      </c>
      <c r="U67" s="203">
        <v>0</v>
      </c>
      <c r="V67" s="273">
        <f t="shared" ref="V67" si="24">AVERAGE(Q67:U67)</f>
        <v>0</v>
      </c>
    </row>
    <row r="68" spans="1:24" ht="14.25" customHeight="1" thickBot="1" x14ac:dyDescent="0.25">
      <c r="A68" s="161"/>
      <c r="B68" s="509" t="s">
        <v>72</v>
      </c>
      <c r="C68" s="510"/>
      <c r="D68" s="221">
        <v>0</v>
      </c>
      <c r="E68" s="222">
        <v>0</v>
      </c>
      <c r="F68" s="222">
        <v>0</v>
      </c>
      <c r="G68" s="223">
        <v>0</v>
      </c>
      <c r="H68" s="223">
        <v>0</v>
      </c>
      <c r="I68" s="224">
        <v>0</v>
      </c>
      <c r="J68" s="224">
        <v>0</v>
      </c>
      <c r="K68" s="290">
        <f t="shared" si="17"/>
        <v>0</v>
      </c>
      <c r="M68" s="509" t="s">
        <v>72</v>
      </c>
      <c r="N68" s="510"/>
      <c r="O68" s="221">
        <v>0</v>
      </c>
      <c r="P68" s="222">
        <v>0</v>
      </c>
      <c r="Q68" s="222">
        <v>0</v>
      </c>
      <c r="R68" s="223">
        <v>0</v>
      </c>
      <c r="S68" s="223">
        <v>0</v>
      </c>
      <c r="T68" s="224">
        <v>0</v>
      </c>
      <c r="U68" s="224">
        <v>0</v>
      </c>
      <c r="V68" s="290">
        <f t="shared" si="18"/>
        <v>0</v>
      </c>
    </row>
    <row r="69" spans="1:24" ht="14.25" customHeight="1" thickBot="1" x14ac:dyDescent="0.25">
      <c r="B69" s="503" t="s">
        <v>49</v>
      </c>
      <c r="C69" s="504"/>
      <c r="D69" s="199">
        <v>39</v>
      </c>
      <c r="E69" s="200">
        <v>4</v>
      </c>
      <c r="F69" s="200">
        <v>9</v>
      </c>
      <c r="G69" s="201">
        <v>14</v>
      </c>
      <c r="H69" s="201">
        <v>1</v>
      </c>
      <c r="I69" s="202">
        <v>4</v>
      </c>
      <c r="J69" s="202">
        <v>3</v>
      </c>
      <c r="K69" s="271">
        <f t="shared" si="17"/>
        <v>6.2</v>
      </c>
      <c r="M69" s="503" t="s">
        <v>49</v>
      </c>
      <c r="N69" s="504"/>
      <c r="O69" s="199">
        <v>4</v>
      </c>
      <c r="P69" s="200">
        <v>2</v>
      </c>
      <c r="Q69" s="200">
        <v>1</v>
      </c>
      <c r="R69" s="201">
        <v>2</v>
      </c>
      <c r="S69" s="201">
        <v>3</v>
      </c>
      <c r="T69" s="202">
        <v>0</v>
      </c>
      <c r="U69" s="202">
        <v>3</v>
      </c>
      <c r="V69" s="271">
        <f t="shared" si="18"/>
        <v>1.8</v>
      </c>
      <c r="W69" s="196">
        <v>71</v>
      </c>
      <c r="X69" s="196">
        <f>SUM(O69:T69)</f>
        <v>12</v>
      </c>
    </row>
    <row r="70" spans="1:24" ht="3.75" customHeight="1" thickBot="1" x14ac:dyDescent="0.25">
      <c r="B70" s="307"/>
      <c r="C70" s="307"/>
      <c r="D70" s="308"/>
      <c r="E70" s="308"/>
      <c r="F70" s="308"/>
      <c r="G70" s="308"/>
      <c r="H70" s="308"/>
      <c r="I70" s="308"/>
      <c r="J70" s="308"/>
      <c r="K70" s="309"/>
      <c r="L70" s="244"/>
      <c r="M70" s="307"/>
      <c r="N70" s="307"/>
      <c r="O70" s="308"/>
      <c r="P70" s="308"/>
      <c r="Q70" s="308"/>
      <c r="R70" s="308"/>
      <c r="S70" s="308"/>
      <c r="T70" s="308"/>
      <c r="U70" s="308"/>
      <c r="V70" s="309"/>
      <c r="W70" s="196"/>
      <c r="X70" s="196"/>
    </row>
    <row r="71" spans="1:24" ht="16.5" customHeight="1" thickBot="1" x14ac:dyDescent="0.25">
      <c r="A71" s="165" t="s">
        <v>16</v>
      </c>
      <c r="B71" s="514" t="s">
        <v>116</v>
      </c>
      <c r="C71" s="515"/>
      <c r="D71" s="276">
        <v>2</v>
      </c>
      <c r="E71" s="275">
        <v>3</v>
      </c>
      <c r="F71" s="302">
        <v>5</v>
      </c>
      <c r="G71" s="303">
        <v>3</v>
      </c>
      <c r="H71" s="303">
        <v>1</v>
      </c>
      <c r="I71" s="304">
        <v>4</v>
      </c>
      <c r="J71" s="304">
        <v>2</v>
      </c>
      <c r="K71" s="271">
        <f t="shared" ref="K71" si="25">AVERAGE(F71:J71)</f>
        <v>3</v>
      </c>
      <c r="M71" s="514" t="s">
        <v>116</v>
      </c>
      <c r="N71" s="515"/>
      <c r="O71" s="276">
        <v>1</v>
      </c>
      <c r="P71" s="275">
        <v>1</v>
      </c>
      <c r="Q71" s="302">
        <v>1</v>
      </c>
      <c r="R71" s="303">
        <v>1</v>
      </c>
      <c r="S71" s="303">
        <v>1</v>
      </c>
      <c r="T71" s="304">
        <v>0</v>
      </c>
      <c r="U71" s="305">
        <v>0</v>
      </c>
      <c r="V71" s="271">
        <f t="shared" ref="V71" si="26">AVERAGE(Q71:U71)</f>
        <v>0.6</v>
      </c>
    </row>
    <row r="72" spans="1:24" ht="7.5" customHeight="1" x14ac:dyDescent="0.2">
      <c r="B72" s="51"/>
      <c r="C72" s="51"/>
      <c r="D72" s="51"/>
      <c r="E72" s="51"/>
      <c r="F72" s="51"/>
      <c r="G72" s="51"/>
      <c r="H72" s="51"/>
      <c r="I72" s="51"/>
      <c r="J72" s="51"/>
      <c r="K72" s="51"/>
      <c r="M72" s="51"/>
      <c r="N72" s="51"/>
      <c r="O72" s="51"/>
      <c r="P72" s="51"/>
      <c r="Q72" s="51"/>
      <c r="R72" s="51"/>
      <c r="S72" s="51"/>
      <c r="T72" s="51"/>
      <c r="U72" s="51"/>
      <c r="V72" s="51"/>
    </row>
    <row r="73" spans="1:24" x14ac:dyDescent="0.2">
      <c r="B73" s="7" t="s">
        <v>107</v>
      </c>
      <c r="C73" s="7"/>
      <c r="D73" s="3"/>
      <c r="E73" s="3"/>
      <c r="F73" s="3"/>
      <c r="G73" s="6"/>
      <c r="H73" s="6"/>
      <c r="K73" s="76" t="s">
        <v>91</v>
      </c>
      <c r="M73" s="7" t="s">
        <v>108</v>
      </c>
      <c r="O73" s="3"/>
      <c r="P73" s="3"/>
      <c r="Q73" s="3"/>
      <c r="R73" s="6"/>
      <c r="S73" s="6"/>
      <c r="V73" s="76" t="s">
        <v>91</v>
      </c>
    </row>
    <row r="74" spans="1:24" ht="14.25" customHeight="1" x14ac:dyDescent="0.2">
      <c r="B74" s="245"/>
      <c r="C74" s="246"/>
      <c r="D74" s="25" t="s">
        <v>92</v>
      </c>
      <c r="E74" s="26" t="s">
        <v>93</v>
      </c>
      <c r="F74" s="26" t="s">
        <v>94</v>
      </c>
      <c r="G74" s="26" t="s">
        <v>95</v>
      </c>
      <c r="H74" s="26" t="s">
        <v>96</v>
      </c>
      <c r="I74" s="163" t="s">
        <v>97</v>
      </c>
      <c r="J74" s="163" t="s">
        <v>62</v>
      </c>
      <c r="K74" s="164" t="s">
        <v>99</v>
      </c>
      <c r="M74" s="245"/>
      <c r="N74" s="246"/>
      <c r="O74" s="25" t="s">
        <v>92</v>
      </c>
      <c r="P74" s="26" t="s">
        <v>93</v>
      </c>
      <c r="Q74" s="26" t="s">
        <v>94</v>
      </c>
      <c r="R74" s="26" t="s">
        <v>95</v>
      </c>
      <c r="S74" s="26" t="s">
        <v>96</v>
      </c>
      <c r="T74" s="163" t="s">
        <v>97</v>
      </c>
      <c r="U74" s="163" t="s">
        <v>62</v>
      </c>
      <c r="V74" s="164" t="s">
        <v>99</v>
      </c>
    </row>
    <row r="75" spans="1:24" ht="14.25" customHeight="1" x14ac:dyDescent="0.2">
      <c r="A75" s="161">
        <f>A60+1</f>
        <v>41</v>
      </c>
      <c r="B75" s="516" t="s">
        <v>74</v>
      </c>
      <c r="C75" s="517"/>
      <c r="D75" s="190">
        <v>0</v>
      </c>
      <c r="E75" s="191">
        <v>0</v>
      </c>
      <c r="F75" s="191">
        <v>0</v>
      </c>
      <c r="G75" s="192">
        <v>0</v>
      </c>
      <c r="H75" s="192">
        <v>0</v>
      </c>
      <c r="I75" s="298">
        <v>0</v>
      </c>
      <c r="J75" s="298">
        <v>0</v>
      </c>
      <c r="K75" s="273">
        <f t="shared" ref="K75:K89" si="27">AVERAGE(F75:J75)</f>
        <v>0</v>
      </c>
      <c r="M75" s="516" t="s">
        <v>74</v>
      </c>
      <c r="N75" s="517"/>
      <c r="O75" s="190">
        <v>0</v>
      </c>
      <c r="P75" s="191">
        <v>0</v>
      </c>
      <c r="Q75" s="191">
        <v>0</v>
      </c>
      <c r="R75" s="192">
        <v>1</v>
      </c>
      <c r="S75" s="192">
        <v>0</v>
      </c>
      <c r="T75" s="298">
        <v>0</v>
      </c>
      <c r="U75" s="298">
        <v>0</v>
      </c>
      <c r="V75" s="273">
        <f t="shared" ref="V75:V89" si="28">AVERAGE(Q75:U75)</f>
        <v>0.2</v>
      </c>
    </row>
    <row r="76" spans="1:24" ht="14.25" customHeight="1" x14ac:dyDescent="0.2">
      <c r="A76" s="165" t="s">
        <v>17</v>
      </c>
      <c r="B76" s="505" t="s">
        <v>75</v>
      </c>
      <c r="C76" s="506"/>
      <c r="D76" s="285">
        <v>0</v>
      </c>
      <c r="E76" s="286">
        <v>0</v>
      </c>
      <c r="F76" s="286">
        <v>0</v>
      </c>
      <c r="G76" s="287">
        <v>0</v>
      </c>
      <c r="H76" s="287">
        <v>0</v>
      </c>
      <c r="I76" s="288">
        <v>0</v>
      </c>
      <c r="J76" s="288">
        <v>0</v>
      </c>
      <c r="K76" s="290">
        <f t="shared" si="27"/>
        <v>0</v>
      </c>
      <c r="M76" s="505" t="s">
        <v>75</v>
      </c>
      <c r="N76" s="506"/>
      <c r="O76" s="285">
        <v>1</v>
      </c>
      <c r="P76" s="286">
        <v>1</v>
      </c>
      <c r="Q76" s="286">
        <v>1</v>
      </c>
      <c r="R76" s="287">
        <v>0</v>
      </c>
      <c r="S76" s="287">
        <v>0</v>
      </c>
      <c r="T76" s="288">
        <v>0</v>
      </c>
      <c r="U76" s="288">
        <v>0</v>
      </c>
      <c r="V76" s="290">
        <f t="shared" si="28"/>
        <v>0.2</v>
      </c>
    </row>
    <row r="77" spans="1:24" ht="14.25" customHeight="1" x14ac:dyDescent="0.2">
      <c r="A77" s="165"/>
      <c r="B77" s="505" t="s">
        <v>77</v>
      </c>
      <c r="C77" s="506"/>
      <c r="D77" s="285">
        <v>0</v>
      </c>
      <c r="E77" s="286">
        <v>0</v>
      </c>
      <c r="F77" s="286">
        <v>0</v>
      </c>
      <c r="G77" s="287">
        <v>0</v>
      </c>
      <c r="H77" s="287">
        <v>0</v>
      </c>
      <c r="I77" s="288">
        <v>0</v>
      </c>
      <c r="J77" s="288">
        <v>0</v>
      </c>
      <c r="K77" s="290">
        <f t="shared" si="27"/>
        <v>0</v>
      </c>
      <c r="M77" s="505" t="s">
        <v>77</v>
      </c>
      <c r="N77" s="506"/>
      <c r="O77" s="285">
        <v>0</v>
      </c>
      <c r="P77" s="286">
        <v>0</v>
      </c>
      <c r="Q77" s="286">
        <v>0</v>
      </c>
      <c r="R77" s="287">
        <v>0</v>
      </c>
      <c r="S77" s="287">
        <v>0</v>
      </c>
      <c r="T77" s="288">
        <v>0</v>
      </c>
      <c r="U77" s="288">
        <v>0</v>
      </c>
      <c r="V77" s="290">
        <f t="shared" si="28"/>
        <v>0</v>
      </c>
    </row>
    <row r="78" spans="1:24" ht="14.25" customHeight="1" x14ac:dyDescent="0.2">
      <c r="B78" s="505" t="s">
        <v>73</v>
      </c>
      <c r="C78" s="506"/>
      <c r="D78" s="285">
        <v>0</v>
      </c>
      <c r="E78" s="286">
        <v>0</v>
      </c>
      <c r="F78" s="286">
        <v>0</v>
      </c>
      <c r="G78" s="287">
        <v>0</v>
      </c>
      <c r="H78" s="287">
        <v>0</v>
      </c>
      <c r="I78" s="288">
        <v>0</v>
      </c>
      <c r="J78" s="288">
        <v>0</v>
      </c>
      <c r="K78" s="290">
        <f t="shared" ref="K78" si="29">AVERAGE(F78:J78)</f>
        <v>0</v>
      </c>
      <c r="M78" s="505" t="s">
        <v>73</v>
      </c>
      <c r="N78" s="506"/>
      <c r="O78" s="285">
        <v>0</v>
      </c>
      <c r="P78" s="286">
        <v>0</v>
      </c>
      <c r="Q78" s="286">
        <v>0</v>
      </c>
      <c r="R78" s="287">
        <v>0</v>
      </c>
      <c r="S78" s="287">
        <v>0</v>
      </c>
      <c r="T78" s="288">
        <v>0</v>
      </c>
      <c r="U78" s="288">
        <v>0</v>
      </c>
      <c r="V78" s="290">
        <f t="shared" ref="V78" si="30">AVERAGE(Q78:U78)</f>
        <v>0</v>
      </c>
    </row>
    <row r="79" spans="1:24" ht="14.25" customHeight="1" x14ac:dyDescent="0.2">
      <c r="B79" s="505" t="s">
        <v>79</v>
      </c>
      <c r="C79" s="506"/>
      <c r="D79" s="285">
        <v>0</v>
      </c>
      <c r="E79" s="286">
        <v>0</v>
      </c>
      <c r="F79" s="286">
        <v>0</v>
      </c>
      <c r="G79" s="287">
        <v>0</v>
      </c>
      <c r="H79" s="287">
        <v>0</v>
      </c>
      <c r="I79" s="288">
        <v>0</v>
      </c>
      <c r="J79" s="288">
        <v>0</v>
      </c>
      <c r="K79" s="290">
        <f t="shared" si="27"/>
        <v>0</v>
      </c>
      <c r="M79" s="505" t="s">
        <v>79</v>
      </c>
      <c r="N79" s="506"/>
      <c r="O79" s="285">
        <v>0</v>
      </c>
      <c r="P79" s="286">
        <v>0</v>
      </c>
      <c r="Q79" s="286">
        <v>0</v>
      </c>
      <c r="R79" s="287">
        <v>0</v>
      </c>
      <c r="S79" s="287">
        <v>0</v>
      </c>
      <c r="T79" s="288">
        <v>0</v>
      </c>
      <c r="U79" s="288">
        <v>1</v>
      </c>
      <c r="V79" s="290">
        <f t="shared" si="28"/>
        <v>0.2</v>
      </c>
    </row>
    <row r="80" spans="1:24" ht="14.25" customHeight="1" x14ac:dyDescent="0.2">
      <c r="A80" s="161">
        <f>A75+1</f>
        <v>42</v>
      </c>
      <c r="B80" s="507" t="s">
        <v>81</v>
      </c>
      <c r="C80" s="508"/>
      <c r="D80" s="292">
        <v>0</v>
      </c>
      <c r="E80" s="293">
        <v>0</v>
      </c>
      <c r="F80" s="293">
        <v>0</v>
      </c>
      <c r="G80" s="294">
        <v>0</v>
      </c>
      <c r="H80" s="294">
        <v>0</v>
      </c>
      <c r="I80" s="295">
        <v>0</v>
      </c>
      <c r="J80" s="295">
        <v>0</v>
      </c>
      <c r="K80" s="297">
        <f t="shared" si="27"/>
        <v>0</v>
      </c>
      <c r="M80" s="507" t="s">
        <v>81</v>
      </c>
      <c r="N80" s="508"/>
      <c r="O80" s="292">
        <v>0</v>
      </c>
      <c r="P80" s="293">
        <v>0</v>
      </c>
      <c r="Q80" s="293">
        <v>0</v>
      </c>
      <c r="R80" s="294">
        <v>0</v>
      </c>
      <c r="S80" s="294">
        <v>0</v>
      </c>
      <c r="T80" s="295">
        <v>0</v>
      </c>
      <c r="U80" s="295">
        <v>0</v>
      </c>
      <c r="V80" s="297">
        <f t="shared" si="28"/>
        <v>0</v>
      </c>
    </row>
    <row r="81" spans="1:24" ht="14.25" customHeight="1" x14ac:dyDescent="0.2">
      <c r="A81" s="161"/>
      <c r="B81" s="511" t="s">
        <v>66</v>
      </c>
      <c r="C81" s="270" t="s">
        <v>67</v>
      </c>
      <c r="D81" s="221">
        <v>0</v>
      </c>
      <c r="E81" s="222">
        <v>0</v>
      </c>
      <c r="F81" s="222">
        <v>0</v>
      </c>
      <c r="G81" s="223">
        <v>1</v>
      </c>
      <c r="H81" s="223">
        <v>0</v>
      </c>
      <c r="I81" s="224">
        <v>0</v>
      </c>
      <c r="J81" s="224">
        <v>0</v>
      </c>
      <c r="K81" s="274">
        <f t="shared" ref="K81:K86" si="31">AVERAGE(F81:J81)</f>
        <v>0.2</v>
      </c>
      <c r="M81" s="511" t="s">
        <v>66</v>
      </c>
      <c r="N81" s="270" t="s">
        <v>67</v>
      </c>
      <c r="O81" s="221">
        <v>0</v>
      </c>
      <c r="P81" s="222">
        <v>0</v>
      </c>
      <c r="Q81" s="222">
        <v>0</v>
      </c>
      <c r="R81" s="223">
        <v>0</v>
      </c>
      <c r="S81" s="223">
        <v>1</v>
      </c>
      <c r="T81" s="224">
        <v>0</v>
      </c>
      <c r="U81" s="224">
        <v>0</v>
      </c>
      <c r="V81" s="274">
        <f t="shared" ref="V81:V86" si="32">AVERAGE(Q81:U81)</f>
        <v>0.2</v>
      </c>
    </row>
    <row r="82" spans="1:24" ht="14.25" customHeight="1" x14ac:dyDescent="0.2">
      <c r="B82" s="512"/>
      <c r="C82" s="213" t="s">
        <v>68</v>
      </c>
      <c r="D82" s="172">
        <v>0</v>
      </c>
      <c r="E82" s="173">
        <v>0</v>
      </c>
      <c r="F82" s="173">
        <v>0</v>
      </c>
      <c r="G82" s="174">
        <v>0</v>
      </c>
      <c r="H82" s="174">
        <v>0</v>
      </c>
      <c r="I82" s="195">
        <v>0</v>
      </c>
      <c r="J82" s="195">
        <v>0</v>
      </c>
      <c r="K82" s="272">
        <f t="shared" si="31"/>
        <v>0</v>
      </c>
      <c r="M82" s="512"/>
      <c r="N82" s="213" t="s">
        <v>68</v>
      </c>
      <c r="O82" s="172">
        <v>0</v>
      </c>
      <c r="P82" s="173">
        <v>0</v>
      </c>
      <c r="Q82" s="173">
        <v>0</v>
      </c>
      <c r="R82" s="174">
        <v>0</v>
      </c>
      <c r="S82" s="174">
        <v>0</v>
      </c>
      <c r="T82" s="195">
        <v>0</v>
      </c>
      <c r="U82" s="195">
        <v>1</v>
      </c>
      <c r="V82" s="272">
        <f t="shared" si="32"/>
        <v>0.2</v>
      </c>
    </row>
    <row r="83" spans="1:24" ht="14.25" customHeight="1" x14ac:dyDescent="0.2">
      <c r="B83" s="512"/>
      <c r="C83" s="213" t="s">
        <v>69</v>
      </c>
      <c r="D83" s="172">
        <v>0</v>
      </c>
      <c r="E83" s="173">
        <v>0</v>
      </c>
      <c r="F83" s="173">
        <v>0</v>
      </c>
      <c r="G83" s="174">
        <v>0</v>
      </c>
      <c r="H83" s="174">
        <v>0</v>
      </c>
      <c r="I83" s="195">
        <v>0</v>
      </c>
      <c r="J83" s="195">
        <v>0</v>
      </c>
      <c r="K83" s="272">
        <f t="shared" si="31"/>
        <v>0</v>
      </c>
      <c r="M83" s="512"/>
      <c r="N83" s="213" t="s">
        <v>69</v>
      </c>
      <c r="O83" s="172">
        <v>0</v>
      </c>
      <c r="P83" s="173">
        <v>0</v>
      </c>
      <c r="Q83" s="173">
        <v>0</v>
      </c>
      <c r="R83" s="174">
        <v>0</v>
      </c>
      <c r="S83" s="174">
        <v>0</v>
      </c>
      <c r="T83" s="195">
        <v>0</v>
      </c>
      <c r="U83" s="195">
        <v>0</v>
      </c>
      <c r="V83" s="272">
        <f t="shared" si="32"/>
        <v>0</v>
      </c>
    </row>
    <row r="84" spans="1:24" ht="14.25" customHeight="1" x14ac:dyDescent="0.2">
      <c r="B84" s="512"/>
      <c r="C84" s="213" t="s">
        <v>70</v>
      </c>
      <c r="D84" s="172">
        <v>0</v>
      </c>
      <c r="E84" s="173">
        <v>0</v>
      </c>
      <c r="F84" s="173">
        <v>0</v>
      </c>
      <c r="G84" s="174">
        <v>0</v>
      </c>
      <c r="H84" s="174">
        <v>0</v>
      </c>
      <c r="I84" s="195">
        <v>0</v>
      </c>
      <c r="J84" s="195">
        <v>0</v>
      </c>
      <c r="K84" s="272">
        <f t="shared" si="31"/>
        <v>0</v>
      </c>
      <c r="M84" s="512"/>
      <c r="N84" s="213" t="s">
        <v>70</v>
      </c>
      <c r="O84" s="172">
        <v>0</v>
      </c>
      <c r="P84" s="173">
        <v>0</v>
      </c>
      <c r="Q84" s="173">
        <v>0</v>
      </c>
      <c r="R84" s="174">
        <v>0</v>
      </c>
      <c r="S84" s="174">
        <v>0</v>
      </c>
      <c r="T84" s="195">
        <v>0</v>
      </c>
      <c r="U84" s="195">
        <v>0</v>
      </c>
      <c r="V84" s="272">
        <f t="shared" si="32"/>
        <v>0</v>
      </c>
    </row>
    <row r="85" spans="1:24" ht="14.25" customHeight="1" x14ac:dyDescent="0.2">
      <c r="B85" s="512"/>
      <c r="C85" s="214" t="s">
        <v>86</v>
      </c>
      <c r="D85" s="180">
        <v>0</v>
      </c>
      <c r="E85" s="181">
        <v>0</v>
      </c>
      <c r="F85" s="181">
        <v>0</v>
      </c>
      <c r="G85" s="182">
        <v>0</v>
      </c>
      <c r="H85" s="182">
        <v>0</v>
      </c>
      <c r="I85" s="203">
        <v>0</v>
      </c>
      <c r="J85" s="203">
        <v>0</v>
      </c>
      <c r="K85" s="273">
        <f t="shared" si="31"/>
        <v>0</v>
      </c>
      <c r="M85" s="512"/>
      <c r="N85" s="214" t="s">
        <v>86</v>
      </c>
      <c r="O85" s="180">
        <v>0</v>
      </c>
      <c r="P85" s="181">
        <v>0</v>
      </c>
      <c r="Q85" s="181">
        <v>0</v>
      </c>
      <c r="R85" s="182">
        <v>0</v>
      </c>
      <c r="S85" s="182">
        <v>0</v>
      </c>
      <c r="T85" s="203">
        <v>0</v>
      </c>
      <c r="U85" s="203">
        <v>0</v>
      </c>
      <c r="V85" s="273">
        <f t="shared" si="32"/>
        <v>0</v>
      </c>
    </row>
    <row r="86" spans="1:24" ht="14.25" customHeight="1" x14ac:dyDescent="0.2">
      <c r="B86" s="513"/>
      <c r="C86" s="215" t="s">
        <v>51</v>
      </c>
      <c r="D86" s="204" t="s">
        <v>89</v>
      </c>
      <c r="E86" s="205" t="s">
        <v>89</v>
      </c>
      <c r="F86" s="205">
        <v>0</v>
      </c>
      <c r="G86" s="206">
        <v>1</v>
      </c>
      <c r="H86" s="206">
        <v>0</v>
      </c>
      <c r="I86" s="207">
        <v>0</v>
      </c>
      <c r="J86" s="207">
        <v>0</v>
      </c>
      <c r="K86" s="208">
        <f t="shared" si="31"/>
        <v>0.2</v>
      </c>
      <c r="M86" s="513"/>
      <c r="N86" s="215" t="s">
        <v>51</v>
      </c>
      <c r="O86" s="204" t="s">
        <v>89</v>
      </c>
      <c r="P86" s="205" t="s">
        <v>89</v>
      </c>
      <c r="Q86" s="205">
        <v>0</v>
      </c>
      <c r="R86" s="206">
        <v>0</v>
      </c>
      <c r="S86" s="206">
        <v>1</v>
      </c>
      <c r="T86" s="207">
        <v>0</v>
      </c>
      <c r="U86" s="242">
        <v>1</v>
      </c>
      <c r="V86" s="208">
        <f t="shared" si="32"/>
        <v>0.4</v>
      </c>
    </row>
    <row r="87" spans="1:24" ht="14.25" customHeight="1" x14ac:dyDescent="0.2">
      <c r="B87" s="516" t="s">
        <v>82</v>
      </c>
      <c r="C87" s="517"/>
      <c r="D87" s="190">
        <v>0</v>
      </c>
      <c r="E87" s="191">
        <v>0</v>
      </c>
      <c r="F87" s="191">
        <v>0</v>
      </c>
      <c r="G87" s="192">
        <v>0</v>
      </c>
      <c r="H87" s="192">
        <v>0</v>
      </c>
      <c r="I87" s="203">
        <v>0</v>
      </c>
      <c r="J87" s="203">
        <v>0</v>
      </c>
      <c r="K87" s="273">
        <f t="shared" ref="K87" si="33">AVERAGE(F87:J87)</f>
        <v>0</v>
      </c>
      <c r="M87" s="516" t="s">
        <v>82</v>
      </c>
      <c r="N87" s="517"/>
      <c r="O87" s="190">
        <v>0</v>
      </c>
      <c r="P87" s="191">
        <v>0</v>
      </c>
      <c r="Q87" s="191">
        <v>0</v>
      </c>
      <c r="R87" s="192">
        <v>0</v>
      </c>
      <c r="S87" s="192">
        <v>0</v>
      </c>
      <c r="T87" s="203">
        <v>0</v>
      </c>
      <c r="U87" s="203">
        <v>0</v>
      </c>
      <c r="V87" s="273">
        <f t="shared" ref="V87" si="34">AVERAGE(Q87:U87)</f>
        <v>0</v>
      </c>
    </row>
    <row r="88" spans="1:24" ht="14.25" customHeight="1" thickBot="1" x14ac:dyDescent="0.25">
      <c r="A88" s="161"/>
      <c r="B88" s="509" t="s">
        <v>72</v>
      </c>
      <c r="C88" s="510"/>
      <c r="D88" s="221">
        <v>0</v>
      </c>
      <c r="E88" s="222">
        <v>0</v>
      </c>
      <c r="F88" s="222">
        <v>0</v>
      </c>
      <c r="G88" s="223">
        <v>0</v>
      </c>
      <c r="H88" s="223">
        <v>0</v>
      </c>
      <c r="I88" s="224">
        <v>0</v>
      </c>
      <c r="J88" s="224">
        <v>0</v>
      </c>
      <c r="K88" s="290">
        <f t="shared" si="27"/>
        <v>0</v>
      </c>
      <c r="M88" s="509" t="s">
        <v>72</v>
      </c>
      <c r="N88" s="510"/>
      <c r="O88" s="221">
        <v>0</v>
      </c>
      <c r="P88" s="222">
        <v>0</v>
      </c>
      <c r="Q88" s="222">
        <v>0</v>
      </c>
      <c r="R88" s="223">
        <v>0</v>
      </c>
      <c r="S88" s="223">
        <v>0</v>
      </c>
      <c r="T88" s="224">
        <v>0</v>
      </c>
      <c r="U88" s="224">
        <v>0</v>
      </c>
      <c r="V88" s="290">
        <f t="shared" si="28"/>
        <v>0</v>
      </c>
    </row>
    <row r="89" spans="1:24" ht="14.25" customHeight="1" thickBot="1" x14ac:dyDescent="0.25">
      <c r="B89" s="503" t="s">
        <v>49</v>
      </c>
      <c r="C89" s="504"/>
      <c r="D89" s="199">
        <v>0</v>
      </c>
      <c r="E89" s="200">
        <v>0</v>
      </c>
      <c r="F89" s="200">
        <v>0</v>
      </c>
      <c r="G89" s="201">
        <v>1</v>
      </c>
      <c r="H89" s="201">
        <v>0</v>
      </c>
      <c r="I89" s="202">
        <v>0</v>
      </c>
      <c r="J89" s="202">
        <v>0</v>
      </c>
      <c r="K89" s="271">
        <f t="shared" si="27"/>
        <v>0.2</v>
      </c>
      <c r="M89" s="503" t="s">
        <v>49</v>
      </c>
      <c r="N89" s="504"/>
      <c r="O89" s="199">
        <v>1</v>
      </c>
      <c r="P89" s="200">
        <v>1</v>
      </c>
      <c r="Q89" s="200">
        <v>1</v>
      </c>
      <c r="R89" s="201">
        <v>1</v>
      </c>
      <c r="S89" s="201">
        <v>1</v>
      </c>
      <c r="T89" s="202">
        <v>0</v>
      </c>
      <c r="U89" s="202">
        <v>2</v>
      </c>
      <c r="V89" s="271">
        <f t="shared" si="28"/>
        <v>1</v>
      </c>
      <c r="W89" s="196">
        <v>1</v>
      </c>
      <c r="X89" s="196">
        <f>SUM(O89:T89)</f>
        <v>5</v>
      </c>
    </row>
    <row r="90" spans="1:24" ht="3.75" customHeight="1" thickBot="1" x14ac:dyDescent="0.25">
      <c r="B90" s="307"/>
      <c r="C90" s="307"/>
      <c r="D90" s="308"/>
      <c r="E90" s="308"/>
      <c r="F90" s="308"/>
      <c r="G90" s="308"/>
      <c r="H90" s="308"/>
      <c r="I90" s="308"/>
      <c r="J90" s="308"/>
      <c r="K90" s="309"/>
      <c r="L90" s="244"/>
      <c r="M90" s="307"/>
      <c r="N90" s="307"/>
      <c r="O90" s="308"/>
      <c r="P90" s="308"/>
      <c r="Q90" s="308"/>
      <c r="R90" s="308"/>
      <c r="S90" s="308"/>
      <c r="T90" s="308"/>
      <c r="U90" s="308"/>
      <c r="V90" s="309"/>
      <c r="W90" s="196"/>
      <c r="X90" s="196"/>
    </row>
    <row r="91" spans="1:24" ht="16.5" customHeight="1" thickBot="1" x14ac:dyDescent="0.25">
      <c r="A91" s="165" t="s">
        <v>18</v>
      </c>
      <c r="B91" s="514" t="s">
        <v>116</v>
      </c>
      <c r="C91" s="515"/>
      <c r="D91" s="276" t="s">
        <v>90</v>
      </c>
      <c r="E91" s="275" t="s">
        <v>90</v>
      </c>
      <c r="F91" s="302">
        <v>0</v>
      </c>
      <c r="G91" s="303">
        <v>0</v>
      </c>
      <c r="H91" s="303">
        <v>0</v>
      </c>
      <c r="I91" s="304">
        <v>0</v>
      </c>
      <c r="J91" s="304">
        <v>0</v>
      </c>
      <c r="K91" s="306">
        <v>0</v>
      </c>
      <c r="M91" s="514" t="s">
        <v>116</v>
      </c>
      <c r="N91" s="515"/>
      <c r="O91" s="276">
        <v>1</v>
      </c>
      <c r="P91" s="275">
        <v>1</v>
      </c>
      <c r="Q91" s="302">
        <v>1</v>
      </c>
      <c r="R91" s="303">
        <v>1</v>
      </c>
      <c r="S91" s="303">
        <v>0</v>
      </c>
      <c r="T91" s="304">
        <v>0</v>
      </c>
      <c r="U91" s="304">
        <v>1</v>
      </c>
      <c r="V91" s="271">
        <f t="shared" ref="V91" si="35">AVERAGE(Q91:U91)</f>
        <v>0.6</v>
      </c>
    </row>
    <row r="92" spans="1:24" ht="7.5" customHeight="1" x14ac:dyDescent="0.2">
      <c r="B92" s="51"/>
      <c r="C92" s="51"/>
      <c r="D92" s="51"/>
      <c r="E92" s="51"/>
      <c r="F92" s="51"/>
      <c r="G92" s="51"/>
      <c r="H92" s="51"/>
      <c r="I92" s="51"/>
      <c r="J92" s="51"/>
      <c r="K92" s="51"/>
      <c r="M92" s="51"/>
      <c r="N92" s="51"/>
      <c r="O92" s="51"/>
      <c r="P92" s="51"/>
      <c r="Q92" s="51"/>
      <c r="R92" s="51"/>
      <c r="S92" s="51"/>
      <c r="T92" s="51"/>
      <c r="U92" s="51"/>
      <c r="V92" s="51"/>
    </row>
    <row r="93" spans="1:24" x14ac:dyDescent="0.2">
      <c r="B93" s="7" t="s">
        <v>109</v>
      </c>
      <c r="C93" s="7"/>
      <c r="D93" s="3"/>
      <c r="E93" s="3"/>
      <c r="F93" s="3"/>
      <c r="G93" s="6"/>
      <c r="H93" s="6"/>
      <c r="K93" s="76" t="s">
        <v>91</v>
      </c>
      <c r="M93" s="7" t="s">
        <v>110</v>
      </c>
      <c r="O93" s="3"/>
      <c r="P93" s="3"/>
      <c r="Q93" s="3"/>
      <c r="R93" s="6"/>
      <c r="S93" s="6"/>
      <c r="V93" s="76" t="s">
        <v>91</v>
      </c>
    </row>
    <row r="94" spans="1:24" ht="14.25" customHeight="1" x14ac:dyDescent="0.2">
      <c r="B94" s="245"/>
      <c r="C94" s="246"/>
      <c r="D94" s="25" t="s">
        <v>92</v>
      </c>
      <c r="E94" s="26" t="s">
        <v>93</v>
      </c>
      <c r="F94" s="26" t="s">
        <v>94</v>
      </c>
      <c r="G94" s="26" t="s">
        <v>95</v>
      </c>
      <c r="H94" s="26" t="s">
        <v>96</v>
      </c>
      <c r="I94" s="163" t="s">
        <v>97</v>
      </c>
      <c r="J94" s="163" t="s">
        <v>62</v>
      </c>
      <c r="K94" s="164" t="s">
        <v>99</v>
      </c>
      <c r="M94" s="245"/>
      <c r="N94" s="246"/>
      <c r="O94" s="25" t="s">
        <v>92</v>
      </c>
      <c r="P94" s="26" t="s">
        <v>93</v>
      </c>
      <c r="Q94" s="26" t="s">
        <v>94</v>
      </c>
      <c r="R94" s="26" t="s">
        <v>95</v>
      </c>
      <c r="S94" s="26" t="s">
        <v>96</v>
      </c>
      <c r="T94" s="163" t="s">
        <v>97</v>
      </c>
      <c r="U94" s="163" t="s">
        <v>62</v>
      </c>
      <c r="V94" s="164" t="s">
        <v>99</v>
      </c>
    </row>
    <row r="95" spans="1:24" ht="14.25" customHeight="1" x14ac:dyDescent="0.2">
      <c r="A95" s="161">
        <f>A80+1</f>
        <v>43</v>
      </c>
      <c r="B95" s="505" t="s">
        <v>74</v>
      </c>
      <c r="C95" s="506"/>
      <c r="D95" s="285">
        <v>0</v>
      </c>
      <c r="E95" s="286">
        <v>0</v>
      </c>
      <c r="F95" s="286">
        <v>0</v>
      </c>
      <c r="G95" s="287">
        <v>1</v>
      </c>
      <c r="H95" s="287">
        <v>0</v>
      </c>
      <c r="I95" s="288">
        <v>0</v>
      </c>
      <c r="J95" s="288">
        <v>0</v>
      </c>
      <c r="K95" s="290">
        <f t="shared" ref="K95:K109" si="36">AVERAGE(F95:J95)</f>
        <v>0.2</v>
      </c>
      <c r="M95" s="505" t="s">
        <v>74</v>
      </c>
      <c r="N95" s="506"/>
      <c r="O95" s="285">
        <v>0</v>
      </c>
      <c r="P95" s="286">
        <v>0</v>
      </c>
      <c r="Q95" s="286">
        <v>0</v>
      </c>
      <c r="R95" s="287">
        <v>0</v>
      </c>
      <c r="S95" s="287">
        <v>0</v>
      </c>
      <c r="T95" s="288">
        <v>0</v>
      </c>
      <c r="U95" s="288">
        <v>0</v>
      </c>
      <c r="V95" s="290">
        <f t="shared" ref="V95:V109" si="37">AVERAGE(Q95:U95)</f>
        <v>0</v>
      </c>
    </row>
    <row r="96" spans="1:24" ht="14.25" customHeight="1" x14ac:dyDescent="0.2">
      <c r="A96" s="165" t="s">
        <v>19</v>
      </c>
      <c r="B96" s="505" t="s">
        <v>75</v>
      </c>
      <c r="C96" s="506"/>
      <c r="D96" s="285">
        <v>0</v>
      </c>
      <c r="E96" s="286">
        <v>0</v>
      </c>
      <c r="F96" s="286">
        <v>0</v>
      </c>
      <c r="G96" s="287">
        <v>1</v>
      </c>
      <c r="H96" s="287">
        <v>1</v>
      </c>
      <c r="I96" s="288">
        <v>0</v>
      </c>
      <c r="J96" s="288">
        <v>0</v>
      </c>
      <c r="K96" s="290">
        <f t="shared" si="36"/>
        <v>0.4</v>
      </c>
      <c r="M96" s="505" t="s">
        <v>75</v>
      </c>
      <c r="N96" s="506"/>
      <c r="O96" s="285">
        <v>0</v>
      </c>
      <c r="P96" s="286">
        <v>0</v>
      </c>
      <c r="Q96" s="286">
        <v>0</v>
      </c>
      <c r="R96" s="287">
        <v>1</v>
      </c>
      <c r="S96" s="287">
        <v>0</v>
      </c>
      <c r="T96" s="288">
        <v>0</v>
      </c>
      <c r="U96" s="288">
        <v>0</v>
      </c>
      <c r="V96" s="290">
        <f t="shared" si="37"/>
        <v>0.2</v>
      </c>
    </row>
    <row r="97" spans="1:24" ht="14.25" customHeight="1" x14ac:dyDescent="0.2">
      <c r="A97" s="165"/>
      <c r="B97" s="505" t="s">
        <v>77</v>
      </c>
      <c r="C97" s="506"/>
      <c r="D97" s="285">
        <v>0</v>
      </c>
      <c r="E97" s="286">
        <v>0</v>
      </c>
      <c r="F97" s="286">
        <v>0</v>
      </c>
      <c r="G97" s="287">
        <v>0</v>
      </c>
      <c r="H97" s="287">
        <v>0</v>
      </c>
      <c r="I97" s="288">
        <v>0</v>
      </c>
      <c r="J97" s="288">
        <v>0</v>
      </c>
      <c r="K97" s="290">
        <f t="shared" si="36"/>
        <v>0</v>
      </c>
      <c r="M97" s="505" t="s">
        <v>77</v>
      </c>
      <c r="N97" s="506"/>
      <c r="O97" s="285">
        <v>0</v>
      </c>
      <c r="P97" s="286">
        <v>0</v>
      </c>
      <c r="Q97" s="286">
        <v>0</v>
      </c>
      <c r="R97" s="287">
        <v>0</v>
      </c>
      <c r="S97" s="287">
        <v>0</v>
      </c>
      <c r="T97" s="288">
        <v>0</v>
      </c>
      <c r="U97" s="288">
        <v>0</v>
      </c>
      <c r="V97" s="290">
        <f t="shared" si="37"/>
        <v>0</v>
      </c>
    </row>
    <row r="98" spans="1:24" ht="14.25" customHeight="1" x14ac:dyDescent="0.2">
      <c r="B98" s="505" t="s">
        <v>73</v>
      </c>
      <c r="C98" s="506"/>
      <c r="D98" s="285">
        <v>0</v>
      </c>
      <c r="E98" s="286">
        <v>0</v>
      </c>
      <c r="F98" s="286">
        <v>0</v>
      </c>
      <c r="G98" s="287">
        <v>0</v>
      </c>
      <c r="H98" s="287">
        <v>0</v>
      </c>
      <c r="I98" s="288">
        <v>0</v>
      </c>
      <c r="J98" s="288">
        <v>0</v>
      </c>
      <c r="K98" s="290">
        <f t="shared" ref="K98" si="38">AVERAGE(F98:J98)</f>
        <v>0</v>
      </c>
      <c r="M98" s="505" t="s">
        <v>73</v>
      </c>
      <c r="N98" s="506"/>
      <c r="O98" s="285">
        <v>0</v>
      </c>
      <c r="P98" s="286">
        <v>0</v>
      </c>
      <c r="Q98" s="286">
        <v>0</v>
      </c>
      <c r="R98" s="287">
        <v>0</v>
      </c>
      <c r="S98" s="287">
        <v>0</v>
      </c>
      <c r="T98" s="288">
        <v>0</v>
      </c>
      <c r="U98" s="288">
        <v>0</v>
      </c>
      <c r="V98" s="290">
        <f t="shared" ref="V98" si="39">AVERAGE(Q98:U98)</f>
        <v>0</v>
      </c>
    </row>
    <row r="99" spans="1:24" ht="14.25" customHeight="1" x14ac:dyDescent="0.2">
      <c r="B99" s="505" t="s">
        <v>79</v>
      </c>
      <c r="C99" s="506"/>
      <c r="D99" s="285">
        <v>0</v>
      </c>
      <c r="E99" s="286">
        <v>0</v>
      </c>
      <c r="F99" s="286">
        <v>0</v>
      </c>
      <c r="G99" s="287">
        <v>0</v>
      </c>
      <c r="H99" s="287">
        <v>0</v>
      </c>
      <c r="I99" s="288">
        <v>0</v>
      </c>
      <c r="J99" s="288">
        <v>0</v>
      </c>
      <c r="K99" s="290">
        <f t="shared" si="36"/>
        <v>0</v>
      </c>
      <c r="M99" s="505" t="s">
        <v>79</v>
      </c>
      <c r="N99" s="506"/>
      <c r="O99" s="285">
        <v>0</v>
      </c>
      <c r="P99" s="286">
        <v>0</v>
      </c>
      <c r="Q99" s="286">
        <v>0</v>
      </c>
      <c r="R99" s="287">
        <v>0</v>
      </c>
      <c r="S99" s="287">
        <v>0</v>
      </c>
      <c r="T99" s="288">
        <v>0</v>
      </c>
      <c r="U99" s="288">
        <v>0</v>
      </c>
      <c r="V99" s="290">
        <f t="shared" si="37"/>
        <v>0</v>
      </c>
    </row>
    <row r="100" spans="1:24" ht="14.25" customHeight="1" x14ac:dyDescent="0.2">
      <c r="A100" s="161">
        <f>A95+1</f>
        <v>44</v>
      </c>
      <c r="B100" s="507" t="s">
        <v>81</v>
      </c>
      <c r="C100" s="508"/>
      <c r="D100" s="292">
        <v>0</v>
      </c>
      <c r="E100" s="293">
        <v>0</v>
      </c>
      <c r="F100" s="293">
        <v>0</v>
      </c>
      <c r="G100" s="294">
        <v>0</v>
      </c>
      <c r="H100" s="294">
        <v>1</v>
      </c>
      <c r="I100" s="295">
        <v>0</v>
      </c>
      <c r="J100" s="295">
        <v>0</v>
      </c>
      <c r="K100" s="297">
        <f t="shared" si="36"/>
        <v>0.2</v>
      </c>
      <c r="M100" s="507" t="s">
        <v>81</v>
      </c>
      <c r="N100" s="508"/>
      <c r="O100" s="292">
        <v>0</v>
      </c>
      <c r="P100" s="293">
        <v>0</v>
      </c>
      <c r="Q100" s="293">
        <v>0</v>
      </c>
      <c r="R100" s="294">
        <v>0</v>
      </c>
      <c r="S100" s="294">
        <v>0</v>
      </c>
      <c r="T100" s="295">
        <v>0</v>
      </c>
      <c r="U100" s="295">
        <v>0</v>
      </c>
      <c r="V100" s="297">
        <f t="shared" si="37"/>
        <v>0</v>
      </c>
    </row>
    <row r="101" spans="1:24" ht="14.25" customHeight="1" x14ac:dyDescent="0.2">
      <c r="A101" s="161"/>
      <c r="B101" s="511" t="s">
        <v>66</v>
      </c>
      <c r="C101" s="270" t="s">
        <v>67</v>
      </c>
      <c r="D101" s="221">
        <v>0</v>
      </c>
      <c r="E101" s="222">
        <v>0</v>
      </c>
      <c r="F101" s="222">
        <v>2</v>
      </c>
      <c r="G101" s="223">
        <v>2</v>
      </c>
      <c r="H101" s="223">
        <v>0</v>
      </c>
      <c r="I101" s="224">
        <v>0</v>
      </c>
      <c r="J101" s="224">
        <v>0</v>
      </c>
      <c r="K101" s="274">
        <f t="shared" ref="K101:K106" si="40">AVERAGE(F101:J101)</f>
        <v>0.8</v>
      </c>
      <c r="M101" s="511" t="s">
        <v>66</v>
      </c>
      <c r="N101" s="270" t="s">
        <v>67</v>
      </c>
      <c r="O101" s="221">
        <v>0</v>
      </c>
      <c r="P101" s="222">
        <v>0</v>
      </c>
      <c r="Q101" s="222">
        <v>0</v>
      </c>
      <c r="R101" s="223">
        <v>0</v>
      </c>
      <c r="S101" s="223">
        <v>0</v>
      </c>
      <c r="T101" s="224">
        <v>0</v>
      </c>
      <c r="U101" s="224">
        <v>0</v>
      </c>
      <c r="V101" s="274">
        <f t="shared" ref="V101:V106" si="41">AVERAGE(Q101:U101)</f>
        <v>0</v>
      </c>
    </row>
    <row r="102" spans="1:24" ht="14.25" customHeight="1" x14ac:dyDescent="0.2">
      <c r="B102" s="512"/>
      <c r="C102" s="213" t="s">
        <v>68</v>
      </c>
      <c r="D102" s="172">
        <v>0</v>
      </c>
      <c r="E102" s="173">
        <v>0</v>
      </c>
      <c r="F102" s="173">
        <v>0</v>
      </c>
      <c r="G102" s="174">
        <v>0</v>
      </c>
      <c r="H102" s="174">
        <v>0</v>
      </c>
      <c r="I102" s="195">
        <v>0</v>
      </c>
      <c r="J102" s="195">
        <v>0</v>
      </c>
      <c r="K102" s="272">
        <f t="shared" si="40"/>
        <v>0</v>
      </c>
      <c r="M102" s="512"/>
      <c r="N102" s="213" t="s">
        <v>68</v>
      </c>
      <c r="O102" s="172">
        <v>0</v>
      </c>
      <c r="P102" s="173">
        <v>0</v>
      </c>
      <c r="Q102" s="173">
        <v>0</v>
      </c>
      <c r="R102" s="174">
        <v>0</v>
      </c>
      <c r="S102" s="174">
        <v>1</v>
      </c>
      <c r="T102" s="195">
        <v>0</v>
      </c>
      <c r="U102" s="195">
        <v>0</v>
      </c>
      <c r="V102" s="272">
        <f t="shared" si="41"/>
        <v>0.2</v>
      </c>
    </row>
    <row r="103" spans="1:24" ht="14.25" customHeight="1" x14ac:dyDescent="0.2">
      <c r="B103" s="512"/>
      <c r="C103" s="213" t="s">
        <v>69</v>
      </c>
      <c r="D103" s="172">
        <v>1</v>
      </c>
      <c r="E103" s="173">
        <v>0</v>
      </c>
      <c r="F103" s="173">
        <v>1</v>
      </c>
      <c r="G103" s="174">
        <v>0</v>
      </c>
      <c r="H103" s="174">
        <v>0</v>
      </c>
      <c r="I103" s="195">
        <v>0</v>
      </c>
      <c r="J103" s="195">
        <v>0</v>
      </c>
      <c r="K103" s="272">
        <f t="shared" si="40"/>
        <v>0.2</v>
      </c>
      <c r="M103" s="512"/>
      <c r="N103" s="213" t="s">
        <v>69</v>
      </c>
      <c r="O103" s="172">
        <v>0</v>
      </c>
      <c r="P103" s="173">
        <v>0</v>
      </c>
      <c r="Q103" s="173">
        <v>0</v>
      </c>
      <c r="R103" s="174">
        <v>0</v>
      </c>
      <c r="S103" s="174">
        <v>0</v>
      </c>
      <c r="T103" s="195">
        <v>0</v>
      </c>
      <c r="U103" s="195">
        <v>0</v>
      </c>
      <c r="V103" s="272">
        <f t="shared" si="41"/>
        <v>0</v>
      </c>
    </row>
    <row r="104" spans="1:24" ht="14.25" customHeight="1" x14ac:dyDescent="0.2">
      <c r="B104" s="512"/>
      <c r="C104" s="213" t="s">
        <v>70</v>
      </c>
      <c r="D104" s="172">
        <v>0</v>
      </c>
      <c r="E104" s="173">
        <v>0</v>
      </c>
      <c r="F104" s="173">
        <v>0</v>
      </c>
      <c r="G104" s="174">
        <v>0</v>
      </c>
      <c r="H104" s="174">
        <v>0</v>
      </c>
      <c r="I104" s="195">
        <v>0</v>
      </c>
      <c r="J104" s="195">
        <v>1</v>
      </c>
      <c r="K104" s="272">
        <f t="shared" si="40"/>
        <v>0.2</v>
      </c>
      <c r="M104" s="512"/>
      <c r="N104" s="213" t="s">
        <v>70</v>
      </c>
      <c r="O104" s="172">
        <v>0</v>
      </c>
      <c r="P104" s="173">
        <v>0</v>
      </c>
      <c r="Q104" s="173">
        <v>0</v>
      </c>
      <c r="R104" s="174">
        <v>0</v>
      </c>
      <c r="S104" s="174">
        <v>0</v>
      </c>
      <c r="T104" s="195">
        <v>0</v>
      </c>
      <c r="U104" s="195">
        <v>0</v>
      </c>
      <c r="V104" s="272">
        <f t="shared" si="41"/>
        <v>0</v>
      </c>
    </row>
    <row r="105" spans="1:24" ht="14.25" customHeight="1" x14ac:dyDescent="0.2">
      <c r="B105" s="512"/>
      <c r="C105" s="214" t="s">
        <v>86</v>
      </c>
      <c r="D105" s="180">
        <v>0</v>
      </c>
      <c r="E105" s="181">
        <v>0</v>
      </c>
      <c r="F105" s="181">
        <v>0</v>
      </c>
      <c r="G105" s="182">
        <v>0</v>
      </c>
      <c r="H105" s="182">
        <v>0</v>
      </c>
      <c r="I105" s="203">
        <v>0</v>
      </c>
      <c r="J105" s="203">
        <v>0</v>
      </c>
      <c r="K105" s="273">
        <f t="shared" si="40"/>
        <v>0</v>
      </c>
      <c r="M105" s="512"/>
      <c r="N105" s="214" t="s">
        <v>86</v>
      </c>
      <c r="O105" s="180">
        <v>0</v>
      </c>
      <c r="P105" s="181">
        <v>0</v>
      </c>
      <c r="Q105" s="181">
        <v>0</v>
      </c>
      <c r="R105" s="182">
        <v>0</v>
      </c>
      <c r="S105" s="182">
        <v>0</v>
      </c>
      <c r="T105" s="203">
        <v>0</v>
      </c>
      <c r="U105" s="203">
        <v>0</v>
      </c>
      <c r="V105" s="273">
        <f t="shared" si="41"/>
        <v>0</v>
      </c>
    </row>
    <row r="106" spans="1:24" ht="14.25" customHeight="1" x14ac:dyDescent="0.2">
      <c r="B106" s="513"/>
      <c r="C106" s="215" t="s">
        <v>51</v>
      </c>
      <c r="D106" s="204">
        <v>1</v>
      </c>
      <c r="E106" s="205" t="s">
        <v>89</v>
      </c>
      <c r="F106" s="205">
        <v>3</v>
      </c>
      <c r="G106" s="206">
        <v>2</v>
      </c>
      <c r="H106" s="206">
        <v>0</v>
      </c>
      <c r="I106" s="207">
        <v>0</v>
      </c>
      <c r="J106" s="242">
        <v>1</v>
      </c>
      <c r="K106" s="208">
        <f t="shared" si="40"/>
        <v>1.2</v>
      </c>
      <c r="M106" s="513"/>
      <c r="N106" s="215" t="s">
        <v>51</v>
      </c>
      <c r="O106" s="204" t="s">
        <v>89</v>
      </c>
      <c r="P106" s="205" t="s">
        <v>89</v>
      </c>
      <c r="Q106" s="205">
        <v>0</v>
      </c>
      <c r="R106" s="206">
        <v>0</v>
      </c>
      <c r="S106" s="206">
        <v>1</v>
      </c>
      <c r="T106" s="207">
        <v>0</v>
      </c>
      <c r="U106" s="207">
        <v>0</v>
      </c>
      <c r="V106" s="208">
        <f t="shared" si="41"/>
        <v>0.2</v>
      </c>
    </row>
    <row r="107" spans="1:24" ht="14.25" customHeight="1" x14ac:dyDescent="0.2">
      <c r="B107" s="505" t="s">
        <v>82</v>
      </c>
      <c r="C107" s="506"/>
      <c r="D107" s="285">
        <v>0</v>
      </c>
      <c r="E107" s="286">
        <v>0</v>
      </c>
      <c r="F107" s="286">
        <v>0</v>
      </c>
      <c r="G107" s="287">
        <v>0</v>
      </c>
      <c r="H107" s="287">
        <v>0</v>
      </c>
      <c r="I107" s="288">
        <v>0</v>
      </c>
      <c r="J107" s="288">
        <v>0</v>
      </c>
      <c r="K107" s="290">
        <f t="shared" ref="K107" si="42">AVERAGE(F107:J107)</f>
        <v>0</v>
      </c>
      <c r="M107" s="505" t="s">
        <v>82</v>
      </c>
      <c r="N107" s="506"/>
      <c r="O107" s="285">
        <v>0</v>
      </c>
      <c r="P107" s="286">
        <v>0</v>
      </c>
      <c r="Q107" s="286">
        <v>0</v>
      </c>
      <c r="R107" s="287">
        <v>0</v>
      </c>
      <c r="S107" s="287">
        <v>0</v>
      </c>
      <c r="T107" s="288">
        <v>0</v>
      </c>
      <c r="U107" s="288">
        <v>0</v>
      </c>
      <c r="V107" s="290">
        <f t="shared" ref="V107" si="43">AVERAGE(Q107:U107)</f>
        <v>0</v>
      </c>
    </row>
    <row r="108" spans="1:24" ht="14.25" customHeight="1" thickBot="1" x14ac:dyDescent="0.25">
      <c r="A108" s="161"/>
      <c r="B108" s="509" t="s">
        <v>72</v>
      </c>
      <c r="C108" s="510"/>
      <c r="D108" s="221">
        <v>0</v>
      </c>
      <c r="E108" s="222">
        <v>0</v>
      </c>
      <c r="F108" s="222">
        <v>0</v>
      </c>
      <c r="G108" s="223">
        <v>0</v>
      </c>
      <c r="H108" s="223">
        <v>0</v>
      </c>
      <c r="I108" s="224">
        <v>0</v>
      </c>
      <c r="J108" s="224">
        <v>1</v>
      </c>
      <c r="K108" s="290">
        <f t="shared" si="36"/>
        <v>0.2</v>
      </c>
      <c r="M108" s="509" t="s">
        <v>72</v>
      </c>
      <c r="N108" s="510"/>
      <c r="O108" s="221">
        <v>0</v>
      </c>
      <c r="P108" s="222">
        <v>0</v>
      </c>
      <c r="Q108" s="222">
        <v>0</v>
      </c>
      <c r="R108" s="223">
        <v>0</v>
      </c>
      <c r="S108" s="223">
        <v>0</v>
      </c>
      <c r="T108" s="224">
        <v>0</v>
      </c>
      <c r="U108" s="224">
        <v>0</v>
      </c>
      <c r="V108" s="290">
        <f t="shared" si="37"/>
        <v>0</v>
      </c>
    </row>
    <row r="109" spans="1:24" ht="14.25" customHeight="1" thickBot="1" x14ac:dyDescent="0.25">
      <c r="B109" s="503" t="s">
        <v>49</v>
      </c>
      <c r="C109" s="504"/>
      <c r="D109" s="199">
        <v>2</v>
      </c>
      <c r="E109" s="200">
        <v>0</v>
      </c>
      <c r="F109" s="200">
        <v>3</v>
      </c>
      <c r="G109" s="201">
        <v>4</v>
      </c>
      <c r="H109" s="201">
        <v>2</v>
      </c>
      <c r="I109" s="202">
        <v>0</v>
      </c>
      <c r="J109" s="202">
        <v>2</v>
      </c>
      <c r="K109" s="271">
        <f t="shared" si="36"/>
        <v>2.2000000000000002</v>
      </c>
      <c r="M109" s="503" t="s">
        <v>49</v>
      </c>
      <c r="N109" s="504"/>
      <c r="O109" s="199">
        <v>0</v>
      </c>
      <c r="P109" s="200">
        <v>0</v>
      </c>
      <c r="Q109" s="200">
        <v>0</v>
      </c>
      <c r="R109" s="201">
        <v>1</v>
      </c>
      <c r="S109" s="201">
        <v>1</v>
      </c>
      <c r="T109" s="202">
        <v>0</v>
      </c>
      <c r="U109" s="202">
        <v>0</v>
      </c>
      <c r="V109" s="271">
        <f t="shared" si="37"/>
        <v>0.4</v>
      </c>
      <c r="W109" s="196">
        <v>11</v>
      </c>
      <c r="X109" s="196">
        <f>SUM(O109:T109)</f>
        <v>2</v>
      </c>
    </row>
    <row r="110" spans="1:24" ht="3.75" customHeight="1" thickBot="1" x14ac:dyDescent="0.25">
      <c r="B110" s="307"/>
      <c r="C110" s="307"/>
      <c r="D110" s="308"/>
      <c r="E110" s="308"/>
      <c r="F110" s="308"/>
      <c r="G110" s="308"/>
      <c r="H110" s="308"/>
      <c r="I110" s="308"/>
      <c r="J110" s="308"/>
      <c r="K110" s="309"/>
      <c r="L110" s="244"/>
      <c r="M110" s="307"/>
      <c r="N110" s="307"/>
      <c r="O110" s="308"/>
      <c r="P110" s="308"/>
      <c r="Q110" s="308"/>
      <c r="R110" s="308"/>
      <c r="S110" s="308"/>
      <c r="T110" s="308"/>
      <c r="U110" s="308"/>
      <c r="V110" s="309"/>
      <c r="W110" s="196"/>
      <c r="X110" s="196"/>
    </row>
    <row r="111" spans="1:24" ht="16.5" customHeight="1" thickBot="1" x14ac:dyDescent="0.25">
      <c r="A111" s="165" t="s">
        <v>20</v>
      </c>
      <c r="B111" s="514" t="s">
        <v>116</v>
      </c>
      <c r="C111" s="515"/>
      <c r="D111" s="276">
        <v>1</v>
      </c>
      <c r="E111" s="275" t="s">
        <v>90</v>
      </c>
      <c r="F111" s="302">
        <v>0</v>
      </c>
      <c r="G111" s="303">
        <v>2</v>
      </c>
      <c r="H111" s="303">
        <v>2</v>
      </c>
      <c r="I111" s="304">
        <v>0</v>
      </c>
      <c r="J111" s="304">
        <v>1</v>
      </c>
      <c r="K111" s="271">
        <f t="shared" ref="K111" si="44">AVERAGE(F111:J111)</f>
        <v>1</v>
      </c>
      <c r="M111" s="514" t="s">
        <v>116</v>
      </c>
      <c r="N111" s="515"/>
      <c r="O111" s="276" t="s">
        <v>90</v>
      </c>
      <c r="P111" s="275" t="s">
        <v>90</v>
      </c>
      <c r="Q111" s="302">
        <v>0</v>
      </c>
      <c r="R111" s="303">
        <v>1</v>
      </c>
      <c r="S111" s="303">
        <v>0</v>
      </c>
      <c r="T111" s="304">
        <v>0</v>
      </c>
      <c r="U111" s="304">
        <v>0</v>
      </c>
      <c r="V111" s="271">
        <f t="shared" ref="V111" si="45">AVERAGE(Q111:U111)</f>
        <v>0.2</v>
      </c>
    </row>
    <row r="112" spans="1:24" ht="7.5" customHeight="1" x14ac:dyDescent="0.2">
      <c r="B112" s="51"/>
      <c r="C112" s="51"/>
      <c r="D112" s="51"/>
      <c r="E112" s="51"/>
      <c r="F112" s="51"/>
      <c r="G112" s="51"/>
      <c r="H112" s="51"/>
      <c r="I112" s="51"/>
      <c r="J112" s="51"/>
      <c r="K112" s="51"/>
      <c r="M112" s="51"/>
      <c r="N112" s="51"/>
      <c r="O112" s="51"/>
      <c r="P112" s="51"/>
      <c r="Q112" s="51"/>
      <c r="R112" s="51"/>
      <c r="S112" s="159"/>
      <c r="T112" s="51"/>
      <c r="U112" s="51"/>
      <c r="V112" s="51"/>
    </row>
    <row r="113" spans="1:22" x14ac:dyDescent="0.2">
      <c r="B113" s="7" t="s">
        <v>111</v>
      </c>
      <c r="C113" s="7"/>
      <c r="D113" s="3"/>
      <c r="E113" s="3"/>
      <c r="F113" s="3"/>
      <c r="G113" s="6"/>
      <c r="H113" s="6"/>
      <c r="K113" s="76" t="s">
        <v>91</v>
      </c>
      <c r="M113" s="7" t="s">
        <v>112</v>
      </c>
      <c r="O113" s="3"/>
      <c r="P113" s="3"/>
      <c r="Q113" s="3"/>
      <c r="R113" s="6"/>
      <c r="S113" s="6"/>
      <c r="V113" s="76" t="s">
        <v>91</v>
      </c>
    </row>
    <row r="114" spans="1:22" ht="14.25" customHeight="1" x14ac:dyDescent="0.2">
      <c r="B114" s="245"/>
      <c r="C114" s="246"/>
      <c r="D114" s="25" t="s">
        <v>92</v>
      </c>
      <c r="E114" s="26" t="s">
        <v>93</v>
      </c>
      <c r="F114" s="26" t="s">
        <v>94</v>
      </c>
      <c r="G114" s="26" t="s">
        <v>95</v>
      </c>
      <c r="H114" s="26" t="s">
        <v>96</v>
      </c>
      <c r="I114" s="163" t="s">
        <v>97</v>
      </c>
      <c r="J114" s="163" t="s">
        <v>62</v>
      </c>
      <c r="K114" s="164" t="s">
        <v>99</v>
      </c>
      <c r="M114" s="245"/>
      <c r="N114" s="246"/>
      <c r="O114" s="25" t="s">
        <v>92</v>
      </c>
      <c r="P114" s="26" t="s">
        <v>93</v>
      </c>
      <c r="Q114" s="26" t="s">
        <v>94</v>
      </c>
      <c r="R114" s="26" t="s">
        <v>95</v>
      </c>
      <c r="S114" s="26" t="s">
        <v>96</v>
      </c>
      <c r="T114" s="163" t="s">
        <v>97</v>
      </c>
      <c r="U114" s="163" t="s">
        <v>62</v>
      </c>
      <c r="V114" s="164" t="s">
        <v>99</v>
      </c>
    </row>
    <row r="115" spans="1:22" ht="14.25" customHeight="1" x14ac:dyDescent="0.2">
      <c r="A115" s="161">
        <f>A100+1</f>
        <v>45</v>
      </c>
      <c r="B115" s="505" t="s">
        <v>74</v>
      </c>
      <c r="C115" s="506"/>
      <c r="D115" s="285">
        <v>0</v>
      </c>
      <c r="E115" s="286">
        <v>1</v>
      </c>
      <c r="F115" s="286">
        <v>1</v>
      </c>
      <c r="G115" s="287">
        <v>0</v>
      </c>
      <c r="H115" s="287">
        <v>0</v>
      </c>
      <c r="I115" s="288">
        <v>0</v>
      </c>
      <c r="J115" s="288">
        <v>1</v>
      </c>
      <c r="K115" s="290">
        <f t="shared" ref="K115:K129" si="46">AVERAGE(F115:J115)</f>
        <v>0.4</v>
      </c>
      <c r="M115" s="505" t="s">
        <v>74</v>
      </c>
      <c r="N115" s="506"/>
      <c r="O115" s="285">
        <v>0</v>
      </c>
      <c r="P115" s="286">
        <v>0</v>
      </c>
      <c r="Q115" s="286">
        <v>0</v>
      </c>
      <c r="R115" s="287">
        <v>0</v>
      </c>
      <c r="S115" s="287">
        <v>0</v>
      </c>
      <c r="T115" s="288">
        <v>0</v>
      </c>
      <c r="U115" s="288">
        <v>0</v>
      </c>
      <c r="V115" s="290">
        <f t="shared" ref="V115:V129" si="47">AVERAGE(Q115:U115)</f>
        <v>0</v>
      </c>
    </row>
    <row r="116" spans="1:22" ht="14.25" customHeight="1" x14ac:dyDescent="0.2">
      <c r="A116" s="165" t="s">
        <v>21</v>
      </c>
      <c r="B116" s="505" t="s">
        <v>75</v>
      </c>
      <c r="C116" s="506"/>
      <c r="D116" s="285">
        <v>0</v>
      </c>
      <c r="E116" s="286">
        <v>0</v>
      </c>
      <c r="F116" s="286">
        <v>0</v>
      </c>
      <c r="G116" s="287">
        <v>0</v>
      </c>
      <c r="H116" s="287">
        <v>0</v>
      </c>
      <c r="I116" s="288">
        <v>0</v>
      </c>
      <c r="J116" s="288">
        <v>0</v>
      </c>
      <c r="K116" s="290">
        <f t="shared" si="46"/>
        <v>0</v>
      </c>
      <c r="M116" s="505" t="s">
        <v>75</v>
      </c>
      <c r="N116" s="506"/>
      <c r="O116" s="285">
        <v>0</v>
      </c>
      <c r="P116" s="286">
        <v>0</v>
      </c>
      <c r="Q116" s="286">
        <v>0</v>
      </c>
      <c r="R116" s="287">
        <v>0</v>
      </c>
      <c r="S116" s="287">
        <v>0</v>
      </c>
      <c r="T116" s="288">
        <v>0</v>
      </c>
      <c r="U116" s="288">
        <v>0</v>
      </c>
      <c r="V116" s="290">
        <f t="shared" si="47"/>
        <v>0</v>
      </c>
    </row>
    <row r="117" spans="1:22" ht="14.25" customHeight="1" x14ac:dyDescent="0.2">
      <c r="A117" s="165"/>
      <c r="B117" s="505" t="s">
        <v>77</v>
      </c>
      <c r="C117" s="506"/>
      <c r="D117" s="285">
        <v>0</v>
      </c>
      <c r="E117" s="286">
        <v>0</v>
      </c>
      <c r="F117" s="286">
        <v>0</v>
      </c>
      <c r="G117" s="287">
        <v>0</v>
      </c>
      <c r="H117" s="287">
        <v>0</v>
      </c>
      <c r="I117" s="288">
        <v>0</v>
      </c>
      <c r="J117" s="288">
        <v>0</v>
      </c>
      <c r="K117" s="290">
        <f t="shared" si="46"/>
        <v>0</v>
      </c>
      <c r="M117" s="505" t="s">
        <v>77</v>
      </c>
      <c r="N117" s="506"/>
      <c r="O117" s="285">
        <v>0</v>
      </c>
      <c r="P117" s="286">
        <v>0</v>
      </c>
      <c r="Q117" s="286">
        <v>0</v>
      </c>
      <c r="R117" s="287">
        <v>0</v>
      </c>
      <c r="S117" s="287">
        <v>0</v>
      </c>
      <c r="T117" s="288">
        <v>0</v>
      </c>
      <c r="U117" s="288">
        <v>0</v>
      </c>
      <c r="V117" s="290">
        <f t="shared" si="47"/>
        <v>0</v>
      </c>
    </row>
    <row r="118" spans="1:22" ht="14.25" customHeight="1" x14ac:dyDescent="0.2">
      <c r="B118" s="505" t="s">
        <v>73</v>
      </c>
      <c r="C118" s="506"/>
      <c r="D118" s="285">
        <v>0</v>
      </c>
      <c r="E118" s="286">
        <v>0</v>
      </c>
      <c r="F118" s="286">
        <v>0</v>
      </c>
      <c r="G118" s="287">
        <v>0</v>
      </c>
      <c r="H118" s="287">
        <v>0</v>
      </c>
      <c r="I118" s="288">
        <v>0</v>
      </c>
      <c r="J118" s="288">
        <v>1</v>
      </c>
      <c r="K118" s="290">
        <f t="shared" ref="K118" si="48">AVERAGE(F118:J118)</f>
        <v>0.2</v>
      </c>
      <c r="M118" s="505" t="s">
        <v>73</v>
      </c>
      <c r="N118" s="506"/>
      <c r="O118" s="285">
        <v>0</v>
      </c>
      <c r="P118" s="286">
        <v>0</v>
      </c>
      <c r="Q118" s="286">
        <v>0</v>
      </c>
      <c r="R118" s="287">
        <v>0</v>
      </c>
      <c r="S118" s="287">
        <v>0</v>
      </c>
      <c r="T118" s="288">
        <v>0</v>
      </c>
      <c r="U118" s="288">
        <v>0</v>
      </c>
      <c r="V118" s="290">
        <f t="shared" ref="V118" si="49">AVERAGE(Q118:U118)</f>
        <v>0</v>
      </c>
    </row>
    <row r="119" spans="1:22" ht="14.25" customHeight="1" x14ac:dyDescent="0.2">
      <c r="B119" s="505" t="s">
        <v>79</v>
      </c>
      <c r="C119" s="506"/>
      <c r="D119" s="285">
        <v>0</v>
      </c>
      <c r="E119" s="286">
        <v>0</v>
      </c>
      <c r="F119" s="286">
        <v>0</v>
      </c>
      <c r="G119" s="287">
        <v>1</v>
      </c>
      <c r="H119" s="287">
        <v>0</v>
      </c>
      <c r="I119" s="288">
        <v>0</v>
      </c>
      <c r="J119" s="288">
        <v>0</v>
      </c>
      <c r="K119" s="290">
        <f t="shared" si="46"/>
        <v>0.2</v>
      </c>
      <c r="M119" s="505" t="s">
        <v>79</v>
      </c>
      <c r="N119" s="506"/>
      <c r="O119" s="285">
        <v>0</v>
      </c>
      <c r="P119" s="286">
        <v>0</v>
      </c>
      <c r="Q119" s="286">
        <v>0</v>
      </c>
      <c r="R119" s="287">
        <v>0</v>
      </c>
      <c r="S119" s="287">
        <v>0</v>
      </c>
      <c r="T119" s="288">
        <v>0</v>
      </c>
      <c r="U119" s="288">
        <v>0</v>
      </c>
      <c r="V119" s="290">
        <f t="shared" si="47"/>
        <v>0</v>
      </c>
    </row>
    <row r="120" spans="1:22" ht="14.25" customHeight="1" x14ac:dyDescent="0.2">
      <c r="A120" s="161">
        <f>A115+1</f>
        <v>46</v>
      </c>
      <c r="B120" s="507" t="s">
        <v>81</v>
      </c>
      <c r="C120" s="508"/>
      <c r="D120" s="292">
        <v>0</v>
      </c>
      <c r="E120" s="293">
        <v>0</v>
      </c>
      <c r="F120" s="293">
        <v>0</v>
      </c>
      <c r="G120" s="294">
        <v>0</v>
      </c>
      <c r="H120" s="294">
        <v>0</v>
      </c>
      <c r="I120" s="295">
        <v>0</v>
      </c>
      <c r="J120" s="295">
        <v>0</v>
      </c>
      <c r="K120" s="297">
        <f t="shared" si="46"/>
        <v>0</v>
      </c>
      <c r="M120" s="507" t="s">
        <v>81</v>
      </c>
      <c r="N120" s="508"/>
      <c r="O120" s="292">
        <v>0</v>
      </c>
      <c r="P120" s="293">
        <v>0</v>
      </c>
      <c r="Q120" s="293">
        <v>0</v>
      </c>
      <c r="R120" s="294">
        <v>0</v>
      </c>
      <c r="S120" s="294">
        <v>0</v>
      </c>
      <c r="T120" s="295">
        <v>0</v>
      </c>
      <c r="U120" s="295">
        <v>0</v>
      </c>
      <c r="V120" s="297">
        <f t="shared" si="47"/>
        <v>0</v>
      </c>
    </row>
    <row r="121" spans="1:22" ht="14.25" customHeight="1" x14ac:dyDescent="0.2">
      <c r="A121" s="161"/>
      <c r="B121" s="511" t="s">
        <v>66</v>
      </c>
      <c r="C121" s="270" t="s">
        <v>67</v>
      </c>
      <c r="D121" s="221">
        <v>0</v>
      </c>
      <c r="E121" s="222">
        <v>0</v>
      </c>
      <c r="F121" s="222">
        <v>0</v>
      </c>
      <c r="G121" s="223">
        <v>0</v>
      </c>
      <c r="H121" s="223">
        <v>1</v>
      </c>
      <c r="I121" s="224">
        <v>0</v>
      </c>
      <c r="J121" s="224">
        <v>0</v>
      </c>
      <c r="K121" s="274">
        <f t="shared" ref="K121:K126" si="50">AVERAGE(F121:J121)</f>
        <v>0.2</v>
      </c>
      <c r="M121" s="511" t="s">
        <v>66</v>
      </c>
      <c r="N121" s="270" t="s">
        <v>67</v>
      </c>
      <c r="O121" s="221">
        <v>0</v>
      </c>
      <c r="P121" s="222">
        <v>0</v>
      </c>
      <c r="Q121" s="222">
        <v>1</v>
      </c>
      <c r="R121" s="223">
        <v>0</v>
      </c>
      <c r="S121" s="223">
        <v>0</v>
      </c>
      <c r="T121" s="224">
        <v>0</v>
      </c>
      <c r="U121" s="224">
        <v>1</v>
      </c>
      <c r="V121" s="274">
        <f t="shared" ref="V121:V126" si="51">AVERAGE(Q121:U121)</f>
        <v>0.4</v>
      </c>
    </row>
    <row r="122" spans="1:22" ht="14.25" customHeight="1" x14ac:dyDescent="0.2">
      <c r="B122" s="512"/>
      <c r="C122" s="213" t="s">
        <v>68</v>
      </c>
      <c r="D122" s="172">
        <v>0</v>
      </c>
      <c r="E122" s="173">
        <v>0</v>
      </c>
      <c r="F122" s="173">
        <v>0</v>
      </c>
      <c r="G122" s="174">
        <v>1</v>
      </c>
      <c r="H122" s="174">
        <v>0</v>
      </c>
      <c r="I122" s="195">
        <v>0</v>
      </c>
      <c r="J122" s="195">
        <v>0</v>
      </c>
      <c r="K122" s="272">
        <f t="shared" si="50"/>
        <v>0.2</v>
      </c>
      <c r="M122" s="512"/>
      <c r="N122" s="213" t="s">
        <v>68</v>
      </c>
      <c r="O122" s="172">
        <v>0</v>
      </c>
      <c r="P122" s="173">
        <v>2</v>
      </c>
      <c r="Q122" s="173">
        <v>1</v>
      </c>
      <c r="R122" s="174">
        <v>0</v>
      </c>
      <c r="S122" s="174">
        <v>0</v>
      </c>
      <c r="T122" s="195">
        <v>0</v>
      </c>
      <c r="U122" s="195">
        <v>0</v>
      </c>
      <c r="V122" s="272">
        <f t="shared" si="51"/>
        <v>0.2</v>
      </c>
    </row>
    <row r="123" spans="1:22" ht="14.25" customHeight="1" x14ac:dyDescent="0.2">
      <c r="B123" s="512"/>
      <c r="C123" s="213" t="s">
        <v>69</v>
      </c>
      <c r="D123" s="172">
        <v>0</v>
      </c>
      <c r="E123" s="173">
        <v>0</v>
      </c>
      <c r="F123" s="173">
        <v>0</v>
      </c>
      <c r="G123" s="174">
        <v>0</v>
      </c>
      <c r="H123" s="174">
        <v>0</v>
      </c>
      <c r="I123" s="195">
        <v>0</v>
      </c>
      <c r="J123" s="195">
        <v>0</v>
      </c>
      <c r="K123" s="272">
        <f t="shared" si="50"/>
        <v>0</v>
      </c>
      <c r="M123" s="512"/>
      <c r="N123" s="213" t="s">
        <v>69</v>
      </c>
      <c r="O123" s="172">
        <v>0</v>
      </c>
      <c r="P123" s="173">
        <v>0</v>
      </c>
      <c r="Q123" s="173">
        <v>0</v>
      </c>
      <c r="R123" s="174">
        <v>0</v>
      </c>
      <c r="S123" s="174">
        <v>0</v>
      </c>
      <c r="T123" s="195">
        <v>0</v>
      </c>
      <c r="U123" s="195">
        <v>0</v>
      </c>
      <c r="V123" s="272">
        <f t="shared" si="51"/>
        <v>0</v>
      </c>
    </row>
    <row r="124" spans="1:22" ht="14.25" customHeight="1" x14ac:dyDescent="0.2">
      <c r="B124" s="512"/>
      <c r="C124" s="213" t="s">
        <v>70</v>
      </c>
      <c r="D124" s="172">
        <v>0</v>
      </c>
      <c r="E124" s="173">
        <v>0</v>
      </c>
      <c r="F124" s="173">
        <v>0</v>
      </c>
      <c r="G124" s="174">
        <v>0</v>
      </c>
      <c r="H124" s="174">
        <v>0</v>
      </c>
      <c r="I124" s="195">
        <v>0</v>
      </c>
      <c r="J124" s="195">
        <v>5</v>
      </c>
      <c r="K124" s="272">
        <f t="shared" si="50"/>
        <v>1</v>
      </c>
      <c r="M124" s="512"/>
      <c r="N124" s="213" t="s">
        <v>70</v>
      </c>
      <c r="O124" s="172">
        <v>0</v>
      </c>
      <c r="P124" s="173">
        <v>0</v>
      </c>
      <c r="Q124" s="173">
        <v>0</v>
      </c>
      <c r="R124" s="174">
        <v>0</v>
      </c>
      <c r="S124" s="174">
        <v>0</v>
      </c>
      <c r="T124" s="195">
        <v>0</v>
      </c>
      <c r="U124" s="195">
        <v>0</v>
      </c>
      <c r="V124" s="272">
        <f t="shared" si="51"/>
        <v>0</v>
      </c>
    </row>
    <row r="125" spans="1:22" ht="14.25" customHeight="1" x14ac:dyDescent="0.2">
      <c r="B125" s="512"/>
      <c r="C125" s="214" t="s">
        <v>86</v>
      </c>
      <c r="D125" s="180">
        <v>0</v>
      </c>
      <c r="E125" s="181">
        <v>0</v>
      </c>
      <c r="F125" s="181">
        <v>0</v>
      </c>
      <c r="G125" s="182">
        <v>0</v>
      </c>
      <c r="H125" s="182">
        <v>0</v>
      </c>
      <c r="I125" s="203">
        <v>0</v>
      </c>
      <c r="J125" s="203">
        <v>2</v>
      </c>
      <c r="K125" s="273">
        <f t="shared" si="50"/>
        <v>0.4</v>
      </c>
      <c r="M125" s="512"/>
      <c r="N125" s="214" t="s">
        <v>86</v>
      </c>
      <c r="O125" s="180">
        <v>0</v>
      </c>
      <c r="P125" s="181">
        <v>0</v>
      </c>
      <c r="Q125" s="181">
        <v>0</v>
      </c>
      <c r="R125" s="182">
        <v>0</v>
      </c>
      <c r="S125" s="182">
        <v>0</v>
      </c>
      <c r="T125" s="203">
        <v>0</v>
      </c>
      <c r="U125" s="203">
        <v>0</v>
      </c>
      <c r="V125" s="273">
        <f t="shared" si="51"/>
        <v>0</v>
      </c>
    </row>
    <row r="126" spans="1:22" ht="14.25" customHeight="1" x14ac:dyDescent="0.2">
      <c r="B126" s="513"/>
      <c r="C126" s="215" t="s">
        <v>51</v>
      </c>
      <c r="D126" s="204" t="s">
        <v>89</v>
      </c>
      <c r="E126" s="205" t="s">
        <v>89</v>
      </c>
      <c r="F126" s="205">
        <v>0</v>
      </c>
      <c r="G126" s="206">
        <v>1</v>
      </c>
      <c r="H126" s="206">
        <v>1</v>
      </c>
      <c r="I126" s="207">
        <v>0</v>
      </c>
      <c r="J126" s="242">
        <v>7</v>
      </c>
      <c r="K126" s="208">
        <f t="shared" si="50"/>
        <v>1.8</v>
      </c>
      <c r="M126" s="513"/>
      <c r="N126" s="215" t="s">
        <v>51</v>
      </c>
      <c r="O126" s="204" t="s">
        <v>89</v>
      </c>
      <c r="P126" s="205">
        <v>2</v>
      </c>
      <c r="Q126" s="205">
        <v>2</v>
      </c>
      <c r="R126" s="206">
        <v>0</v>
      </c>
      <c r="S126" s="206">
        <v>0</v>
      </c>
      <c r="T126" s="207">
        <v>0</v>
      </c>
      <c r="U126" s="242">
        <v>1</v>
      </c>
      <c r="V126" s="208">
        <f t="shared" si="51"/>
        <v>0.6</v>
      </c>
    </row>
    <row r="127" spans="1:22" ht="14.25" customHeight="1" x14ac:dyDescent="0.2">
      <c r="B127" s="505" t="s">
        <v>82</v>
      </c>
      <c r="C127" s="506"/>
      <c r="D127" s="285">
        <v>0</v>
      </c>
      <c r="E127" s="286">
        <v>0</v>
      </c>
      <c r="F127" s="286">
        <v>0</v>
      </c>
      <c r="G127" s="287">
        <v>0</v>
      </c>
      <c r="H127" s="287">
        <v>0</v>
      </c>
      <c r="I127" s="288">
        <v>0</v>
      </c>
      <c r="J127" s="288">
        <v>0</v>
      </c>
      <c r="K127" s="290">
        <f t="shared" ref="K127" si="52">AVERAGE(F127:J127)</f>
        <v>0</v>
      </c>
      <c r="M127" s="505" t="s">
        <v>82</v>
      </c>
      <c r="N127" s="506"/>
      <c r="O127" s="285">
        <v>0</v>
      </c>
      <c r="P127" s="286">
        <v>0</v>
      </c>
      <c r="Q127" s="286">
        <v>0</v>
      </c>
      <c r="R127" s="287">
        <v>0</v>
      </c>
      <c r="S127" s="287">
        <v>0</v>
      </c>
      <c r="T127" s="288">
        <v>0</v>
      </c>
      <c r="U127" s="288">
        <v>0</v>
      </c>
      <c r="V127" s="290">
        <f t="shared" ref="V127" si="53">AVERAGE(Q127:U127)</f>
        <v>0</v>
      </c>
    </row>
    <row r="128" spans="1:22" ht="14.25" customHeight="1" thickBot="1" x14ac:dyDescent="0.25">
      <c r="A128" s="161"/>
      <c r="B128" s="505" t="s">
        <v>72</v>
      </c>
      <c r="C128" s="506"/>
      <c r="D128" s="285">
        <v>0</v>
      </c>
      <c r="E128" s="286">
        <v>0</v>
      </c>
      <c r="F128" s="286">
        <v>0</v>
      </c>
      <c r="G128" s="287">
        <v>0</v>
      </c>
      <c r="H128" s="287">
        <v>0</v>
      </c>
      <c r="I128" s="288">
        <v>0</v>
      </c>
      <c r="J128" s="288">
        <v>0</v>
      </c>
      <c r="K128" s="290">
        <f t="shared" si="46"/>
        <v>0</v>
      </c>
      <c r="M128" s="505" t="s">
        <v>72</v>
      </c>
      <c r="N128" s="506"/>
      <c r="O128" s="285">
        <v>0</v>
      </c>
      <c r="P128" s="286">
        <v>0</v>
      </c>
      <c r="Q128" s="286">
        <v>0</v>
      </c>
      <c r="R128" s="287">
        <v>0</v>
      </c>
      <c r="S128" s="287">
        <v>0</v>
      </c>
      <c r="T128" s="288">
        <v>0</v>
      </c>
      <c r="U128" s="288">
        <v>0</v>
      </c>
      <c r="V128" s="290">
        <f t="shared" si="47"/>
        <v>0</v>
      </c>
    </row>
    <row r="129" spans="1:24" ht="14.25" customHeight="1" thickBot="1" x14ac:dyDescent="0.25">
      <c r="B129" s="503" t="s">
        <v>49</v>
      </c>
      <c r="C129" s="504"/>
      <c r="D129" s="199">
        <v>0</v>
      </c>
      <c r="E129" s="200">
        <v>1</v>
      </c>
      <c r="F129" s="200">
        <v>1</v>
      </c>
      <c r="G129" s="201">
        <v>2</v>
      </c>
      <c r="H129" s="201">
        <v>1</v>
      </c>
      <c r="I129" s="202">
        <v>0</v>
      </c>
      <c r="J129" s="202">
        <v>9</v>
      </c>
      <c r="K129" s="271">
        <f t="shared" si="46"/>
        <v>2.6</v>
      </c>
      <c r="M129" s="503" t="s">
        <v>49</v>
      </c>
      <c r="N129" s="504"/>
      <c r="O129" s="199">
        <v>0</v>
      </c>
      <c r="P129" s="200">
        <v>2</v>
      </c>
      <c r="Q129" s="200">
        <v>2</v>
      </c>
      <c r="R129" s="201">
        <v>0</v>
      </c>
      <c r="S129" s="201">
        <v>0</v>
      </c>
      <c r="T129" s="202">
        <v>0</v>
      </c>
      <c r="U129" s="202">
        <v>1</v>
      </c>
      <c r="V129" s="271">
        <f t="shared" si="47"/>
        <v>0.6</v>
      </c>
      <c r="W129" s="196">
        <v>5</v>
      </c>
      <c r="X129" s="196">
        <f>SUM(O129:T129)</f>
        <v>4</v>
      </c>
    </row>
    <row r="130" spans="1:24" ht="3.75" customHeight="1" thickBot="1" x14ac:dyDescent="0.25">
      <c r="B130" s="307"/>
      <c r="C130" s="307"/>
      <c r="D130" s="308"/>
      <c r="E130" s="308"/>
      <c r="F130" s="308"/>
      <c r="G130" s="308"/>
      <c r="H130" s="308"/>
      <c r="I130" s="308"/>
      <c r="J130" s="308"/>
      <c r="K130" s="309"/>
      <c r="L130" s="244"/>
      <c r="M130" s="307"/>
      <c r="N130" s="307"/>
      <c r="O130" s="308"/>
      <c r="P130" s="308"/>
      <c r="Q130" s="308"/>
      <c r="R130" s="308"/>
      <c r="S130" s="308"/>
      <c r="T130" s="308"/>
      <c r="U130" s="308"/>
      <c r="V130" s="309"/>
      <c r="W130" s="196"/>
      <c r="X130" s="196"/>
    </row>
    <row r="131" spans="1:24" ht="16.5" customHeight="1" thickBot="1" x14ac:dyDescent="0.25">
      <c r="A131" s="165" t="s">
        <v>1</v>
      </c>
      <c r="B131" s="514" t="s">
        <v>116</v>
      </c>
      <c r="C131" s="515"/>
      <c r="D131" s="276" t="s">
        <v>90</v>
      </c>
      <c r="E131" s="275">
        <v>1</v>
      </c>
      <c r="F131" s="302">
        <v>1</v>
      </c>
      <c r="G131" s="303">
        <v>1</v>
      </c>
      <c r="H131" s="303">
        <v>0</v>
      </c>
      <c r="I131" s="304">
        <v>0</v>
      </c>
      <c r="J131" s="304">
        <v>2</v>
      </c>
      <c r="K131" s="271">
        <f t="shared" ref="K131" si="54">AVERAGE(F131:J131)</f>
        <v>0.8</v>
      </c>
      <c r="M131" s="514" t="s">
        <v>116</v>
      </c>
      <c r="N131" s="515"/>
      <c r="O131" s="276" t="s">
        <v>90</v>
      </c>
      <c r="P131" s="275" t="s">
        <v>90</v>
      </c>
      <c r="Q131" s="299">
        <v>0</v>
      </c>
      <c r="R131" s="300">
        <v>0</v>
      </c>
      <c r="S131" s="300">
        <v>0</v>
      </c>
      <c r="T131" s="301">
        <v>0</v>
      </c>
      <c r="U131" s="301">
        <v>0</v>
      </c>
      <c r="V131" s="271">
        <v>0</v>
      </c>
    </row>
    <row r="132" spans="1:24" x14ac:dyDescent="0.2">
      <c r="B132" s="51"/>
      <c r="C132" s="51"/>
      <c r="D132" s="51"/>
      <c r="E132" s="51"/>
      <c r="F132" s="51"/>
      <c r="G132" s="51"/>
      <c r="H132" s="51"/>
      <c r="I132" s="51"/>
      <c r="J132" s="51"/>
      <c r="K132" s="51"/>
      <c r="M132" s="51"/>
      <c r="N132" s="51"/>
      <c r="O132" s="51"/>
      <c r="P132" s="51"/>
      <c r="Q132" s="51"/>
      <c r="R132" s="51"/>
      <c r="S132" s="51"/>
      <c r="T132" s="51"/>
      <c r="U132" s="51"/>
      <c r="V132" s="51"/>
    </row>
  </sheetData>
  <mergeCells count="123">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20:C20"/>
    <mergeCell ref="B19:C19"/>
    <mergeCell ref="B17:C17"/>
    <mergeCell ref="B16:C16"/>
    <mergeCell ref="B15:C15"/>
    <mergeCell ref="B48:C48"/>
    <mergeCell ref="M35:N35"/>
    <mergeCell ref="B55:C55"/>
    <mergeCell ref="B56:C56"/>
    <mergeCell ref="B57:C57"/>
    <mergeCell ref="B59:C59"/>
    <mergeCell ref="B60:C60"/>
    <mergeCell ref="B67:C67"/>
    <mergeCell ref="B68:C68"/>
    <mergeCell ref="M55:N55"/>
    <mergeCell ref="M56:N56"/>
    <mergeCell ref="M57:N57"/>
    <mergeCell ref="M59:N59"/>
    <mergeCell ref="M60:N60"/>
    <mergeCell ref="M67:N67"/>
    <mergeCell ref="M68:N68"/>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s>
  <phoneticPr fontId="3"/>
  <conditionalFormatting sqref="AF21:AF27 D15:J17 O35:U37 D35:J37 O55:U57 D55:J57 O75:U77 D75:J77 O95:U97 D95:J97 D115:J117 O115:U117">
    <cfRule type="cellIs" dxfId="328" priority="258" operator="equal">
      <formula>0</formula>
    </cfRule>
  </conditionalFormatting>
  <conditionalFormatting sqref="D29:I30 D19:I23">
    <cfRule type="cellIs" dxfId="327" priority="225" operator="equal">
      <formula>0</formula>
    </cfRule>
  </conditionalFormatting>
  <conditionalFormatting sqref="D31:E31">
    <cfRule type="cellIs" dxfId="326" priority="219" operator="equal">
      <formula>0</formula>
    </cfRule>
  </conditionalFormatting>
  <conditionalFormatting sqref="O129:T129 O119:T120">
    <cfRule type="cellIs" dxfId="325" priority="218" operator="equal">
      <formula>0</formula>
    </cfRule>
  </conditionalFormatting>
  <conditionalFormatting sqref="V129 K15:K17 K35:K37 V35:V37 V55:V57 K55:K57 K75:K77 V75:V77 V95:V97 K95:K97 V119:V120 V115:V117 K115:K117">
    <cfRule type="cellIs" dxfId="324" priority="217" operator="equal">
      <formula>0</formula>
    </cfRule>
  </conditionalFormatting>
  <conditionalFormatting sqref="D129:I129 D119:I120">
    <cfRule type="cellIs" dxfId="323" priority="210" operator="equal">
      <formula>0</formula>
    </cfRule>
  </conditionalFormatting>
  <conditionalFormatting sqref="D109:I109 O109:T109 O99:T100 D99:I100">
    <cfRule type="cellIs" dxfId="322" priority="203" operator="equal">
      <formula>0</formula>
    </cfRule>
  </conditionalFormatting>
  <conditionalFormatting sqref="D89:I89 O89:T89 O79:T80 D79:I80">
    <cfRule type="cellIs" dxfId="321" priority="196" operator="equal">
      <formula>0</formula>
    </cfRule>
  </conditionalFormatting>
  <conditionalFormatting sqref="D69:I69 O69:T69 O59:T60 D59:I60">
    <cfRule type="cellIs" dxfId="320" priority="189" operator="equal">
      <formula>0</formula>
    </cfRule>
  </conditionalFormatting>
  <conditionalFormatting sqref="O49:T50 D49:I50 O39:T40 D39:I40">
    <cfRule type="cellIs" dxfId="319" priority="182" operator="equal">
      <formula>0</formula>
    </cfRule>
  </conditionalFormatting>
  <conditionalFormatting sqref="U109 U99:U100">
    <cfRule type="cellIs" dxfId="318" priority="159" operator="equal">
      <formula>0</formula>
    </cfRule>
  </conditionalFormatting>
  <conditionalFormatting sqref="U89 U79:U80">
    <cfRule type="cellIs" dxfId="317" priority="157" operator="equal">
      <formula>0</formula>
    </cfRule>
  </conditionalFormatting>
  <conditionalFormatting sqref="U69 U59:U60">
    <cfRule type="cellIs" dxfId="316" priority="155" operator="equal">
      <formula>0</formula>
    </cfRule>
  </conditionalFormatting>
  <conditionalFormatting sqref="U49:U50 U39:U40">
    <cfRule type="cellIs" dxfId="315" priority="153" operator="equal">
      <formula>0</formula>
    </cfRule>
  </conditionalFormatting>
  <conditionalFormatting sqref="J29:J30 J19:J23">
    <cfRule type="cellIs" dxfId="314" priority="175" operator="equal">
      <formula>0</formula>
    </cfRule>
  </conditionalFormatting>
  <conditionalFormatting sqref="J24:J25">
    <cfRule type="cellIs" dxfId="313" priority="174" operator="equal">
      <formula>0</formula>
    </cfRule>
  </conditionalFormatting>
  <conditionalFormatting sqref="J129 J119:J120">
    <cfRule type="cellIs" dxfId="312" priority="171" operator="equal">
      <formula>0</formula>
    </cfRule>
  </conditionalFormatting>
  <conditionalFormatting sqref="J109 J99:J100">
    <cfRule type="cellIs" dxfId="311" priority="169" operator="equal">
      <formula>0</formula>
    </cfRule>
  </conditionalFormatting>
  <conditionalFormatting sqref="J89 J79:J80">
    <cfRule type="cellIs" dxfId="310" priority="167" operator="equal">
      <formula>0</formula>
    </cfRule>
  </conditionalFormatting>
  <conditionalFormatting sqref="J69 J59:J60">
    <cfRule type="cellIs" dxfId="309" priority="165" operator="equal">
      <formula>0</formula>
    </cfRule>
  </conditionalFormatting>
  <conditionalFormatting sqref="J49:J50 J39:J40">
    <cfRule type="cellIs" dxfId="308" priority="163" operator="equal">
      <formula>0</formula>
    </cfRule>
  </conditionalFormatting>
  <conditionalFormatting sqref="U129 U119:U120">
    <cfRule type="cellIs" dxfId="307" priority="161" operator="equal">
      <formula>0</formula>
    </cfRule>
  </conditionalFormatting>
  <conditionalFormatting sqref="D28:I28">
    <cfRule type="cellIs" dxfId="306" priority="151" operator="equal">
      <formula>0</formula>
    </cfRule>
  </conditionalFormatting>
  <conditionalFormatting sqref="J28">
    <cfRule type="cellIs" dxfId="305" priority="150" operator="equal">
      <formula>0</formula>
    </cfRule>
  </conditionalFormatting>
  <conditionalFormatting sqref="D48:I48">
    <cfRule type="cellIs" dxfId="304" priority="149" operator="equal">
      <formula>0</formula>
    </cfRule>
  </conditionalFormatting>
  <conditionalFormatting sqref="J48">
    <cfRule type="cellIs" dxfId="303" priority="147" operator="equal">
      <formula>0</formula>
    </cfRule>
  </conditionalFormatting>
  <conditionalFormatting sqref="O48:T48">
    <cfRule type="cellIs" dxfId="302" priority="146" operator="equal">
      <formula>0</formula>
    </cfRule>
  </conditionalFormatting>
  <conditionalFormatting sqref="U48">
    <cfRule type="cellIs" dxfId="301" priority="144" operator="equal">
      <formula>0</formula>
    </cfRule>
  </conditionalFormatting>
  <conditionalFormatting sqref="D68:I68">
    <cfRule type="cellIs" dxfId="300" priority="143" operator="equal">
      <formula>0</formula>
    </cfRule>
  </conditionalFormatting>
  <conditionalFormatting sqref="J68">
    <cfRule type="cellIs" dxfId="299" priority="141" operator="equal">
      <formula>0</formula>
    </cfRule>
  </conditionalFormatting>
  <conditionalFormatting sqref="O68:T68">
    <cfRule type="cellIs" dxfId="298" priority="140" operator="equal">
      <formula>0</formula>
    </cfRule>
  </conditionalFormatting>
  <conditionalFormatting sqref="U68">
    <cfRule type="cellIs" dxfId="297" priority="138" operator="equal">
      <formula>0</formula>
    </cfRule>
  </conditionalFormatting>
  <conditionalFormatting sqref="D88:I88">
    <cfRule type="cellIs" dxfId="296" priority="137" operator="equal">
      <formula>0</formula>
    </cfRule>
  </conditionalFormatting>
  <conditionalFormatting sqref="J88">
    <cfRule type="cellIs" dxfId="295" priority="135" operator="equal">
      <formula>0</formula>
    </cfRule>
  </conditionalFormatting>
  <conditionalFormatting sqref="O88:T88">
    <cfRule type="cellIs" dxfId="294" priority="134" operator="equal">
      <formula>0</formula>
    </cfRule>
  </conditionalFormatting>
  <conditionalFormatting sqref="U88">
    <cfRule type="cellIs" dxfId="293" priority="132" operator="equal">
      <formula>0</formula>
    </cfRule>
  </conditionalFormatting>
  <conditionalFormatting sqref="D108:I108">
    <cfRule type="cellIs" dxfId="292" priority="131" operator="equal">
      <formula>0</formula>
    </cfRule>
  </conditionalFormatting>
  <conditionalFormatting sqref="J108">
    <cfRule type="cellIs" dxfId="291" priority="129" operator="equal">
      <formula>0</formula>
    </cfRule>
  </conditionalFormatting>
  <conditionalFormatting sqref="O108:T108">
    <cfRule type="cellIs" dxfId="290" priority="128" operator="equal">
      <formula>0</formula>
    </cfRule>
  </conditionalFormatting>
  <conditionalFormatting sqref="U108">
    <cfRule type="cellIs" dxfId="289" priority="126" operator="equal">
      <formula>0</formula>
    </cfRule>
  </conditionalFormatting>
  <conditionalFormatting sqref="D128:I128">
    <cfRule type="cellIs" dxfId="288" priority="125" operator="equal">
      <formula>0</formula>
    </cfRule>
  </conditionalFormatting>
  <conditionalFormatting sqref="J128">
    <cfRule type="cellIs" dxfId="287" priority="123" operator="equal">
      <formula>0</formula>
    </cfRule>
  </conditionalFormatting>
  <conditionalFormatting sqref="O128:T128">
    <cfRule type="cellIs" dxfId="286" priority="122" operator="equal">
      <formula>0</formula>
    </cfRule>
  </conditionalFormatting>
  <conditionalFormatting sqref="V128">
    <cfRule type="cellIs" dxfId="285" priority="121" operator="equal">
      <formula>0</formula>
    </cfRule>
  </conditionalFormatting>
  <conditionalFormatting sqref="U128">
    <cfRule type="cellIs" dxfId="284" priority="120" operator="equal">
      <formula>0</formula>
    </cfRule>
  </conditionalFormatting>
  <conditionalFormatting sqref="D27:I27">
    <cfRule type="cellIs" dxfId="283" priority="119" operator="equal">
      <formula>0</formula>
    </cfRule>
  </conditionalFormatting>
  <conditionalFormatting sqref="J27">
    <cfRule type="cellIs" dxfId="282" priority="117" operator="equal">
      <formula>0</formula>
    </cfRule>
  </conditionalFormatting>
  <conditionalFormatting sqref="D47:I47 O47:T47">
    <cfRule type="cellIs" dxfId="281" priority="116" operator="equal">
      <formula>0</formula>
    </cfRule>
  </conditionalFormatting>
  <conditionalFormatting sqref="U47">
    <cfRule type="cellIs" dxfId="280" priority="113" operator="equal">
      <formula>0</formula>
    </cfRule>
  </conditionalFormatting>
  <conditionalFormatting sqref="J47">
    <cfRule type="cellIs" dxfId="279" priority="114" operator="equal">
      <formula>0</formula>
    </cfRule>
  </conditionalFormatting>
  <conditionalFormatting sqref="D67:I67 O67:T67">
    <cfRule type="cellIs" dxfId="278" priority="112" operator="equal">
      <formula>0</formula>
    </cfRule>
  </conditionalFormatting>
  <conditionalFormatting sqref="U67">
    <cfRule type="cellIs" dxfId="277" priority="109" operator="equal">
      <formula>0</formula>
    </cfRule>
  </conditionalFormatting>
  <conditionalFormatting sqref="J67">
    <cfRule type="cellIs" dxfId="276" priority="110" operator="equal">
      <formula>0</formula>
    </cfRule>
  </conditionalFormatting>
  <conditionalFormatting sqref="D87:I87 O87:T87">
    <cfRule type="cellIs" dxfId="275" priority="108" operator="equal">
      <formula>0</formula>
    </cfRule>
  </conditionalFormatting>
  <conditionalFormatting sqref="U87">
    <cfRule type="cellIs" dxfId="274" priority="105" operator="equal">
      <formula>0</formula>
    </cfRule>
  </conditionalFormatting>
  <conditionalFormatting sqref="J87">
    <cfRule type="cellIs" dxfId="273" priority="106" operator="equal">
      <formula>0</formula>
    </cfRule>
  </conditionalFormatting>
  <conditionalFormatting sqref="D107:I107 O107:T107">
    <cfRule type="cellIs" dxfId="272" priority="104" operator="equal">
      <formula>0</formula>
    </cfRule>
  </conditionalFormatting>
  <conditionalFormatting sqref="U107">
    <cfRule type="cellIs" dxfId="271" priority="101" operator="equal">
      <formula>0</formula>
    </cfRule>
  </conditionalFormatting>
  <conditionalFormatting sqref="J107">
    <cfRule type="cellIs" dxfId="270" priority="102" operator="equal">
      <formula>0</formula>
    </cfRule>
  </conditionalFormatting>
  <conditionalFormatting sqref="O127:T127">
    <cfRule type="cellIs" dxfId="269" priority="100" operator="equal">
      <formula>0</formula>
    </cfRule>
  </conditionalFormatting>
  <conditionalFormatting sqref="V127">
    <cfRule type="cellIs" dxfId="268" priority="99" operator="equal">
      <formula>0</formula>
    </cfRule>
  </conditionalFormatting>
  <conditionalFormatting sqref="D127:I127">
    <cfRule type="cellIs" dxfId="267" priority="98" operator="equal">
      <formula>0</formula>
    </cfRule>
  </conditionalFormatting>
  <conditionalFormatting sqref="J127">
    <cfRule type="cellIs" dxfId="266" priority="96" operator="equal">
      <formula>0</formula>
    </cfRule>
  </conditionalFormatting>
  <conditionalFormatting sqref="U127">
    <cfRule type="cellIs" dxfId="265" priority="95" operator="equal">
      <formula>0</formula>
    </cfRule>
  </conditionalFormatting>
  <conditionalFormatting sqref="D26:J26">
    <cfRule type="cellIs" dxfId="264" priority="94" operator="equal">
      <formula>0</formula>
    </cfRule>
  </conditionalFormatting>
  <conditionalFormatting sqref="D41:I45 O41:T45">
    <cfRule type="cellIs" dxfId="263" priority="86" operator="equal">
      <formula>0</formula>
    </cfRule>
  </conditionalFormatting>
  <conditionalFormatting sqref="J41:J45">
    <cfRule type="cellIs" dxfId="262" priority="84" operator="equal">
      <formula>0</formula>
    </cfRule>
  </conditionalFormatting>
  <conditionalFormatting sqref="U41:U45">
    <cfRule type="cellIs" dxfId="261" priority="83" operator="equal">
      <formula>0</formula>
    </cfRule>
  </conditionalFormatting>
  <conditionalFormatting sqref="D46:J46 O46:U46">
    <cfRule type="cellIs" dxfId="260" priority="82" operator="equal">
      <formula>0</formula>
    </cfRule>
  </conditionalFormatting>
  <conditionalFormatting sqref="D61:I65 O61:T65">
    <cfRule type="cellIs" dxfId="259" priority="81" operator="equal">
      <formula>0</formula>
    </cfRule>
  </conditionalFormatting>
  <conditionalFormatting sqref="U61:U65">
    <cfRule type="cellIs" dxfId="258" priority="78" operator="equal">
      <formula>0</formula>
    </cfRule>
  </conditionalFormatting>
  <conditionalFormatting sqref="J61:J65">
    <cfRule type="cellIs" dxfId="257" priority="79" operator="equal">
      <formula>0</formula>
    </cfRule>
  </conditionalFormatting>
  <conditionalFormatting sqref="D66:J66 O66:U66">
    <cfRule type="cellIs" dxfId="256" priority="77" operator="equal">
      <formula>0</formula>
    </cfRule>
  </conditionalFormatting>
  <conditionalFormatting sqref="D81:I85 O81:T85">
    <cfRule type="cellIs" dxfId="255" priority="76" operator="equal">
      <formula>0</formula>
    </cfRule>
  </conditionalFormatting>
  <conditionalFormatting sqref="U81:U85">
    <cfRule type="cellIs" dxfId="254" priority="73" operator="equal">
      <formula>0</formula>
    </cfRule>
  </conditionalFormatting>
  <conditionalFormatting sqref="J81:J85">
    <cfRule type="cellIs" dxfId="253" priority="74" operator="equal">
      <formula>0</formula>
    </cfRule>
  </conditionalFormatting>
  <conditionalFormatting sqref="D86:J86 O86:U86">
    <cfRule type="cellIs" dxfId="252" priority="72" operator="equal">
      <formula>0</formula>
    </cfRule>
  </conditionalFormatting>
  <conditionalFormatting sqref="D101:I105 O101:T105">
    <cfRule type="cellIs" dxfId="251" priority="71" operator="equal">
      <formula>0</formula>
    </cfRule>
  </conditionalFormatting>
  <conditionalFormatting sqref="U101:U105">
    <cfRule type="cellIs" dxfId="250" priority="68" operator="equal">
      <formula>0</formula>
    </cfRule>
  </conditionalFormatting>
  <conditionalFormatting sqref="J101:J105">
    <cfRule type="cellIs" dxfId="249" priority="69" operator="equal">
      <formula>0</formula>
    </cfRule>
  </conditionalFormatting>
  <conditionalFormatting sqref="D106:J106 O106:U106">
    <cfRule type="cellIs" dxfId="248" priority="67" operator="equal">
      <formula>0</formula>
    </cfRule>
  </conditionalFormatting>
  <conditionalFormatting sqref="O121:T125">
    <cfRule type="cellIs" dxfId="247" priority="66" operator="equal">
      <formula>0</formula>
    </cfRule>
  </conditionalFormatting>
  <conditionalFormatting sqref="V121:V125">
    <cfRule type="cellIs" dxfId="246" priority="65" operator="equal">
      <formula>0</formula>
    </cfRule>
  </conditionalFormatting>
  <conditionalFormatting sqref="D121:I125">
    <cfRule type="cellIs" dxfId="245" priority="64" operator="equal">
      <formula>0</formula>
    </cfRule>
  </conditionalFormatting>
  <conditionalFormatting sqref="J121:J125">
    <cfRule type="cellIs" dxfId="244" priority="62" operator="equal">
      <formula>0</formula>
    </cfRule>
  </conditionalFormatting>
  <conditionalFormatting sqref="U121:U125">
    <cfRule type="cellIs" dxfId="243" priority="61" operator="equal">
      <formula>0</formula>
    </cfRule>
  </conditionalFormatting>
  <conditionalFormatting sqref="D126:J126 O126:V126">
    <cfRule type="cellIs" dxfId="242" priority="60" operator="equal">
      <formula>0</formula>
    </cfRule>
  </conditionalFormatting>
  <conditionalFormatting sqref="K29:K30 K49:K50 V49:V50 V69 K69 K89 V89 V109 K109 K129 K19:K20 V39:V40 K39:K40 K59:K60 V59:V60 V79:V80 K79:K80 K99:K100 V99:V100 K119:K120">
    <cfRule type="cellIs" dxfId="241" priority="59" operator="equal">
      <formula>0</formula>
    </cfRule>
  </conditionalFormatting>
  <conditionalFormatting sqref="K28 K48 V48 V68 K68 K88 V88 V108 K108 K128">
    <cfRule type="cellIs" dxfId="240" priority="58" operator="equal">
      <formula>0</formula>
    </cfRule>
  </conditionalFormatting>
  <conditionalFormatting sqref="K27 K47 V47 V67 K67 K87 V87 V107 K107 K127">
    <cfRule type="cellIs" dxfId="239" priority="57" operator="equal">
      <formula>0</formula>
    </cfRule>
  </conditionalFormatting>
  <conditionalFormatting sqref="K21:K25 K41:K45 V41:V45 V61:V65 K61:K65 K81:K85 V81:V85 V101:V105 K101:K105 K121:K125">
    <cfRule type="cellIs" dxfId="238" priority="55" operator="equal">
      <formula>0</formula>
    </cfRule>
  </conditionalFormatting>
  <conditionalFormatting sqref="K26 K46 V46 V66 K66 K86 V86 V106 K106 K126">
    <cfRule type="cellIs" dxfId="237" priority="54" operator="equal">
      <formula>0</formula>
    </cfRule>
  </conditionalFormatting>
  <conditionalFormatting sqref="D18:I18">
    <cfRule type="cellIs" dxfId="236" priority="53" operator="equal">
      <formula>0</formula>
    </cfRule>
  </conditionalFormatting>
  <conditionalFormatting sqref="J18">
    <cfRule type="cellIs" dxfId="235" priority="52" operator="equal">
      <formula>0</formula>
    </cfRule>
  </conditionalFormatting>
  <conditionalFormatting sqref="K18">
    <cfRule type="cellIs" dxfId="234" priority="51" operator="equal">
      <formula>0</formula>
    </cfRule>
  </conditionalFormatting>
  <conditionalFormatting sqref="D38:I38 O38:T38">
    <cfRule type="cellIs" dxfId="233" priority="50" operator="equal">
      <formula>0</formula>
    </cfRule>
  </conditionalFormatting>
  <conditionalFormatting sqref="U38">
    <cfRule type="cellIs" dxfId="232" priority="48" operator="equal">
      <formula>0</formula>
    </cfRule>
  </conditionalFormatting>
  <conditionalFormatting sqref="J38">
    <cfRule type="cellIs" dxfId="231" priority="49" operator="equal">
      <formula>0</formula>
    </cfRule>
  </conditionalFormatting>
  <conditionalFormatting sqref="K38 V38">
    <cfRule type="cellIs" dxfId="230" priority="47" operator="equal">
      <formula>0</formula>
    </cfRule>
  </conditionalFormatting>
  <conditionalFormatting sqref="D58:I58 O58:T58">
    <cfRule type="cellIs" dxfId="229" priority="46" operator="equal">
      <formula>0</formula>
    </cfRule>
  </conditionalFormatting>
  <conditionalFormatting sqref="U58">
    <cfRule type="cellIs" dxfId="228" priority="44" operator="equal">
      <formula>0</formula>
    </cfRule>
  </conditionalFormatting>
  <conditionalFormatting sqref="J58">
    <cfRule type="cellIs" dxfId="227" priority="45" operator="equal">
      <formula>0</formula>
    </cfRule>
  </conditionalFormatting>
  <conditionalFormatting sqref="V58 K58">
    <cfRule type="cellIs" dxfId="226" priority="43" operator="equal">
      <formula>0</formula>
    </cfRule>
  </conditionalFormatting>
  <conditionalFormatting sqref="D78:I78 O78:T78">
    <cfRule type="cellIs" dxfId="225" priority="42" operator="equal">
      <formula>0</formula>
    </cfRule>
  </conditionalFormatting>
  <conditionalFormatting sqref="U78">
    <cfRule type="cellIs" dxfId="224" priority="40" operator="equal">
      <formula>0</formula>
    </cfRule>
  </conditionalFormatting>
  <conditionalFormatting sqref="J78">
    <cfRule type="cellIs" dxfId="223" priority="41" operator="equal">
      <formula>0</formula>
    </cfRule>
  </conditionalFormatting>
  <conditionalFormatting sqref="K78 V78">
    <cfRule type="cellIs" dxfId="222" priority="39" operator="equal">
      <formula>0</formula>
    </cfRule>
  </conditionalFormatting>
  <conditionalFormatting sqref="D98:I98 O98:T98">
    <cfRule type="cellIs" dxfId="221" priority="38" operator="equal">
      <formula>0</formula>
    </cfRule>
  </conditionalFormatting>
  <conditionalFormatting sqref="U98">
    <cfRule type="cellIs" dxfId="220" priority="36" operator="equal">
      <formula>0</formula>
    </cfRule>
  </conditionalFormatting>
  <conditionalFormatting sqref="J98">
    <cfRule type="cellIs" dxfId="219" priority="37" operator="equal">
      <formula>0</formula>
    </cfRule>
  </conditionalFormatting>
  <conditionalFormatting sqref="V98 K98">
    <cfRule type="cellIs" dxfId="218" priority="35" operator="equal">
      <formula>0</formula>
    </cfRule>
  </conditionalFormatting>
  <conditionalFormatting sqref="O118:T118">
    <cfRule type="cellIs" dxfId="217" priority="34" operator="equal">
      <formula>0</formula>
    </cfRule>
  </conditionalFormatting>
  <conditionalFormatting sqref="V118">
    <cfRule type="cellIs" dxfId="216" priority="33" operator="equal">
      <formula>0</formula>
    </cfRule>
  </conditionalFormatting>
  <conditionalFormatting sqref="D118:I118">
    <cfRule type="cellIs" dxfId="215" priority="32" operator="equal">
      <formula>0</formula>
    </cfRule>
  </conditionalFormatting>
  <conditionalFormatting sqref="J118">
    <cfRule type="cellIs" dxfId="214" priority="31" operator="equal">
      <formula>0</formula>
    </cfRule>
  </conditionalFormatting>
  <conditionalFormatting sqref="U118">
    <cfRule type="cellIs" dxfId="213" priority="30" operator="equal">
      <formula>0</formula>
    </cfRule>
  </conditionalFormatting>
  <conditionalFormatting sqref="K118">
    <cfRule type="cellIs" dxfId="212" priority="29" operator="equal">
      <formula>0</formula>
    </cfRule>
  </conditionalFormatting>
  <conditionalFormatting sqref="F31:J31">
    <cfRule type="cellIs" dxfId="211" priority="28" operator="equal">
      <formula>0</formula>
    </cfRule>
  </conditionalFormatting>
  <conditionalFormatting sqref="K31">
    <cfRule type="cellIs" dxfId="210" priority="27" operator="equal">
      <formula>0</formula>
    </cfRule>
  </conditionalFormatting>
  <conditionalFormatting sqref="O51:U51 D51:J51">
    <cfRule type="cellIs" dxfId="209" priority="26" operator="equal">
      <formula>0</formula>
    </cfRule>
  </conditionalFormatting>
  <conditionalFormatting sqref="K51 V51">
    <cfRule type="cellIs" dxfId="208" priority="25" operator="equal">
      <formula>0</formula>
    </cfRule>
  </conditionalFormatting>
  <conditionalFormatting sqref="O71:U71 D71:J71">
    <cfRule type="cellIs" dxfId="207" priority="24" operator="equal">
      <formula>0</formula>
    </cfRule>
  </conditionalFormatting>
  <conditionalFormatting sqref="V71 K71">
    <cfRule type="cellIs" dxfId="206" priority="23" operator="equal">
      <formula>0</formula>
    </cfRule>
  </conditionalFormatting>
  <conditionalFormatting sqref="O91:U91 D91:J91">
    <cfRule type="cellIs" dxfId="205" priority="22" operator="equal">
      <formula>0</formula>
    </cfRule>
  </conditionalFormatting>
  <conditionalFormatting sqref="K91 V91">
    <cfRule type="cellIs" dxfId="204" priority="21" operator="equal">
      <formula>0</formula>
    </cfRule>
  </conditionalFormatting>
  <conditionalFormatting sqref="O111:U111 D111:J111">
    <cfRule type="cellIs" dxfId="203" priority="20" operator="equal">
      <formula>0</formula>
    </cfRule>
  </conditionalFormatting>
  <conditionalFormatting sqref="V111 K111">
    <cfRule type="cellIs" dxfId="202" priority="19" operator="equal">
      <formula>0</formula>
    </cfRule>
  </conditionalFormatting>
  <conditionalFormatting sqref="O131:V131 D131:J131">
    <cfRule type="cellIs" dxfId="201" priority="18" operator="equal">
      <formula>0</formula>
    </cfRule>
  </conditionalFormatting>
  <conditionalFormatting sqref="K131">
    <cfRule type="cellIs" dxfId="200" priority="17" operator="equal">
      <formula>0</formula>
    </cfRule>
  </conditionalFormatting>
  <conditionalFormatting sqref="O70:T70 D70:I70">
    <cfRule type="cellIs" dxfId="199" priority="16" operator="equal">
      <formula>0</formula>
    </cfRule>
  </conditionalFormatting>
  <conditionalFormatting sqref="U70">
    <cfRule type="cellIs" dxfId="198" priority="14" operator="equal">
      <formula>0</formula>
    </cfRule>
  </conditionalFormatting>
  <conditionalFormatting sqref="J70">
    <cfRule type="cellIs" dxfId="197" priority="15" operator="equal">
      <formula>0</formula>
    </cfRule>
  </conditionalFormatting>
  <conditionalFormatting sqref="K70 V70">
    <cfRule type="cellIs" dxfId="196" priority="13" operator="equal">
      <formula>0</formula>
    </cfRule>
  </conditionalFormatting>
  <conditionalFormatting sqref="O90:T90 D90:I90">
    <cfRule type="cellIs" dxfId="195" priority="12" operator="equal">
      <formula>0</formula>
    </cfRule>
  </conditionalFormatting>
  <conditionalFormatting sqref="U90">
    <cfRule type="cellIs" dxfId="194" priority="10" operator="equal">
      <formula>0</formula>
    </cfRule>
  </conditionalFormatting>
  <conditionalFormatting sqref="J90">
    <cfRule type="cellIs" dxfId="193" priority="11" operator="equal">
      <formula>0</formula>
    </cfRule>
  </conditionalFormatting>
  <conditionalFormatting sqref="K90 V90">
    <cfRule type="cellIs" dxfId="192" priority="9" operator="equal">
      <formula>0</formula>
    </cfRule>
  </conditionalFormatting>
  <conditionalFormatting sqref="O110:T110 D110:I110">
    <cfRule type="cellIs" dxfId="191" priority="8" operator="equal">
      <formula>0</formula>
    </cfRule>
  </conditionalFormatting>
  <conditionalFormatting sqref="U110">
    <cfRule type="cellIs" dxfId="190" priority="6" operator="equal">
      <formula>0</formula>
    </cfRule>
  </conditionalFormatting>
  <conditionalFormatting sqref="J110">
    <cfRule type="cellIs" dxfId="189" priority="7" operator="equal">
      <formula>0</formula>
    </cfRule>
  </conditionalFormatting>
  <conditionalFormatting sqref="K110 V110">
    <cfRule type="cellIs" dxfId="188" priority="5" operator="equal">
      <formula>0</formula>
    </cfRule>
  </conditionalFormatting>
  <conditionalFormatting sqref="O130:T130 D130:I130">
    <cfRule type="cellIs" dxfId="187" priority="4" operator="equal">
      <formula>0</formula>
    </cfRule>
  </conditionalFormatting>
  <conditionalFormatting sqref="U130">
    <cfRule type="cellIs" dxfId="186" priority="2" operator="equal">
      <formula>0</formula>
    </cfRule>
  </conditionalFormatting>
  <conditionalFormatting sqref="J130">
    <cfRule type="cellIs" dxfId="185" priority="3" operator="equal">
      <formula>0</formula>
    </cfRule>
  </conditionalFormatting>
  <conditionalFormatting sqref="K130 V130">
    <cfRule type="cellIs" dxfId="18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 outlineLevelRow="1" outlineLevelCol="1" x14ac:dyDescent="0.2"/>
  <cols>
    <col min="1" max="1" width="9" style="159"/>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51"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60" t="s">
        <v>100</v>
      </c>
      <c r="C2" s="51"/>
      <c r="D2" s="51"/>
      <c r="E2" s="51"/>
      <c r="F2" s="51"/>
      <c r="G2" s="51"/>
      <c r="H2" s="51"/>
      <c r="I2" s="51"/>
      <c r="J2" s="51"/>
      <c r="K2" s="51"/>
      <c r="M2" s="51"/>
      <c r="N2" s="51"/>
      <c r="O2" s="51"/>
      <c r="P2" s="51"/>
      <c r="Q2" s="51"/>
      <c r="R2" s="51"/>
      <c r="S2" s="51"/>
      <c r="T2" s="51"/>
      <c r="U2" s="51"/>
      <c r="V2" s="51"/>
      <c r="W2" s="51"/>
      <c r="X2" s="51"/>
      <c r="Y2" s="51"/>
      <c r="Z2" s="51"/>
      <c r="AA2" s="51"/>
      <c r="AB2" s="51"/>
      <c r="AC2" s="51"/>
    </row>
    <row r="3" spans="1:31" ht="5.25" customHeight="1" x14ac:dyDescent="0.2">
      <c r="B3" s="51"/>
      <c r="C3" s="51"/>
      <c r="D3" s="51"/>
      <c r="E3" s="51"/>
      <c r="F3" s="51"/>
      <c r="G3" s="51"/>
      <c r="H3" s="51"/>
      <c r="I3" s="51"/>
      <c r="J3" s="51"/>
      <c r="K3" s="51"/>
      <c r="M3" s="51"/>
      <c r="N3" s="51"/>
      <c r="O3" s="51"/>
      <c r="P3" s="51"/>
      <c r="Q3" s="51"/>
      <c r="R3" s="51"/>
      <c r="S3" s="51"/>
      <c r="T3" s="51"/>
      <c r="U3" s="51"/>
      <c r="V3" s="51"/>
      <c r="W3" s="51"/>
      <c r="X3" s="51"/>
      <c r="Y3" s="51"/>
      <c r="Z3" s="51"/>
      <c r="AA3" s="51"/>
      <c r="AB3" s="51"/>
      <c r="AC3" s="51"/>
    </row>
    <row r="4" spans="1:31" ht="13.5" customHeight="1" x14ac:dyDescent="0.2">
      <c r="B4" s="51"/>
      <c r="C4" s="51"/>
      <c r="D4" s="51"/>
      <c r="E4" s="51"/>
      <c r="F4" s="51"/>
      <c r="G4" s="51"/>
      <c r="H4" s="51"/>
      <c r="I4" s="51"/>
      <c r="J4" s="51"/>
      <c r="K4" s="51"/>
      <c r="M4" s="51"/>
      <c r="N4" s="51"/>
      <c r="O4" s="51"/>
      <c r="P4" s="51"/>
      <c r="Q4" s="51"/>
      <c r="R4" s="51"/>
      <c r="S4" s="51"/>
      <c r="T4" s="51"/>
      <c r="U4" s="51"/>
      <c r="V4" s="51"/>
      <c r="W4" s="51"/>
      <c r="X4" s="51"/>
      <c r="Y4" s="51"/>
      <c r="Z4" s="51"/>
      <c r="AA4" s="51"/>
      <c r="AB4" s="51"/>
      <c r="AC4" s="51"/>
    </row>
    <row r="5" spans="1:31" ht="13.5" customHeight="1" x14ac:dyDescent="0.2">
      <c r="B5" s="51"/>
      <c r="C5" s="51"/>
      <c r="D5" s="51"/>
      <c r="E5" s="51"/>
      <c r="F5" s="51"/>
      <c r="G5" s="51"/>
      <c r="H5" s="51"/>
      <c r="I5" s="51"/>
      <c r="J5" s="51"/>
      <c r="K5" s="51"/>
      <c r="M5" s="51"/>
      <c r="N5" s="51"/>
      <c r="O5" s="51"/>
      <c r="P5" s="51"/>
      <c r="Q5" s="51"/>
      <c r="R5" s="51"/>
      <c r="S5" s="51"/>
      <c r="T5" s="51"/>
      <c r="U5" s="51"/>
      <c r="V5" s="51"/>
      <c r="W5" s="51"/>
      <c r="X5" s="51"/>
      <c r="Y5" s="51"/>
      <c r="Z5" s="51"/>
      <c r="AA5" s="51"/>
      <c r="AB5" s="51"/>
      <c r="AC5" s="51"/>
    </row>
    <row r="6" spans="1:31" ht="13.5" customHeight="1" x14ac:dyDescent="0.2">
      <c r="B6" s="51"/>
      <c r="C6" s="51"/>
      <c r="D6" s="51"/>
      <c r="E6" s="51"/>
      <c r="F6" s="51"/>
      <c r="G6" s="51"/>
      <c r="H6" s="51"/>
      <c r="I6" s="51"/>
      <c r="J6" s="51"/>
      <c r="K6" s="51"/>
      <c r="M6" s="51"/>
      <c r="N6" s="51"/>
      <c r="O6" s="51"/>
      <c r="P6" s="51"/>
      <c r="Q6" s="51"/>
      <c r="R6" s="51"/>
      <c r="S6" s="51"/>
      <c r="T6" s="51"/>
      <c r="U6" s="51"/>
      <c r="V6" s="51"/>
      <c r="W6" s="51"/>
      <c r="X6" s="51"/>
      <c r="Y6" s="51"/>
      <c r="Z6" s="51"/>
      <c r="AA6" s="51"/>
      <c r="AB6" s="51"/>
      <c r="AC6" s="51"/>
    </row>
    <row r="7" spans="1:31" ht="13.5" customHeight="1" x14ac:dyDescent="0.2">
      <c r="B7" s="51"/>
      <c r="C7" s="51"/>
      <c r="D7" s="51"/>
      <c r="E7" s="51"/>
      <c r="F7" s="51"/>
      <c r="G7" s="51"/>
      <c r="H7" s="51"/>
      <c r="I7" s="51"/>
      <c r="J7" s="51"/>
      <c r="K7" s="51"/>
      <c r="M7" s="51"/>
      <c r="N7" s="51"/>
      <c r="O7" s="51"/>
      <c r="P7" s="51"/>
      <c r="Q7" s="51"/>
      <c r="R7" s="51"/>
      <c r="S7" s="51"/>
      <c r="T7" s="51"/>
      <c r="U7" s="51"/>
      <c r="V7" s="51"/>
      <c r="W7" s="51"/>
      <c r="X7" s="51"/>
      <c r="Y7" s="51"/>
      <c r="Z7" s="51"/>
      <c r="AA7" s="51"/>
      <c r="AB7" s="51"/>
      <c r="AC7" s="51"/>
    </row>
    <row r="8" spans="1:31" ht="13.5" customHeight="1" x14ac:dyDescent="0.2">
      <c r="B8" s="51"/>
      <c r="C8" s="51"/>
      <c r="D8" s="51"/>
      <c r="E8" s="51"/>
      <c r="F8" s="51"/>
      <c r="G8" s="51"/>
      <c r="H8" s="51"/>
      <c r="I8" s="51"/>
      <c r="J8" s="51"/>
      <c r="K8" s="51"/>
      <c r="M8" s="51"/>
      <c r="N8" s="51"/>
      <c r="O8" s="51"/>
      <c r="P8" s="51"/>
      <c r="Q8" s="51"/>
      <c r="R8" s="51"/>
      <c r="S8" s="51"/>
      <c r="T8" s="51"/>
      <c r="U8" s="51"/>
      <c r="V8" s="51"/>
      <c r="W8" s="51"/>
      <c r="X8" s="51"/>
      <c r="Y8" s="51"/>
      <c r="Z8" s="51"/>
      <c r="AA8" s="51"/>
      <c r="AB8" s="51"/>
      <c r="AC8" s="51"/>
    </row>
    <row r="9" spans="1:31" ht="13.5" customHeight="1" x14ac:dyDescent="0.2">
      <c r="B9" s="51"/>
      <c r="C9" s="51"/>
      <c r="D9" s="51"/>
      <c r="E9" s="51"/>
      <c r="F9" s="51"/>
      <c r="G9" s="51"/>
      <c r="H9" s="51"/>
      <c r="I9" s="51"/>
      <c r="J9" s="51"/>
      <c r="K9" s="51"/>
      <c r="M9" s="51"/>
      <c r="N9" s="51"/>
      <c r="O9" s="51"/>
      <c r="P9" s="51"/>
      <c r="Q9" s="51"/>
      <c r="R9" s="51"/>
      <c r="S9" s="51"/>
      <c r="T9" s="51"/>
      <c r="U9" s="51"/>
      <c r="V9" s="51"/>
      <c r="W9" s="51"/>
      <c r="X9" s="51"/>
      <c r="Y9" s="51"/>
      <c r="Z9" s="51"/>
      <c r="AA9" s="51"/>
      <c r="AB9" s="51"/>
      <c r="AC9" s="51"/>
    </row>
    <row r="10" spans="1:31" ht="13.5" customHeight="1" x14ac:dyDescent="0.2">
      <c r="B10" s="51"/>
      <c r="C10" s="51"/>
      <c r="D10" s="51"/>
      <c r="E10" s="51"/>
      <c r="F10" s="51"/>
      <c r="G10" s="51"/>
      <c r="H10" s="51"/>
      <c r="I10" s="51"/>
      <c r="J10" s="51"/>
      <c r="K10" s="51"/>
      <c r="M10" s="51"/>
      <c r="N10" s="51"/>
      <c r="O10" s="51"/>
      <c r="P10" s="51"/>
      <c r="Q10" s="51"/>
      <c r="R10" s="51"/>
      <c r="S10" s="51"/>
      <c r="T10" s="51"/>
      <c r="U10" s="51"/>
      <c r="V10" s="51"/>
      <c r="W10" s="51"/>
      <c r="X10" s="51"/>
      <c r="Y10" s="51"/>
      <c r="Z10" s="51"/>
      <c r="AA10" s="51"/>
      <c r="AB10" s="51"/>
      <c r="AC10" s="51"/>
    </row>
    <row r="11" spans="1:31" ht="13.5" customHeight="1" x14ac:dyDescent="0.2">
      <c r="B11" s="51"/>
      <c r="C11" s="51"/>
      <c r="D11" s="51"/>
      <c r="E11" s="51"/>
      <c r="F11" s="51"/>
      <c r="G11" s="51"/>
      <c r="H11" s="51"/>
      <c r="I11" s="51"/>
      <c r="J11" s="51"/>
      <c r="K11" s="51"/>
      <c r="M11" s="51"/>
      <c r="N11" s="51"/>
      <c r="O11" s="51"/>
      <c r="P11" s="51"/>
      <c r="Q11" s="51"/>
      <c r="R11" s="51"/>
      <c r="S11" s="51"/>
      <c r="T11" s="51"/>
      <c r="U11" s="51"/>
      <c r="V11" s="51"/>
      <c r="W11" s="51"/>
      <c r="X11" s="51"/>
      <c r="Y11" s="51"/>
      <c r="Z11" s="51"/>
      <c r="AA11" s="51"/>
      <c r="AB11" s="51"/>
      <c r="AC11" s="51"/>
    </row>
    <row r="12" spans="1:31" ht="13.5" customHeight="1" x14ac:dyDescent="0.2">
      <c r="B12" s="51"/>
      <c r="C12" s="51"/>
      <c r="D12" s="51"/>
      <c r="E12" s="51"/>
      <c r="F12" s="51"/>
      <c r="G12" s="51"/>
      <c r="H12" s="51"/>
      <c r="I12" s="51"/>
      <c r="J12" s="51"/>
      <c r="K12" s="51"/>
      <c r="M12" s="51"/>
      <c r="N12" s="51"/>
      <c r="O12" s="51"/>
      <c r="P12" s="51"/>
      <c r="Q12" s="51"/>
      <c r="R12" s="51"/>
      <c r="S12" s="51"/>
      <c r="T12" s="51"/>
      <c r="U12" s="51"/>
      <c r="V12" s="51"/>
      <c r="W12" s="51"/>
      <c r="X12" s="51"/>
      <c r="Y12" s="51"/>
      <c r="Z12" s="51"/>
      <c r="AA12" s="51"/>
      <c r="AB12" s="51"/>
      <c r="AC12" s="51"/>
    </row>
    <row r="13" spans="1:31" ht="13.5" customHeight="1" x14ac:dyDescent="0.2">
      <c r="B13" s="7" t="s">
        <v>118</v>
      </c>
      <c r="D13" s="3"/>
      <c r="E13" s="3"/>
      <c r="F13" s="3"/>
      <c r="G13" s="6"/>
      <c r="H13" s="6"/>
      <c r="K13" s="76"/>
      <c r="M13" s="51"/>
      <c r="N13" s="51"/>
      <c r="O13" s="51"/>
      <c r="P13" s="51"/>
      <c r="Q13" s="51"/>
      <c r="R13" s="51"/>
      <c r="S13" s="51"/>
      <c r="T13" s="51"/>
      <c r="U13" s="51"/>
      <c r="V13" s="51"/>
      <c r="W13" s="51"/>
    </row>
    <row r="14" spans="1:31" ht="14.25" customHeight="1" x14ac:dyDescent="0.2">
      <c r="B14" s="245"/>
      <c r="C14" s="246"/>
      <c r="D14" s="25" t="s">
        <v>9</v>
      </c>
      <c r="E14" s="26" t="s">
        <v>10</v>
      </c>
      <c r="F14" s="26" t="s">
        <v>11</v>
      </c>
      <c r="G14" s="26" t="s">
        <v>12</v>
      </c>
      <c r="H14" s="26" t="s">
        <v>13</v>
      </c>
      <c r="I14" s="163" t="s">
        <v>59</v>
      </c>
      <c r="J14" s="163" t="s">
        <v>83</v>
      </c>
      <c r="K14" s="164" t="s">
        <v>99</v>
      </c>
      <c r="M14" s="51"/>
      <c r="N14" s="51"/>
      <c r="O14" s="51"/>
      <c r="P14" s="51"/>
      <c r="Q14" s="51"/>
      <c r="R14" s="51"/>
      <c r="S14" s="51"/>
      <c r="T14" s="51"/>
      <c r="U14" s="51"/>
      <c r="V14" s="51"/>
    </row>
    <row r="15" spans="1:31" ht="14.25" customHeight="1" x14ac:dyDescent="0.2">
      <c r="A15" s="161">
        <v>36</v>
      </c>
      <c r="B15" s="505" t="s">
        <v>74</v>
      </c>
      <c r="C15" s="506"/>
      <c r="D15" s="285">
        <v>0</v>
      </c>
      <c r="E15" s="286">
        <v>3</v>
      </c>
      <c r="F15" s="286">
        <v>1</v>
      </c>
      <c r="G15" s="287">
        <v>2</v>
      </c>
      <c r="H15" s="287">
        <v>1</v>
      </c>
      <c r="I15" s="288">
        <v>1</v>
      </c>
      <c r="J15" s="289">
        <v>1</v>
      </c>
      <c r="K15" s="290">
        <f t="shared" ref="K15:K30" si="0">AVERAGE(F15:J15)</f>
        <v>1.2</v>
      </c>
      <c r="M15" s="51"/>
      <c r="N15" s="51"/>
      <c r="O15" s="51"/>
      <c r="P15" s="51"/>
      <c r="Q15" s="51"/>
      <c r="R15" s="51"/>
      <c r="S15" s="51"/>
      <c r="T15" s="51"/>
      <c r="U15" s="51"/>
      <c r="V15" s="51"/>
      <c r="W15" s="51"/>
      <c r="AE15" s="51"/>
    </row>
    <row r="16" spans="1:31" ht="14.25" customHeight="1" x14ac:dyDescent="0.2">
      <c r="A16" s="165" t="s">
        <v>61</v>
      </c>
      <c r="B16" s="505" t="s">
        <v>75</v>
      </c>
      <c r="C16" s="506"/>
      <c r="D16" s="285">
        <v>2</v>
      </c>
      <c r="E16" s="286">
        <v>4</v>
      </c>
      <c r="F16" s="286">
        <v>3</v>
      </c>
      <c r="G16" s="287">
        <v>4</v>
      </c>
      <c r="H16" s="287">
        <v>2</v>
      </c>
      <c r="I16" s="288">
        <v>1</v>
      </c>
      <c r="J16" s="289">
        <v>3</v>
      </c>
      <c r="K16" s="290">
        <f t="shared" si="0"/>
        <v>2.6</v>
      </c>
      <c r="M16" s="51"/>
      <c r="N16" s="51"/>
      <c r="O16" s="51"/>
      <c r="P16" s="51"/>
      <c r="Q16" s="51"/>
      <c r="R16" s="51"/>
      <c r="S16" s="51"/>
      <c r="T16" s="51"/>
      <c r="U16" s="51"/>
      <c r="V16" s="51"/>
      <c r="W16" s="51"/>
      <c r="Y16" t="s">
        <v>76</v>
      </c>
      <c r="AE16" s="51"/>
    </row>
    <row r="17" spans="1:32" ht="14.25" customHeight="1" x14ac:dyDescent="0.2">
      <c r="A17" s="165"/>
      <c r="B17" s="505" t="s">
        <v>77</v>
      </c>
      <c r="C17" s="506"/>
      <c r="D17" s="285">
        <v>0</v>
      </c>
      <c r="E17" s="286">
        <v>0</v>
      </c>
      <c r="F17" s="287">
        <v>2</v>
      </c>
      <c r="G17" s="287">
        <v>0</v>
      </c>
      <c r="H17" s="287">
        <v>0</v>
      </c>
      <c r="I17" s="288">
        <v>0</v>
      </c>
      <c r="J17" s="291">
        <v>1</v>
      </c>
      <c r="K17" s="290">
        <f t="shared" si="0"/>
        <v>0.6</v>
      </c>
      <c r="M17" s="51"/>
      <c r="N17" s="51"/>
      <c r="O17" s="51"/>
      <c r="P17" s="51"/>
      <c r="Q17" s="51"/>
      <c r="R17" s="51"/>
      <c r="S17" s="51"/>
      <c r="T17" s="51"/>
      <c r="U17" s="51"/>
      <c r="V17" s="51"/>
      <c r="W17" s="51"/>
      <c r="Y17" t="s">
        <v>78</v>
      </c>
      <c r="AA17" s="196">
        <f>SUM(D30:I30)</f>
        <v>132</v>
      </c>
      <c r="AE17" s="51"/>
    </row>
    <row r="18" spans="1:32" ht="14.25" customHeight="1" x14ac:dyDescent="0.2">
      <c r="B18" s="505" t="s">
        <v>73</v>
      </c>
      <c r="C18" s="506"/>
      <c r="D18" s="285">
        <v>2</v>
      </c>
      <c r="E18" s="286">
        <v>0</v>
      </c>
      <c r="F18" s="287">
        <v>2</v>
      </c>
      <c r="G18" s="287">
        <v>3</v>
      </c>
      <c r="H18" s="287">
        <v>0</v>
      </c>
      <c r="I18" s="288">
        <v>0</v>
      </c>
      <c r="J18" s="291">
        <v>3</v>
      </c>
      <c r="K18" s="290">
        <f t="shared" si="0"/>
        <v>1.6</v>
      </c>
      <c r="M18" s="51"/>
      <c r="N18" s="51"/>
      <c r="O18" s="51"/>
      <c r="P18" s="51"/>
      <c r="Q18" s="51"/>
      <c r="R18" s="51"/>
      <c r="S18" s="51"/>
      <c r="T18" s="51"/>
      <c r="U18" s="51"/>
      <c r="V18" s="51"/>
      <c r="W18" s="51"/>
    </row>
    <row r="19" spans="1:32" ht="14.25" customHeight="1" x14ac:dyDescent="0.2">
      <c r="B19" s="505" t="s">
        <v>79</v>
      </c>
      <c r="C19" s="506"/>
      <c r="D19" s="285">
        <v>0</v>
      </c>
      <c r="E19" s="286">
        <v>0</v>
      </c>
      <c r="F19" s="286">
        <v>0</v>
      </c>
      <c r="G19" s="287">
        <v>1</v>
      </c>
      <c r="H19" s="287">
        <v>0</v>
      </c>
      <c r="I19" s="288">
        <v>1</v>
      </c>
      <c r="J19" s="289">
        <v>1</v>
      </c>
      <c r="K19" s="290">
        <f t="shared" si="0"/>
        <v>0.6</v>
      </c>
      <c r="M19" s="51"/>
      <c r="N19" s="51"/>
      <c r="O19" s="51"/>
      <c r="P19" s="51"/>
      <c r="Q19" s="51"/>
      <c r="R19" s="51"/>
      <c r="S19" s="51"/>
      <c r="T19" s="51"/>
      <c r="U19" s="51"/>
      <c r="V19" s="51"/>
      <c r="W19" s="51"/>
      <c r="Y19" t="s">
        <v>80</v>
      </c>
      <c r="AA19" s="196">
        <f>W49+X49+W68+X68+W87+X87+W106+X106+W125+X125</f>
        <v>132</v>
      </c>
      <c r="AE19" s="51"/>
    </row>
    <row r="20" spans="1:32" ht="14.25" customHeight="1" x14ac:dyDescent="0.2">
      <c r="B20" s="507" t="s">
        <v>81</v>
      </c>
      <c r="C20" s="508"/>
      <c r="D20" s="292">
        <v>0</v>
      </c>
      <c r="E20" s="293">
        <v>0</v>
      </c>
      <c r="F20" s="293">
        <v>0</v>
      </c>
      <c r="G20" s="294">
        <v>0</v>
      </c>
      <c r="H20" s="294">
        <v>1</v>
      </c>
      <c r="I20" s="295">
        <v>1</v>
      </c>
      <c r="J20" s="296">
        <v>0</v>
      </c>
      <c r="K20" s="297">
        <f t="shared" si="0"/>
        <v>0.4</v>
      </c>
      <c r="M20" s="51"/>
      <c r="N20" s="51"/>
      <c r="O20" s="51"/>
      <c r="P20" s="51"/>
      <c r="Q20" s="51"/>
      <c r="R20" s="51"/>
      <c r="S20" s="51"/>
      <c r="T20" s="51"/>
      <c r="U20" s="51"/>
      <c r="V20" s="51"/>
      <c r="W20" s="51"/>
      <c r="X20" s="162"/>
      <c r="Y20" s="9" t="s">
        <v>7</v>
      </c>
      <c r="Z20" s="25" t="s">
        <v>9</v>
      </c>
      <c r="AA20" s="26" t="s">
        <v>10</v>
      </c>
      <c r="AB20" s="26" t="s">
        <v>11</v>
      </c>
      <c r="AC20" s="26" t="s">
        <v>12</v>
      </c>
      <c r="AD20" s="26" t="s">
        <v>13</v>
      </c>
      <c r="AE20" s="26" t="s">
        <v>59</v>
      </c>
      <c r="AF20" s="27" t="s">
        <v>64</v>
      </c>
    </row>
    <row r="21" spans="1:32" ht="14.25" customHeight="1" x14ac:dyDescent="0.2">
      <c r="B21" s="511" t="s">
        <v>66</v>
      </c>
      <c r="C21" s="268" t="s">
        <v>67</v>
      </c>
      <c r="D21" s="221">
        <v>3</v>
      </c>
      <c r="E21" s="222">
        <v>1</v>
      </c>
      <c r="F21" s="222">
        <v>4</v>
      </c>
      <c r="G21" s="223">
        <v>7</v>
      </c>
      <c r="H21" s="223">
        <v>2</v>
      </c>
      <c r="I21" s="269">
        <v>0</v>
      </c>
      <c r="J21" s="225">
        <v>3</v>
      </c>
      <c r="K21" s="274">
        <f t="shared" si="0"/>
        <v>3.2</v>
      </c>
      <c r="M21" s="51"/>
      <c r="N21" s="51"/>
      <c r="O21" s="51"/>
      <c r="P21" s="51"/>
      <c r="Q21" s="51"/>
      <c r="R21" s="51"/>
      <c r="S21" s="51"/>
      <c r="T21" s="51"/>
      <c r="U21" s="51"/>
      <c r="V21" s="51"/>
      <c r="W21" s="51"/>
      <c r="X21" s="518" t="s">
        <v>66</v>
      </c>
      <c r="Y21" s="169" t="s">
        <v>67</v>
      </c>
      <c r="Z21" s="166">
        <f t="shared" ref="Z21:AF25" si="1">D21</f>
        <v>3</v>
      </c>
      <c r="AA21" s="167">
        <f t="shared" si="1"/>
        <v>1</v>
      </c>
      <c r="AB21" s="167">
        <f t="shared" si="1"/>
        <v>4</v>
      </c>
      <c r="AC21" s="168">
        <f t="shared" si="1"/>
        <v>7</v>
      </c>
      <c r="AD21" s="168">
        <f t="shared" si="1"/>
        <v>2</v>
      </c>
      <c r="AE21" s="170">
        <f t="shared" si="1"/>
        <v>0</v>
      </c>
      <c r="AF21" s="171">
        <f t="shared" si="1"/>
        <v>3</v>
      </c>
    </row>
    <row r="22" spans="1:32" ht="14.25" customHeight="1" x14ac:dyDescent="0.2">
      <c r="B22" s="512"/>
      <c r="C22" s="211" t="s">
        <v>68</v>
      </c>
      <c r="D22" s="172">
        <v>0</v>
      </c>
      <c r="E22" s="173">
        <v>3</v>
      </c>
      <c r="F22" s="173">
        <v>4</v>
      </c>
      <c r="G22" s="174">
        <v>2</v>
      </c>
      <c r="H22" s="174">
        <v>1</v>
      </c>
      <c r="I22" s="175">
        <v>0</v>
      </c>
      <c r="J22" s="176">
        <v>3</v>
      </c>
      <c r="K22" s="272">
        <f t="shared" si="0"/>
        <v>2</v>
      </c>
      <c r="M22" s="51"/>
      <c r="N22" s="51"/>
      <c r="O22" s="51"/>
      <c r="P22" s="51"/>
      <c r="Q22" s="51"/>
      <c r="R22" s="51"/>
      <c r="S22" s="51"/>
      <c r="T22" s="51"/>
      <c r="U22" s="51"/>
      <c r="V22" s="51"/>
      <c r="W22" s="51"/>
      <c r="X22" s="519"/>
      <c r="Y22" s="177" t="s">
        <v>68</v>
      </c>
      <c r="Z22" s="172">
        <f t="shared" si="1"/>
        <v>0</v>
      </c>
      <c r="AA22" s="173">
        <f t="shared" si="1"/>
        <v>3</v>
      </c>
      <c r="AB22" s="173">
        <f t="shared" si="1"/>
        <v>4</v>
      </c>
      <c r="AC22" s="174">
        <f t="shared" si="1"/>
        <v>2</v>
      </c>
      <c r="AD22" s="174">
        <f t="shared" si="1"/>
        <v>1</v>
      </c>
      <c r="AE22" s="178">
        <f t="shared" si="1"/>
        <v>0</v>
      </c>
      <c r="AF22" s="179">
        <f t="shared" si="1"/>
        <v>3</v>
      </c>
    </row>
    <row r="23" spans="1:32" ht="14.25" customHeight="1" x14ac:dyDescent="0.2">
      <c r="A23" s="161"/>
      <c r="B23" s="512"/>
      <c r="C23" s="211" t="s">
        <v>69</v>
      </c>
      <c r="D23" s="172">
        <v>1</v>
      </c>
      <c r="E23" s="173">
        <v>1</v>
      </c>
      <c r="F23" s="173">
        <v>9</v>
      </c>
      <c r="G23" s="174">
        <v>10</v>
      </c>
      <c r="H23" s="174">
        <v>2</v>
      </c>
      <c r="I23" s="175">
        <v>0</v>
      </c>
      <c r="J23" s="176">
        <v>2</v>
      </c>
      <c r="K23" s="272">
        <f t="shared" si="0"/>
        <v>4.5999999999999996</v>
      </c>
      <c r="M23" s="51"/>
      <c r="N23" s="51"/>
      <c r="O23" s="51"/>
      <c r="P23" s="51"/>
      <c r="Q23" s="51"/>
      <c r="R23" s="51"/>
      <c r="S23" s="51"/>
      <c r="T23" s="51"/>
      <c r="U23" s="51"/>
      <c r="V23" s="51"/>
      <c r="W23" s="51"/>
      <c r="X23" s="519"/>
      <c r="Y23" s="177" t="s">
        <v>69</v>
      </c>
      <c r="Z23" s="172">
        <f t="shared" si="1"/>
        <v>1</v>
      </c>
      <c r="AA23" s="173">
        <f t="shared" si="1"/>
        <v>1</v>
      </c>
      <c r="AB23" s="173">
        <f t="shared" si="1"/>
        <v>9</v>
      </c>
      <c r="AC23" s="174">
        <f t="shared" si="1"/>
        <v>10</v>
      </c>
      <c r="AD23" s="174">
        <f t="shared" si="1"/>
        <v>2</v>
      </c>
      <c r="AE23" s="178">
        <f t="shared" si="1"/>
        <v>0</v>
      </c>
      <c r="AF23" s="179">
        <f t="shared" si="1"/>
        <v>2</v>
      </c>
    </row>
    <row r="24" spans="1:32" ht="14.25" customHeight="1" x14ac:dyDescent="0.2">
      <c r="A24" s="165"/>
      <c r="B24" s="512"/>
      <c r="C24" s="211" t="s">
        <v>70</v>
      </c>
      <c r="D24" s="172">
        <v>38</v>
      </c>
      <c r="E24" s="173">
        <v>3</v>
      </c>
      <c r="F24" s="175">
        <v>0</v>
      </c>
      <c r="G24" s="175">
        <v>0</v>
      </c>
      <c r="H24" s="175">
        <v>0</v>
      </c>
      <c r="I24" s="175">
        <v>0</v>
      </c>
      <c r="J24" s="176">
        <v>6</v>
      </c>
      <c r="K24" s="272">
        <f t="shared" si="0"/>
        <v>1.2</v>
      </c>
      <c r="M24" s="51"/>
      <c r="N24" s="51"/>
      <c r="O24" s="51"/>
      <c r="P24" s="51"/>
      <c r="Q24" s="51"/>
      <c r="R24" s="51"/>
      <c r="S24" s="51"/>
      <c r="T24" s="51"/>
      <c r="U24" s="51"/>
      <c r="V24" s="51"/>
      <c r="W24" s="51"/>
      <c r="X24" s="519"/>
      <c r="Y24" s="177" t="s">
        <v>70</v>
      </c>
      <c r="Z24" s="172">
        <f t="shared" si="1"/>
        <v>38</v>
      </c>
      <c r="AA24" s="173">
        <f t="shared" si="1"/>
        <v>3</v>
      </c>
      <c r="AB24" s="173">
        <f t="shared" si="1"/>
        <v>0</v>
      </c>
      <c r="AC24" s="174">
        <f t="shared" si="1"/>
        <v>0</v>
      </c>
      <c r="AD24" s="174">
        <f t="shared" si="1"/>
        <v>0</v>
      </c>
      <c r="AE24" s="178">
        <f t="shared" si="1"/>
        <v>0</v>
      </c>
      <c r="AF24" s="179">
        <f t="shared" si="1"/>
        <v>6</v>
      </c>
    </row>
    <row r="25" spans="1:32" ht="14.25" customHeight="1" x14ac:dyDescent="0.2">
      <c r="A25" s="165"/>
      <c r="B25" s="512"/>
      <c r="C25" s="212" t="s">
        <v>84</v>
      </c>
      <c r="D25" s="180">
        <v>0</v>
      </c>
      <c r="E25" s="181">
        <v>0</v>
      </c>
      <c r="F25" s="183">
        <v>0</v>
      </c>
      <c r="G25" s="183">
        <v>0</v>
      </c>
      <c r="H25" s="183">
        <v>0</v>
      </c>
      <c r="I25" s="183">
        <v>0</v>
      </c>
      <c r="J25" s="184">
        <v>2</v>
      </c>
      <c r="K25" s="273">
        <f t="shared" si="0"/>
        <v>0.4</v>
      </c>
      <c r="M25" s="51"/>
      <c r="N25" s="51"/>
      <c r="O25" s="51"/>
      <c r="P25" s="51"/>
      <c r="Q25" s="51"/>
      <c r="R25" s="51"/>
      <c r="S25" s="51"/>
      <c r="T25" s="51"/>
      <c r="U25" s="51"/>
      <c r="V25" s="51"/>
      <c r="W25" s="51"/>
      <c r="X25" s="519"/>
      <c r="Y25" s="247" t="s">
        <v>71</v>
      </c>
      <c r="Z25" s="180">
        <f t="shared" si="1"/>
        <v>0</v>
      </c>
      <c r="AA25" s="181">
        <f t="shared" si="1"/>
        <v>0</v>
      </c>
      <c r="AB25" s="181">
        <f t="shared" si="1"/>
        <v>0</v>
      </c>
      <c r="AC25" s="182">
        <f t="shared" si="1"/>
        <v>0</v>
      </c>
      <c r="AD25" s="182">
        <f t="shared" si="1"/>
        <v>0</v>
      </c>
      <c r="AE25" s="186">
        <f t="shared" si="1"/>
        <v>0</v>
      </c>
      <c r="AF25" s="187">
        <f t="shared" si="1"/>
        <v>2</v>
      </c>
    </row>
    <row r="26" spans="1:32" ht="14.25" customHeight="1" x14ac:dyDescent="0.2">
      <c r="A26" s="165"/>
      <c r="B26" s="513"/>
      <c r="C26" s="215" t="s">
        <v>51</v>
      </c>
      <c r="D26" s="204">
        <v>42</v>
      </c>
      <c r="E26" s="205">
        <v>8</v>
      </c>
      <c r="F26" s="205">
        <v>17</v>
      </c>
      <c r="G26" s="206">
        <v>19</v>
      </c>
      <c r="H26" s="206">
        <v>5</v>
      </c>
      <c r="I26" s="207">
        <v>0</v>
      </c>
      <c r="J26" s="242">
        <v>16</v>
      </c>
      <c r="K26" s="208">
        <f t="shared" si="0"/>
        <v>11.4</v>
      </c>
      <c r="M26" s="51"/>
      <c r="N26" s="51"/>
      <c r="O26" s="51"/>
      <c r="P26" s="51"/>
      <c r="Q26" s="51"/>
      <c r="R26" s="51"/>
      <c r="S26" s="51"/>
      <c r="T26" s="51"/>
      <c r="U26" s="51"/>
      <c r="V26" s="51"/>
      <c r="W26" s="51"/>
      <c r="X26" s="188"/>
      <c r="Y26" s="189"/>
      <c r="Z26" s="190"/>
      <c r="AA26" s="191"/>
      <c r="AB26" s="191"/>
      <c r="AC26" s="192"/>
      <c r="AD26" s="192"/>
      <c r="AE26" s="193">
        <f>I26</f>
        <v>0</v>
      </c>
      <c r="AF26" s="194"/>
    </row>
    <row r="27" spans="1:32" ht="14.25" customHeight="1" x14ac:dyDescent="0.2">
      <c r="B27" s="505" t="s">
        <v>82</v>
      </c>
      <c r="C27" s="506"/>
      <c r="D27" s="285">
        <v>1</v>
      </c>
      <c r="E27" s="286">
        <v>0</v>
      </c>
      <c r="F27" s="286">
        <v>0</v>
      </c>
      <c r="G27" s="287">
        <v>0</v>
      </c>
      <c r="H27" s="287">
        <v>1</v>
      </c>
      <c r="I27" s="288">
        <v>1</v>
      </c>
      <c r="J27" s="289">
        <v>0</v>
      </c>
      <c r="K27" s="290">
        <f t="shared" si="0"/>
        <v>0.4</v>
      </c>
      <c r="M27" s="51"/>
      <c r="N27" s="51"/>
      <c r="O27" s="51"/>
      <c r="P27" s="51"/>
      <c r="Q27" s="51"/>
      <c r="R27" s="51"/>
      <c r="S27" s="51"/>
      <c r="T27" s="51"/>
      <c r="U27" s="51"/>
      <c r="V27" s="51"/>
      <c r="W27" s="51"/>
      <c r="Y27" s="189" t="s">
        <v>72</v>
      </c>
      <c r="Z27" s="190">
        <f t="shared" ref="Z27:AF27" si="2">SUM(D15:D20)+SUM(D27:D28)</f>
        <v>5</v>
      </c>
      <c r="AA27" s="191">
        <f t="shared" si="2"/>
        <v>7</v>
      </c>
      <c r="AB27" s="191">
        <f t="shared" si="2"/>
        <v>8</v>
      </c>
      <c r="AC27" s="192">
        <f t="shared" si="2"/>
        <v>10</v>
      </c>
      <c r="AD27" s="192">
        <f t="shared" si="2"/>
        <v>5</v>
      </c>
      <c r="AE27" s="193">
        <f t="shared" si="2"/>
        <v>5</v>
      </c>
      <c r="AF27" s="194">
        <f t="shared" si="2"/>
        <v>10</v>
      </c>
    </row>
    <row r="28" spans="1:32" ht="14.25" customHeight="1" thickBot="1" x14ac:dyDescent="0.25">
      <c r="B28" s="509" t="s">
        <v>72</v>
      </c>
      <c r="C28" s="510"/>
      <c r="D28" s="221">
        <v>0</v>
      </c>
      <c r="E28" s="222">
        <v>0</v>
      </c>
      <c r="F28" s="222">
        <v>0</v>
      </c>
      <c r="G28" s="223">
        <v>0</v>
      </c>
      <c r="H28" s="223">
        <v>0</v>
      </c>
      <c r="I28" s="224">
        <v>0</v>
      </c>
      <c r="J28" s="225">
        <v>1</v>
      </c>
      <c r="K28" s="290">
        <f t="shared" si="0"/>
        <v>0.2</v>
      </c>
      <c r="M28" s="51"/>
      <c r="N28" s="51"/>
      <c r="O28" s="51"/>
      <c r="P28" s="51"/>
      <c r="Q28" s="51"/>
      <c r="R28" s="51"/>
      <c r="S28" s="51"/>
      <c r="T28" s="51"/>
      <c r="U28" s="51"/>
      <c r="V28" s="51"/>
      <c r="W28" s="51"/>
      <c r="AC28" s="51"/>
    </row>
    <row r="29" spans="1:32" ht="16.5" customHeight="1" outlineLevel="1" thickBot="1" x14ac:dyDescent="0.25">
      <c r="B29" s="514" t="s">
        <v>116</v>
      </c>
      <c r="C29" s="515"/>
      <c r="D29" s="199">
        <v>10</v>
      </c>
      <c r="E29" s="200">
        <v>12</v>
      </c>
      <c r="F29" s="302">
        <v>8</v>
      </c>
      <c r="G29" s="303">
        <v>10</v>
      </c>
      <c r="H29" s="303">
        <v>5</v>
      </c>
      <c r="I29" s="304">
        <v>5</v>
      </c>
      <c r="J29" s="304">
        <v>10</v>
      </c>
      <c r="K29" s="271">
        <f t="shared" si="0"/>
        <v>7.6</v>
      </c>
      <c r="M29" s="7"/>
      <c r="N29" s="3"/>
      <c r="O29" s="3"/>
      <c r="P29" s="3"/>
      <c r="Q29" s="6"/>
      <c r="R29" s="51"/>
      <c r="S29" s="51"/>
      <c r="T29" s="51"/>
      <c r="U29" s="51"/>
      <c r="V29" s="51"/>
      <c r="W29" s="51"/>
      <c r="AC29" s="51"/>
      <c r="AD29" s="8"/>
    </row>
    <row r="30" spans="1:32" ht="14.25" customHeight="1" thickBot="1" x14ac:dyDescent="0.25">
      <c r="A30" s="165"/>
      <c r="B30" s="503" t="s">
        <v>49</v>
      </c>
      <c r="C30" s="504"/>
      <c r="D30" s="199">
        <v>48</v>
      </c>
      <c r="E30" s="200">
        <v>15</v>
      </c>
      <c r="F30" s="200">
        <v>25</v>
      </c>
      <c r="G30" s="201">
        <v>29</v>
      </c>
      <c r="H30" s="201">
        <v>10</v>
      </c>
      <c r="I30" s="202">
        <v>5</v>
      </c>
      <c r="J30" s="202">
        <v>26</v>
      </c>
      <c r="K30" s="271">
        <f t="shared" si="0"/>
        <v>19</v>
      </c>
      <c r="M30" s="7" t="s">
        <v>117</v>
      </c>
      <c r="N30" s="3"/>
      <c r="O30" s="3"/>
      <c r="P30" s="3"/>
      <c r="Q30" s="6"/>
      <c r="R30" s="51"/>
      <c r="S30" s="51"/>
      <c r="T30" s="51"/>
      <c r="U30" s="51"/>
      <c r="V30" s="51"/>
      <c r="W30" s="51"/>
      <c r="AC30" s="51"/>
      <c r="AD30" s="8"/>
    </row>
    <row r="31" spans="1:32" ht="7.5" customHeight="1" x14ac:dyDescent="0.2">
      <c r="B31" s="51"/>
      <c r="C31" s="51"/>
      <c r="D31" s="51"/>
      <c r="E31" s="51"/>
      <c r="F31" s="51"/>
      <c r="G31" s="51"/>
      <c r="H31" s="51"/>
      <c r="I31" s="51"/>
      <c r="J31" s="51"/>
      <c r="K31" s="51"/>
      <c r="M31" s="51"/>
      <c r="N31" s="51"/>
      <c r="O31" s="51"/>
      <c r="P31" s="51"/>
      <c r="Q31" s="51"/>
      <c r="R31" s="51"/>
      <c r="S31" s="51"/>
      <c r="T31" s="51"/>
      <c r="U31" s="51"/>
      <c r="V31" s="51"/>
      <c r="W31" s="51"/>
      <c r="X31" s="51"/>
      <c r="Y31" s="51"/>
      <c r="Z31" s="51"/>
      <c r="AA31" s="51"/>
      <c r="AB31" s="51"/>
      <c r="AC31" s="51"/>
    </row>
    <row r="32" spans="1:32" x14ac:dyDescent="0.2">
      <c r="B32" s="7" t="s">
        <v>119</v>
      </c>
      <c r="C32" s="7"/>
      <c r="D32" s="3"/>
      <c r="E32" s="3"/>
      <c r="F32" s="3"/>
      <c r="G32" s="6"/>
      <c r="H32" s="6"/>
      <c r="K32" s="76"/>
      <c r="M32" s="7" t="s">
        <v>120</v>
      </c>
      <c r="O32" s="3"/>
      <c r="P32" s="3"/>
      <c r="Q32" s="3"/>
      <c r="R32" s="6"/>
      <c r="S32" s="51"/>
      <c r="V32" s="76"/>
    </row>
    <row r="33" spans="1:22" ht="14.25" customHeight="1" x14ac:dyDescent="0.2">
      <c r="B33" s="245"/>
      <c r="C33" s="246"/>
      <c r="D33" s="25" t="s">
        <v>9</v>
      </c>
      <c r="E33" s="26" t="s">
        <v>10</v>
      </c>
      <c r="F33" s="26" t="s">
        <v>11</v>
      </c>
      <c r="G33" s="26" t="s">
        <v>12</v>
      </c>
      <c r="H33" s="26" t="s">
        <v>13</v>
      </c>
      <c r="I33" s="163" t="s">
        <v>59</v>
      </c>
      <c r="J33" s="163" t="s">
        <v>63</v>
      </c>
      <c r="K33" s="164" t="s">
        <v>99</v>
      </c>
      <c r="M33" s="245"/>
      <c r="N33" s="246"/>
      <c r="O33" s="25" t="s">
        <v>9</v>
      </c>
      <c r="P33" s="26" t="s">
        <v>10</v>
      </c>
      <c r="Q33" s="26" t="s">
        <v>11</v>
      </c>
      <c r="R33" s="26" t="s">
        <v>12</v>
      </c>
      <c r="S33" s="26" t="s">
        <v>13</v>
      </c>
      <c r="T33" s="163" t="s">
        <v>59</v>
      </c>
      <c r="U33" s="163" t="s">
        <v>83</v>
      </c>
      <c r="V33" s="164" t="s">
        <v>99</v>
      </c>
    </row>
    <row r="34" spans="1:22" ht="14.25" customHeight="1" x14ac:dyDescent="0.2">
      <c r="A34" s="161">
        <f>A15+1</f>
        <v>37</v>
      </c>
      <c r="B34" s="516" t="s">
        <v>74</v>
      </c>
      <c r="C34" s="517"/>
      <c r="D34" s="190">
        <v>0</v>
      </c>
      <c r="E34" s="191">
        <v>0</v>
      </c>
      <c r="F34" s="191">
        <v>0</v>
      </c>
      <c r="G34" s="192">
        <v>0</v>
      </c>
      <c r="H34" s="192">
        <v>0</v>
      </c>
      <c r="I34" s="298">
        <v>0</v>
      </c>
      <c r="J34" s="298">
        <v>0</v>
      </c>
      <c r="K34" s="273">
        <f t="shared" ref="K34:K49" si="3">AVERAGE(F34:J34)</f>
        <v>0</v>
      </c>
      <c r="M34" s="516" t="s">
        <v>74</v>
      </c>
      <c r="N34" s="517"/>
      <c r="O34" s="190">
        <v>0</v>
      </c>
      <c r="P34" s="191">
        <v>0</v>
      </c>
      <c r="Q34" s="191">
        <v>0</v>
      </c>
      <c r="R34" s="192">
        <v>0</v>
      </c>
      <c r="S34" s="192">
        <v>0</v>
      </c>
      <c r="T34" s="298">
        <v>0</v>
      </c>
      <c r="U34" s="298">
        <v>0</v>
      </c>
      <c r="V34" s="273">
        <f t="shared" ref="V34:V49" si="4">AVERAGE(Q34:U34)</f>
        <v>0</v>
      </c>
    </row>
    <row r="35" spans="1:22" ht="14.25" customHeight="1" x14ac:dyDescent="0.2">
      <c r="A35" s="165" t="s">
        <v>0</v>
      </c>
      <c r="B35" s="505" t="s">
        <v>75</v>
      </c>
      <c r="C35" s="506"/>
      <c r="D35" s="285">
        <v>0</v>
      </c>
      <c r="E35" s="286">
        <v>0</v>
      </c>
      <c r="F35" s="286">
        <v>0</v>
      </c>
      <c r="G35" s="287">
        <v>0</v>
      </c>
      <c r="H35" s="287">
        <v>0</v>
      </c>
      <c r="I35" s="288">
        <v>0</v>
      </c>
      <c r="J35" s="288">
        <v>1</v>
      </c>
      <c r="K35" s="290">
        <f t="shared" si="3"/>
        <v>0.2</v>
      </c>
      <c r="M35" s="505" t="s">
        <v>75</v>
      </c>
      <c r="N35" s="506"/>
      <c r="O35" s="285">
        <v>0</v>
      </c>
      <c r="P35" s="286">
        <v>1</v>
      </c>
      <c r="Q35" s="286">
        <v>0</v>
      </c>
      <c r="R35" s="287">
        <v>0</v>
      </c>
      <c r="S35" s="287">
        <v>0</v>
      </c>
      <c r="T35" s="288">
        <v>0</v>
      </c>
      <c r="U35" s="288">
        <v>0</v>
      </c>
      <c r="V35" s="290">
        <f t="shared" si="4"/>
        <v>0</v>
      </c>
    </row>
    <row r="36" spans="1:22" ht="14.25" customHeight="1" x14ac:dyDescent="0.2">
      <c r="B36" s="505" t="s">
        <v>77</v>
      </c>
      <c r="C36" s="506"/>
      <c r="D36" s="285">
        <v>0</v>
      </c>
      <c r="E36" s="286">
        <v>0</v>
      </c>
      <c r="F36" s="286">
        <v>0</v>
      </c>
      <c r="G36" s="287">
        <v>0</v>
      </c>
      <c r="H36" s="287">
        <v>0</v>
      </c>
      <c r="I36" s="288">
        <v>0</v>
      </c>
      <c r="J36" s="288">
        <v>0</v>
      </c>
      <c r="K36" s="290">
        <f t="shared" si="3"/>
        <v>0</v>
      </c>
      <c r="M36" s="505" t="s">
        <v>77</v>
      </c>
      <c r="N36" s="506"/>
      <c r="O36" s="285">
        <v>0</v>
      </c>
      <c r="P36" s="286">
        <v>0</v>
      </c>
      <c r="Q36" s="286">
        <v>0</v>
      </c>
      <c r="R36" s="287">
        <v>0</v>
      </c>
      <c r="S36" s="287">
        <v>0</v>
      </c>
      <c r="T36" s="288">
        <v>0</v>
      </c>
      <c r="U36" s="288">
        <v>1</v>
      </c>
      <c r="V36" s="290">
        <f t="shared" si="4"/>
        <v>0.2</v>
      </c>
    </row>
    <row r="37" spans="1:22" ht="14.25" customHeight="1" x14ac:dyDescent="0.2">
      <c r="B37" s="505" t="s">
        <v>73</v>
      </c>
      <c r="C37" s="506"/>
      <c r="D37" s="285">
        <v>0</v>
      </c>
      <c r="E37" s="286">
        <v>0</v>
      </c>
      <c r="F37" s="286">
        <v>0</v>
      </c>
      <c r="G37" s="287">
        <v>0</v>
      </c>
      <c r="H37" s="287">
        <v>0</v>
      </c>
      <c r="I37" s="288">
        <v>0</v>
      </c>
      <c r="J37" s="288">
        <v>0</v>
      </c>
      <c r="K37" s="290">
        <f t="shared" si="3"/>
        <v>0</v>
      </c>
      <c r="M37" s="505" t="s">
        <v>73</v>
      </c>
      <c r="N37" s="506"/>
      <c r="O37" s="285">
        <v>1</v>
      </c>
      <c r="P37" s="286">
        <v>0</v>
      </c>
      <c r="Q37" s="286">
        <v>0</v>
      </c>
      <c r="R37" s="287">
        <v>1</v>
      </c>
      <c r="S37" s="287">
        <v>0</v>
      </c>
      <c r="T37" s="288">
        <v>0</v>
      </c>
      <c r="U37" s="288">
        <v>2</v>
      </c>
      <c r="V37" s="290">
        <f t="shared" si="4"/>
        <v>0.6</v>
      </c>
    </row>
    <row r="38" spans="1:22" ht="14.25" customHeight="1" x14ac:dyDescent="0.2">
      <c r="B38" s="505" t="s">
        <v>79</v>
      </c>
      <c r="C38" s="506"/>
      <c r="D38" s="285">
        <v>0</v>
      </c>
      <c r="E38" s="286">
        <v>0</v>
      </c>
      <c r="F38" s="286">
        <v>0</v>
      </c>
      <c r="G38" s="287">
        <v>0</v>
      </c>
      <c r="H38" s="287">
        <v>0</v>
      </c>
      <c r="I38" s="288">
        <v>0</v>
      </c>
      <c r="J38" s="288">
        <v>0</v>
      </c>
      <c r="K38" s="290">
        <f t="shared" si="3"/>
        <v>0</v>
      </c>
      <c r="M38" s="505" t="s">
        <v>79</v>
      </c>
      <c r="N38" s="506"/>
      <c r="O38" s="285">
        <v>0</v>
      </c>
      <c r="P38" s="286">
        <v>0</v>
      </c>
      <c r="Q38" s="286">
        <v>0</v>
      </c>
      <c r="R38" s="287">
        <v>0</v>
      </c>
      <c r="S38" s="287">
        <v>0</v>
      </c>
      <c r="T38" s="288">
        <v>0</v>
      </c>
      <c r="U38" s="288">
        <v>0</v>
      </c>
      <c r="V38" s="290">
        <f t="shared" si="4"/>
        <v>0</v>
      </c>
    </row>
    <row r="39" spans="1:22" ht="14.25" customHeight="1" x14ac:dyDescent="0.2">
      <c r="A39" s="161">
        <f>A34+1</f>
        <v>38</v>
      </c>
      <c r="B39" s="507" t="s">
        <v>81</v>
      </c>
      <c r="C39" s="508"/>
      <c r="D39" s="292">
        <v>0</v>
      </c>
      <c r="E39" s="293">
        <v>0</v>
      </c>
      <c r="F39" s="293">
        <v>0</v>
      </c>
      <c r="G39" s="294">
        <v>0</v>
      </c>
      <c r="H39" s="294">
        <v>0</v>
      </c>
      <c r="I39" s="295">
        <v>0</v>
      </c>
      <c r="J39" s="295">
        <v>0</v>
      </c>
      <c r="K39" s="297">
        <f t="shared" si="3"/>
        <v>0</v>
      </c>
      <c r="M39" s="507" t="s">
        <v>81</v>
      </c>
      <c r="N39" s="508"/>
      <c r="O39" s="292">
        <v>0</v>
      </c>
      <c r="P39" s="293">
        <v>0</v>
      </c>
      <c r="Q39" s="293">
        <v>0</v>
      </c>
      <c r="R39" s="294">
        <v>0</v>
      </c>
      <c r="S39" s="294">
        <v>0</v>
      </c>
      <c r="T39" s="295">
        <v>1</v>
      </c>
      <c r="U39" s="295">
        <v>0</v>
      </c>
      <c r="V39" s="297">
        <f t="shared" si="4"/>
        <v>0.2</v>
      </c>
    </row>
    <row r="40" spans="1:22" ht="14.25" customHeight="1" x14ac:dyDescent="0.2">
      <c r="A40" s="161"/>
      <c r="B40" s="511" t="s">
        <v>66</v>
      </c>
      <c r="C40" s="270" t="s">
        <v>67</v>
      </c>
      <c r="D40" s="221">
        <v>0</v>
      </c>
      <c r="E40" s="222">
        <v>0</v>
      </c>
      <c r="F40" s="222">
        <v>0</v>
      </c>
      <c r="G40" s="223">
        <v>1</v>
      </c>
      <c r="H40" s="223">
        <v>0</v>
      </c>
      <c r="I40" s="224">
        <v>0</v>
      </c>
      <c r="J40" s="224">
        <v>0</v>
      </c>
      <c r="K40" s="274">
        <f t="shared" si="3"/>
        <v>0.2</v>
      </c>
      <c r="M40" s="511" t="s">
        <v>66</v>
      </c>
      <c r="N40" s="270" t="s">
        <v>67</v>
      </c>
      <c r="O40" s="221">
        <v>0</v>
      </c>
      <c r="P40" s="222">
        <v>1</v>
      </c>
      <c r="Q40" s="222">
        <v>0</v>
      </c>
      <c r="R40" s="223">
        <v>2</v>
      </c>
      <c r="S40" s="223">
        <v>0</v>
      </c>
      <c r="T40" s="224">
        <v>0</v>
      </c>
      <c r="U40" s="224">
        <v>0</v>
      </c>
      <c r="V40" s="274">
        <f t="shared" si="4"/>
        <v>0.4</v>
      </c>
    </row>
    <row r="41" spans="1:22" ht="14.25" customHeight="1" x14ac:dyDescent="0.2">
      <c r="B41" s="512"/>
      <c r="C41" s="213" t="s">
        <v>68</v>
      </c>
      <c r="D41" s="172">
        <v>0</v>
      </c>
      <c r="E41" s="173">
        <v>0</v>
      </c>
      <c r="F41" s="173">
        <v>0</v>
      </c>
      <c r="G41" s="174">
        <v>0</v>
      </c>
      <c r="H41" s="174">
        <v>0</v>
      </c>
      <c r="I41" s="195">
        <v>0</v>
      </c>
      <c r="J41" s="195">
        <v>2</v>
      </c>
      <c r="K41" s="272">
        <f t="shared" si="3"/>
        <v>0.4</v>
      </c>
      <c r="M41" s="512"/>
      <c r="N41" s="213" t="s">
        <v>68</v>
      </c>
      <c r="O41" s="172">
        <v>0</v>
      </c>
      <c r="P41" s="173">
        <v>0</v>
      </c>
      <c r="Q41" s="173">
        <v>1</v>
      </c>
      <c r="R41" s="174">
        <v>0</v>
      </c>
      <c r="S41" s="174">
        <v>0</v>
      </c>
      <c r="T41" s="195">
        <v>0</v>
      </c>
      <c r="U41" s="195">
        <v>0</v>
      </c>
      <c r="V41" s="272">
        <f t="shared" si="4"/>
        <v>0.2</v>
      </c>
    </row>
    <row r="42" spans="1:22" ht="14.25" customHeight="1" x14ac:dyDescent="0.2">
      <c r="B42" s="512"/>
      <c r="C42" s="213" t="s">
        <v>69</v>
      </c>
      <c r="D42" s="172">
        <v>0</v>
      </c>
      <c r="E42" s="173">
        <v>0</v>
      </c>
      <c r="F42" s="173">
        <v>6</v>
      </c>
      <c r="G42" s="174">
        <v>0</v>
      </c>
      <c r="H42" s="174">
        <v>0</v>
      </c>
      <c r="I42" s="195">
        <v>0</v>
      </c>
      <c r="J42" s="195">
        <v>0</v>
      </c>
      <c r="K42" s="272">
        <f t="shared" si="3"/>
        <v>1.2</v>
      </c>
      <c r="M42" s="512"/>
      <c r="N42" s="213" t="s">
        <v>69</v>
      </c>
      <c r="O42" s="172">
        <v>0</v>
      </c>
      <c r="P42" s="173">
        <v>0</v>
      </c>
      <c r="Q42" s="173">
        <v>1</v>
      </c>
      <c r="R42" s="174">
        <v>0</v>
      </c>
      <c r="S42" s="174">
        <v>0</v>
      </c>
      <c r="T42" s="195">
        <v>0</v>
      </c>
      <c r="U42" s="195">
        <v>0</v>
      </c>
      <c r="V42" s="272">
        <f t="shared" si="4"/>
        <v>0.2</v>
      </c>
    </row>
    <row r="43" spans="1:22" ht="14.25" customHeight="1" x14ac:dyDescent="0.2">
      <c r="B43" s="512"/>
      <c r="C43" s="213" t="s">
        <v>70</v>
      </c>
      <c r="D43" s="172">
        <v>0</v>
      </c>
      <c r="E43" s="173">
        <v>0</v>
      </c>
      <c r="F43" s="173">
        <v>0</v>
      </c>
      <c r="G43" s="174">
        <v>0</v>
      </c>
      <c r="H43" s="174">
        <v>0</v>
      </c>
      <c r="I43" s="195">
        <v>0</v>
      </c>
      <c r="J43" s="195">
        <v>0</v>
      </c>
      <c r="K43" s="272">
        <f t="shared" si="3"/>
        <v>0</v>
      </c>
      <c r="M43" s="512"/>
      <c r="N43" s="213" t="s">
        <v>70</v>
      </c>
      <c r="O43" s="172">
        <v>1</v>
      </c>
      <c r="P43" s="173">
        <v>3</v>
      </c>
      <c r="Q43" s="173">
        <v>0</v>
      </c>
      <c r="R43" s="174">
        <v>0</v>
      </c>
      <c r="S43" s="174">
        <v>0</v>
      </c>
      <c r="T43" s="195">
        <v>0</v>
      </c>
      <c r="U43" s="195">
        <v>0</v>
      </c>
      <c r="V43" s="272">
        <f t="shared" si="4"/>
        <v>0</v>
      </c>
    </row>
    <row r="44" spans="1:22" ht="14.25" customHeight="1" x14ac:dyDescent="0.2">
      <c r="B44" s="512"/>
      <c r="C44" s="214" t="s">
        <v>86</v>
      </c>
      <c r="D44" s="180">
        <v>0</v>
      </c>
      <c r="E44" s="181">
        <v>0</v>
      </c>
      <c r="F44" s="181">
        <v>0</v>
      </c>
      <c r="G44" s="182">
        <v>0</v>
      </c>
      <c r="H44" s="182">
        <v>0</v>
      </c>
      <c r="I44" s="203">
        <v>0</v>
      </c>
      <c r="J44" s="203">
        <v>0</v>
      </c>
      <c r="K44" s="273">
        <f t="shared" si="3"/>
        <v>0</v>
      </c>
      <c r="M44" s="512"/>
      <c r="N44" s="214" t="s">
        <v>84</v>
      </c>
      <c r="O44" s="180">
        <v>0</v>
      </c>
      <c r="P44" s="181">
        <v>0</v>
      </c>
      <c r="Q44" s="181">
        <v>0</v>
      </c>
      <c r="R44" s="182">
        <v>0</v>
      </c>
      <c r="S44" s="182">
        <v>0</v>
      </c>
      <c r="T44" s="203">
        <v>0</v>
      </c>
      <c r="U44" s="203">
        <v>0</v>
      </c>
      <c r="V44" s="273">
        <f t="shared" si="4"/>
        <v>0</v>
      </c>
    </row>
    <row r="45" spans="1:22" ht="14.25" customHeight="1" x14ac:dyDescent="0.2">
      <c r="B45" s="513"/>
      <c r="C45" s="215" t="s">
        <v>51</v>
      </c>
      <c r="D45" s="204">
        <v>0</v>
      </c>
      <c r="E45" s="205">
        <v>0</v>
      </c>
      <c r="F45" s="205">
        <v>6</v>
      </c>
      <c r="G45" s="206">
        <v>1</v>
      </c>
      <c r="H45" s="206">
        <v>0</v>
      </c>
      <c r="I45" s="207">
        <v>0</v>
      </c>
      <c r="J45" s="242">
        <v>2</v>
      </c>
      <c r="K45" s="208">
        <f t="shared" si="3"/>
        <v>1.8</v>
      </c>
      <c r="M45" s="513"/>
      <c r="N45" s="215" t="s">
        <v>51</v>
      </c>
      <c r="O45" s="204">
        <v>1</v>
      </c>
      <c r="P45" s="205">
        <v>4</v>
      </c>
      <c r="Q45" s="205">
        <v>2</v>
      </c>
      <c r="R45" s="206">
        <v>2</v>
      </c>
      <c r="S45" s="206">
        <v>0</v>
      </c>
      <c r="T45" s="242">
        <v>0</v>
      </c>
      <c r="U45" s="242">
        <v>0</v>
      </c>
      <c r="V45" s="208">
        <f t="shared" si="4"/>
        <v>0.8</v>
      </c>
    </row>
    <row r="46" spans="1:22" ht="14.25" customHeight="1" x14ac:dyDescent="0.2">
      <c r="B46" s="516" t="s">
        <v>82</v>
      </c>
      <c r="C46" s="517"/>
      <c r="D46" s="190">
        <v>0</v>
      </c>
      <c r="E46" s="191">
        <v>0</v>
      </c>
      <c r="F46" s="191">
        <v>0</v>
      </c>
      <c r="G46" s="192">
        <v>0</v>
      </c>
      <c r="H46" s="192">
        <v>0</v>
      </c>
      <c r="I46" s="203">
        <v>0</v>
      </c>
      <c r="J46" s="203">
        <v>0</v>
      </c>
      <c r="K46" s="273">
        <f t="shared" si="3"/>
        <v>0</v>
      </c>
      <c r="M46" s="516" t="s">
        <v>82</v>
      </c>
      <c r="N46" s="517"/>
      <c r="O46" s="190">
        <v>0</v>
      </c>
      <c r="P46" s="191">
        <v>0</v>
      </c>
      <c r="Q46" s="191">
        <v>0</v>
      </c>
      <c r="R46" s="192">
        <v>0</v>
      </c>
      <c r="S46" s="192">
        <v>1</v>
      </c>
      <c r="T46" s="203">
        <v>0</v>
      </c>
      <c r="U46" s="203">
        <v>0</v>
      </c>
      <c r="V46" s="273">
        <f t="shared" si="4"/>
        <v>0.2</v>
      </c>
    </row>
    <row r="47" spans="1:22" ht="14.25" customHeight="1" thickBot="1" x14ac:dyDescent="0.25">
      <c r="A47" s="161"/>
      <c r="B47" s="509" t="s">
        <v>72</v>
      </c>
      <c r="C47" s="510"/>
      <c r="D47" s="221">
        <v>0</v>
      </c>
      <c r="E47" s="222">
        <v>0</v>
      </c>
      <c r="F47" s="222">
        <v>0</v>
      </c>
      <c r="G47" s="223">
        <v>0</v>
      </c>
      <c r="H47" s="223">
        <v>0</v>
      </c>
      <c r="I47" s="224">
        <v>0</v>
      </c>
      <c r="J47" s="224">
        <v>0</v>
      </c>
      <c r="K47" s="290">
        <f t="shared" si="3"/>
        <v>0</v>
      </c>
      <c r="M47" s="509" t="s">
        <v>72</v>
      </c>
      <c r="N47" s="510"/>
      <c r="O47" s="221">
        <v>0</v>
      </c>
      <c r="P47" s="222">
        <v>0</v>
      </c>
      <c r="Q47" s="222">
        <v>0</v>
      </c>
      <c r="R47" s="223">
        <v>0</v>
      </c>
      <c r="S47" s="223">
        <v>0</v>
      </c>
      <c r="T47" s="224">
        <v>0</v>
      </c>
      <c r="U47" s="224">
        <v>0</v>
      </c>
      <c r="V47" s="290">
        <f t="shared" si="4"/>
        <v>0</v>
      </c>
    </row>
    <row r="48" spans="1:22" ht="16.5" customHeight="1" thickBot="1" x14ac:dyDescent="0.25">
      <c r="A48" s="165" t="s">
        <v>14</v>
      </c>
      <c r="B48" s="514" t="s">
        <v>116</v>
      </c>
      <c r="C48" s="515"/>
      <c r="D48" s="276" t="s">
        <v>90</v>
      </c>
      <c r="E48" s="275" t="s">
        <v>90</v>
      </c>
      <c r="F48" s="302">
        <v>0</v>
      </c>
      <c r="G48" s="303">
        <v>0</v>
      </c>
      <c r="H48" s="303">
        <v>0</v>
      </c>
      <c r="I48" s="304">
        <v>0</v>
      </c>
      <c r="J48" s="304">
        <v>1</v>
      </c>
      <c r="K48" s="271">
        <f t="shared" si="3"/>
        <v>0.2</v>
      </c>
      <c r="M48" s="514" t="s">
        <v>116</v>
      </c>
      <c r="N48" s="515"/>
      <c r="O48" s="276">
        <v>1</v>
      </c>
      <c r="P48" s="275">
        <v>1</v>
      </c>
      <c r="Q48" s="302">
        <v>0</v>
      </c>
      <c r="R48" s="303">
        <v>1</v>
      </c>
      <c r="S48" s="303">
        <v>1</v>
      </c>
      <c r="T48" s="304">
        <v>1</v>
      </c>
      <c r="U48" s="304">
        <v>3</v>
      </c>
      <c r="V48" s="271">
        <f t="shared" si="4"/>
        <v>1.2</v>
      </c>
    </row>
    <row r="49" spans="1:24" ht="14.25" customHeight="1" thickBot="1" x14ac:dyDescent="0.25">
      <c r="B49" s="503" t="s">
        <v>49</v>
      </c>
      <c r="C49" s="504"/>
      <c r="D49" s="199">
        <v>0</v>
      </c>
      <c r="E49" s="199">
        <v>0</v>
      </c>
      <c r="F49" s="199">
        <v>6</v>
      </c>
      <c r="G49" s="199">
        <v>1</v>
      </c>
      <c r="H49" s="199">
        <v>0</v>
      </c>
      <c r="I49" s="199">
        <v>0</v>
      </c>
      <c r="J49" s="199">
        <v>3</v>
      </c>
      <c r="K49" s="271">
        <f t="shared" si="3"/>
        <v>2</v>
      </c>
      <c r="M49" s="503" t="s">
        <v>49</v>
      </c>
      <c r="N49" s="504"/>
      <c r="O49" s="199">
        <v>2</v>
      </c>
      <c r="P49" s="200">
        <v>5</v>
      </c>
      <c r="Q49" s="200">
        <v>2</v>
      </c>
      <c r="R49" s="201">
        <v>3</v>
      </c>
      <c r="S49" s="201">
        <v>1</v>
      </c>
      <c r="T49" s="202">
        <v>1</v>
      </c>
      <c r="U49" s="202">
        <v>3</v>
      </c>
      <c r="V49" s="271">
        <f t="shared" si="4"/>
        <v>2</v>
      </c>
      <c r="W49" s="196">
        <v>7</v>
      </c>
      <c r="X49" s="196">
        <f>SUM(O49:T49)</f>
        <v>14</v>
      </c>
    </row>
    <row r="50" spans="1:24" ht="7.5" customHeight="1" x14ac:dyDescent="0.2">
      <c r="B50" s="51"/>
      <c r="C50" s="51"/>
      <c r="D50" s="51"/>
      <c r="E50" s="51"/>
      <c r="F50" s="51"/>
      <c r="G50" s="51"/>
      <c r="H50" s="51"/>
      <c r="I50" s="51"/>
      <c r="J50" s="51"/>
      <c r="K50" s="51"/>
      <c r="M50" s="520"/>
      <c r="N50" s="520"/>
      <c r="O50" s="520"/>
      <c r="P50" s="520"/>
      <c r="Q50" s="520"/>
      <c r="R50" s="520"/>
      <c r="S50" s="520"/>
      <c r="T50" s="520"/>
      <c r="U50" s="209"/>
      <c r="V50" s="51"/>
    </row>
    <row r="51" spans="1:24" x14ac:dyDescent="0.2">
      <c r="B51" s="7" t="s">
        <v>122</v>
      </c>
      <c r="C51" s="7"/>
      <c r="D51" s="3"/>
      <c r="E51" s="3"/>
      <c r="F51" s="3"/>
      <c r="G51" s="6"/>
      <c r="H51" s="6"/>
      <c r="K51" s="76"/>
      <c r="M51" s="7" t="s">
        <v>121</v>
      </c>
      <c r="O51" s="3"/>
      <c r="P51" s="3"/>
      <c r="Q51" s="3"/>
      <c r="R51" s="6"/>
      <c r="S51" s="6"/>
      <c r="V51" s="76"/>
    </row>
    <row r="52" spans="1:24" ht="14.25" customHeight="1" x14ac:dyDescent="0.2">
      <c r="B52" s="245"/>
      <c r="C52" s="246"/>
      <c r="D52" s="25" t="s">
        <v>92</v>
      </c>
      <c r="E52" s="26" t="s">
        <v>93</v>
      </c>
      <c r="F52" s="26" t="s">
        <v>94</v>
      </c>
      <c r="G52" s="26" t="s">
        <v>95</v>
      </c>
      <c r="H52" s="26" t="s">
        <v>96</v>
      </c>
      <c r="I52" s="163" t="s">
        <v>97</v>
      </c>
      <c r="J52" s="163" t="s">
        <v>62</v>
      </c>
      <c r="K52" s="164" t="s">
        <v>99</v>
      </c>
      <c r="M52" s="245"/>
      <c r="N52" s="246"/>
      <c r="O52" s="25" t="s">
        <v>9</v>
      </c>
      <c r="P52" s="26" t="s">
        <v>10</v>
      </c>
      <c r="Q52" s="26" t="s">
        <v>11</v>
      </c>
      <c r="R52" s="26" t="s">
        <v>12</v>
      </c>
      <c r="S52" s="26" t="s">
        <v>13</v>
      </c>
      <c r="T52" s="163" t="s">
        <v>59</v>
      </c>
      <c r="U52" s="163" t="s">
        <v>88</v>
      </c>
      <c r="V52" s="164" t="s">
        <v>99</v>
      </c>
    </row>
    <row r="53" spans="1:24" ht="14.25" customHeight="1" x14ac:dyDescent="0.2">
      <c r="A53" s="161">
        <f>A39+1</f>
        <v>39</v>
      </c>
      <c r="B53" s="516" t="s">
        <v>74</v>
      </c>
      <c r="C53" s="517"/>
      <c r="D53" s="190">
        <v>0</v>
      </c>
      <c r="E53" s="191">
        <v>1</v>
      </c>
      <c r="F53" s="191">
        <v>0</v>
      </c>
      <c r="G53" s="192">
        <v>0</v>
      </c>
      <c r="H53" s="192">
        <v>1</v>
      </c>
      <c r="I53" s="298">
        <v>1</v>
      </c>
      <c r="J53" s="298">
        <v>0</v>
      </c>
      <c r="K53" s="273">
        <f t="shared" ref="K53:K68" si="5">AVERAGE(F53:J53)</f>
        <v>0.4</v>
      </c>
      <c r="M53" s="516" t="s">
        <v>74</v>
      </c>
      <c r="N53" s="517"/>
      <c r="O53" s="166">
        <v>0</v>
      </c>
      <c r="P53" s="167">
        <v>1</v>
      </c>
      <c r="Q53" s="191">
        <v>0</v>
      </c>
      <c r="R53" s="192">
        <v>0</v>
      </c>
      <c r="S53" s="192">
        <v>0</v>
      </c>
      <c r="T53" s="298">
        <v>0</v>
      </c>
      <c r="U53" s="298">
        <v>0</v>
      </c>
      <c r="V53" s="273">
        <f t="shared" ref="V53:V68" si="6">AVERAGE(Q53:U53)</f>
        <v>0</v>
      </c>
    </row>
    <row r="54" spans="1:24" ht="14.25" customHeight="1" x14ac:dyDescent="0.2">
      <c r="A54" s="165" t="s">
        <v>15</v>
      </c>
      <c r="B54" s="505" t="s">
        <v>75</v>
      </c>
      <c r="C54" s="506"/>
      <c r="D54" s="285">
        <v>1</v>
      </c>
      <c r="E54" s="286">
        <v>2</v>
      </c>
      <c r="F54" s="286">
        <v>2</v>
      </c>
      <c r="G54" s="287">
        <v>2</v>
      </c>
      <c r="H54" s="287">
        <v>0</v>
      </c>
      <c r="I54" s="288">
        <v>1</v>
      </c>
      <c r="J54" s="288">
        <v>2</v>
      </c>
      <c r="K54" s="290">
        <f t="shared" si="5"/>
        <v>1.4</v>
      </c>
      <c r="M54" s="505" t="s">
        <v>75</v>
      </c>
      <c r="N54" s="506"/>
      <c r="O54" s="166">
        <v>0</v>
      </c>
      <c r="P54" s="167">
        <v>0</v>
      </c>
      <c r="Q54" s="286">
        <v>0</v>
      </c>
      <c r="R54" s="287">
        <v>0</v>
      </c>
      <c r="S54" s="287">
        <v>1</v>
      </c>
      <c r="T54" s="288">
        <v>0</v>
      </c>
      <c r="U54" s="288">
        <v>0</v>
      </c>
      <c r="V54" s="290">
        <f t="shared" si="6"/>
        <v>0.2</v>
      </c>
    </row>
    <row r="55" spans="1:24" ht="14.25" customHeight="1" x14ac:dyDescent="0.2">
      <c r="A55" s="165"/>
      <c r="B55" s="505" t="s">
        <v>77</v>
      </c>
      <c r="C55" s="506"/>
      <c r="D55" s="285">
        <v>0</v>
      </c>
      <c r="E55" s="286">
        <v>0</v>
      </c>
      <c r="F55" s="286">
        <v>2</v>
      </c>
      <c r="G55" s="287">
        <v>0</v>
      </c>
      <c r="H55" s="287">
        <v>0</v>
      </c>
      <c r="I55" s="288">
        <v>0</v>
      </c>
      <c r="J55" s="288">
        <v>0</v>
      </c>
      <c r="K55" s="290">
        <f t="shared" si="5"/>
        <v>0.4</v>
      </c>
      <c r="M55" s="505" t="s">
        <v>77</v>
      </c>
      <c r="N55" s="506"/>
      <c r="O55" s="166">
        <v>0</v>
      </c>
      <c r="P55" s="167">
        <v>0</v>
      </c>
      <c r="Q55" s="286">
        <v>0</v>
      </c>
      <c r="R55" s="287">
        <v>0</v>
      </c>
      <c r="S55" s="287">
        <v>0</v>
      </c>
      <c r="T55" s="288">
        <v>0</v>
      </c>
      <c r="U55" s="288">
        <v>0</v>
      </c>
      <c r="V55" s="290">
        <f t="shared" si="6"/>
        <v>0</v>
      </c>
    </row>
    <row r="56" spans="1:24" ht="14.25" customHeight="1" x14ac:dyDescent="0.2">
      <c r="B56" s="505" t="s">
        <v>73</v>
      </c>
      <c r="C56" s="506"/>
      <c r="D56" s="285">
        <v>0</v>
      </c>
      <c r="E56" s="286">
        <v>0</v>
      </c>
      <c r="F56" s="286">
        <v>1</v>
      </c>
      <c r="G56" s="287">
        <v>1</v>
      </c>
      <c r="H56" s="287">
        <v>0</v>
      </c>
      <c r="I56" s="288">
        <v>0</v>
      </c>
      <c r="J56" s="288">
        <v>0</v>
      </c>
      <c r="K56" s="290">
        <f t="shared" si="5"/>
        <v>0.4</v>
      </c>
      <c r="M56" s="505" t="s">
        <v>73</v>
      </c>
      <c r="N56" s="506"/>
      <c r="O56" s="166">
        <v>1</v>
      </c>
      <c r="P56" s="167">
        <v>0</v>
      </c>
      <c r="Q56" s="286">
        <v>1</v>
      </c>
      <c r="R56" s="287">
        <v>1</v>
      </c>
      <c r="S56" s="287">
        <v>0</v>
      </c>
      <c r="T56" s="288">
        <v>0</v>
      </c>
      <c r="U56" s="288">
        <v>0</v>
      </c>
      <c r="V56" s="290">
        <f t="shared" si="6"/>
        <v>0.4</v>
      </c>
    </row>
    <row r="57" spans="1:24" ht="14.25" customHeight="1" x14ac:dyDescent="0.2">
      <c r="B57" s="505" t="s">
        <v>79</v>
      </c>
      <c r="C57" s="506"/>
      <c r="D57" s="285">
        <v>0</v>
      </c>
      <c r="E57" s="286">
        <v>0</v>
      </c>
      <c r="F57" s="286">
        <v>0</v>
      </c>
      <c r="G57" s="287">
        <v>0</v>
      </c>
      <c r="H57" s="287">
        <v>0</v>
      </c>
      <c r="I57" s="288">
        <v>1</v>
      </c>
      <c r="J57" s="288">
        <v>0</v>
      </c>
      <c r="K57" s="290">
        <f t="shared" si="5"/>
        <v>0.2</v>
      </c>
      <c r="M57" s="505" t="s">
        <v>79</v>
      </c>
      <c r="N57" s="506"/>
      <c r="O57" s="172">
        <v>0</v>
      </c>
      <c r="P57" s="173">
        <v>0</v>
      </c>
      <c r="Q57" s="286">
        <v>0</v>
      </c>
      <c r="R57" s="287">
        <v>0</v>
      </c>
      <c r="S57" s="287">
        <v>0</v>
      </c>
      <c r="T57" s="288">
        <v>0</v>
      </c>
      <c r="U57" s="288">
        <v>0</v>
      </c>
      <c r="V57" s="290">
        <f t="shared" si="6"/>
        <v>0</v>
      </c>
    </row>
    <row r="58" spans="1:24" ht="14.25" customHeight="1" x14ac:dyDescent="0.2">
      <c r="A58" s="161">
        <f>A53+1</f>
        <v>40</v>
      </c>
      <c r="B58" s="507" t="s">
        <v>81</v>
      </c>
      <c r="C58" s="508"/>
      <c r="D58" s="292">
        <v>0</v>
      </c>
      <c r="E58" s="293">
        <v>0</v>
      </c>
      <c r="F58" s="293">
        <v>0</v>
      </c>
      <c r="G58" s="294">
        <v>0</v>
      </c>
      <c r="H58" s="294">
        <v>0</v>
      </c>
      <c r="I58" s="295">
        <v>0</v>
      </c>
      <c r="J58" s="295">
        <v>0</v>
      </c>
      <c r="K58" s="297">
        <f t="shared" si="5"/>
        <v>0</v>
      </c>
      <c r="M58" s="507" t="s">
        <v>81</v>
      </c>
      <c r="N58" s="508"/>
      <c r="O58" s="197">
        <v>0</v>
      </c>
      <c r="P58" s="198">
        <v>0</v>
      </c>
      <c r="Q58" s="293">
        <v>0</v>
      </c>
      <c r="R58" s="294">
        <v>0</v>
      </c>
      <c r="S58" s="294">
        <v>0</v>
      </c>
      <c r="T58" s="295">
        <v>0</v>
      </c>
      <c r="U58" s="295">
        <v>0</v>
      </c>
      <c r="V58" s="297">
        <f t="shared" si="6"/>
        <v>0</v>
      </c>
    </row>
    <row r="59" spans="1:24" ht="14.25" customHeight="1" x14ac:dyDescent="0.2">
      <c r="A59" s="161"/>
      <c r="B59" s="511" t="s">
        <v>66</v>
      </c>
      <c r="C59" s="270" t="s">
        <v>67</v>
      </c>
      <c r="D59" s="221">
        <v>0</v>
      </c>
      <c r="E59" s="222">
        <v>0</v>
      </c>
      <c r="F59" s="222">
        <v>1</v>
      </c>
      <c r="G59" s="223">
        <v>1</v>
      </c>
      <c r="H59" s="223">
        <v>0</v>
      </c>
      <c r="I59" s="224">
        <v>0</v>
      </c>
      <c r="J59" s="224">
        <v>1</v>
      </c>
      <c r="K59" s="274">
        <f t="shared" si="5"/>
        <v>0.6</v>
      </c>
      <c r="M59" s="511" t="s">
        <v>66</v>
      </c>
      <c r="N59" s="270" t="s">
        <v>67</v>
      </c>
      <c r="O59" s="221">
        <v>3</v>
      </c>
      <c r="P59" s="222">
        <v>0</v>
      </c>
      <c r="Q59" s="222">
        <v>0</v>
      </c>
      <c r="R59" s="223">
        <v>0</v>
      </c>
      <c r="S59" s="223">
        <v>0</v>
      </c>
      <c r="T59" s="224">
        <v>0</v>
      </c>
      <c r="U59" s="224">
        <v>1</v>
      </c>
      <c r="V59" s="274">
        <f t="shared" si="6"/>
        <v>0.2</v>
      </c>
    </row>
    <row r="60" spans="1:24" ht="14.25" customHeight="1" x14ac:dyDescent="0.2">
      <c r="B60" s="512"/>
      <c r="C60" s="213" t="s">
        <v>68</v>
      </c>
      <c r="D60" s="172">
        <v>0</v>
      </c>
      <c r="E60" s="173">
        <v>1</v>
      </c>
      <c r="F60" s="173">
        <v>2</v>
      </c>
      <c r="G60" s="174">
        <v>1</v>
      </c>
      <c r="H60" s="174">
        <v>0</v>
      </c>
      <c r="I60" s="195">
        <v>0</v>
      </c>
      <c r="J60" s="195">
        <v>0</v>
      </c>
      <c r="K60" s="272">
        <f t="shared" si="5"/>
        <v>0.6</v>
      </c>
      <c r="M60" s="512"/>
      <c r="N60" s="213" t="s">
        <v>68</v>
      </c>
      <c r="O60" s="172">
        <v>0</v>
      </c>
      <c r="P60" s="173">
        <v>0</v>
      </c>
      <c r="Q60" s="173">
        <v>0</v>
      </c>
      <c r="R60" s="174">
        <v>0</v>
      </c>
      <c r="S60" s="174">
        <v>0</v>
      </c>
      <c r="T60" s="195">
        <v>0</v>
      </c>
      <c r="U60" s="195">
        <v>0</v>
      </c>
      <c r="V60" s="272">
        <f t="shared" si="6"/>
        <v>0</v>
      </c>
    </row>
    <row r="61" spans="1:24" ht="14.25" customHeight="1" x14ac:dyDescent="0.2">
      <c r="B61" s="512"/>
      <c r="C61" s="213" t="s">
        <v>69</v>
      </c>
      <c r="D61" s="172">
        <v>0</v>
      </c>
      <c r="E61" s="173">
        <v>0</v>
      </c>
      <c r="F61" s="173">
        <v>1</v>
      </c>
      <c r="G61" s="174">
        <v>9</v>
      </c>
      <c r="H61" s="174">
        <v>0</v>
      </c>
      <c r="I61" s="195">
        <v>0</v>
      </c>
      <c r="J61" s="195">
        <v>0</v>
      </c>
      <c r="K61" s="272">
        <f t="shared" si="5"/>
        <v>2</v>
      </c>
      <c r="M61" s="512"/>
      <c r="N61" s="213" t="s">
        <v>69</v>
      </c>
      <c r="O61" s="172">
        <v>0</v>
      </c>
      <c r="P61" s="173">
        <v>1</v>
      </c>
      <c r="Q61" s="173">
        <v>0</v>
      </c>
      <c r="R61" s="174">
        <v>1</v>
      </c>
      <c r="S61" s="174">
        <v>2</v>
      </c>
      <c r="T61" s="195">
        <v>0</v>
      </c>
      <c r="U61" s="195">
        <v>2</v>
      </c>
      <c r="V61" s="272">
        <f t="shared" si="6"/>
        <v>1</v>
      </c>
    </row>
    <row r="62" spans="1:24" ht="14.25" customHeight="1" x14ac:dyDescent="0.2">
      <c r="B62" s="512"/>
      <c r="C62" s="213" t="s">
        <v>70</v>
      </c>
      <c r="D62" s="172">
        <v>37</v>
      </c>
      <c r="E62" s="173">
        <v>0</v>
      </c>
      <c r="F62" s="173">
        <v>0</v>
      </c>
      <c r="G62" s="174">
        <v>0</v>
      </c>
      <c r="H62" s="174">
        <v>0</v>
      </c>
      <c r="I62" s="195">
        <v>0</v>
      </c>
      <c r="J62" s="195">
        <v>0</v>
      </c>
      <c r="K62" s="272">
        <f t="shared" si="5"/>
        <v>0</v>
      </c>
      <c r="M62" s="512"/>
      <c r="N62" s="213" t="s">
        <v>70</v>
      </c>
      <c r="O62" s="172">
        <v>0</v>
      </c>
      <c r="P62" s="173">
        <v>0</v>
      </c>
      <c r="Q62" s="173">
        <v>0</v>
      </c>
      <c r="R62" s="174">
        <v>0</v>
      </c>
      <c r="S62" s="174">
        <v>0</v>
      </c>
      <c r="T62" s="195">
        <v>0</v>
      </c>
      <c r="U62" s="195">
        <v>0</v>
      </c>
      <c r="V62" s="272">
        <f t="shared" si="6"/>
        <v>0</v>
      </c>
    </row>
    <row r="63" spans="1:24" ht="14.25" customHeight="1" x14ac:dyDescent="0.2">
      <c r="B63" s="512"/>
      <c r="C63" s="214" t="s">
        <v>86</v>
      </c>
      <c r="D63" s="180">
        <v>0</v>
      </c>
      <c r="E63" s="181">
        <v>0</v>
      </c>
      <c r="F63" s="181">
        <v>0</v>
      </c>
      <c r="G63" s="182">
        <v>0</v>
      </c>
      <c r="H63" s="182">
        <v>0</v>
      </c>
      <c r="I63" s="203">
        <v>0</v>
      </c>
      <c r="J63" s="203">
        <v>0</v>
      </c>
      <c r="K63" s="273">
        <f t="shared" si="5"/>
        <v>0</v>
      </c>
      <c r="M63" s="512"/>
      <c r="N63" s="214" t="s">
        <v>86</v>
      </c>
      <c r="O63" s="180">
        <v>0</v>
      </c>
      <c r="P63" s="181">
        <v>0</v>
      </c>
      <c r="Q63" s="181">
        <v>0</v>
      </c>
      <c r="R63" s="182">
        <v>0</v>
      </c>
      <c r="S63" s="182">
        <v>0</v>
      </c>
      <c r="T63" s="203">
        <v>0</v>
      </c>
      <c r="U63" s="203">
        <v>0</v>
      </c>
      <c r="V63" s="273">
        <f t="shared" si="6"/>
        <v>0</v>
      </c>
    </row>
    <row r="64" spans="1:24" ht="14.25" customHeight="1" x14ac:dyDescent="0.2">
      <c r="B64" s="513"/>
      <c r="C64" s="215" t="s">
        <v>51</v>
      </c>
      <c r="D64" s="204">
        <v>37</v>
      </c>
      <c r="E64" s="205">
        <v>1</v>
      </c>
      <c r="F64" s="205">
        <v>4</v>
      </c>
      <c r="G64" s="206">
        <v>11</v>
      </c>
      <c r="H64" s="206">
        <v>0</v>
      </c>
      <c r="I64" s="207">
        <v>0</v>
      </c>
      <c r="J64" s="242">
        <v>1</v>
      </c>
      <c r="K64" s="208">
        <f t="shared" si="5"/>
        <v>3.2</v>
      </c>
      <c r="M64" s="513"/>
      <c r="N64" s="215" t="s">
        <v>51</v>
      </c>
      <c r="O64" s="204">
        <v>3</v>
      </c>
      <c r="P64" s="205">
        <v>1</v>
      </c>
      <c r="Q64" s="205">
        <v>0</v>
      </c>
      <c r="R64" s="206">
        <v>1</v>
      </c>
      <c r="S64" s="206">
        <v>2</v>
      </c>
      <c r="T64" s="207">
        <v>0</v>
      </c>
      <c r="U64" s="242">
        <v>3</v>
      </c>
      <c r="V64" s="208">
        <f t="shared" si="6"/>
        <v>1.2</v>
      </c>
    </row>
    <row r="65" spans="1:24" ht="14.25" customHeight="1" x14ac:dyDescent="0.2">
      <c r="B65" s="516" t="s">
        <v>82</v>
      </c>
      <c r="C65" s="517"/>
      <c r="D65" s="190">
        <v>1</v>
      </c>
      <c r="E65" s="191">
        <v>0</v>
      </c>
      <c r="F65" s="191">
        <v>0</v>
      </c>
      <c r="G65" s="192">
        <v>0</v>
      </c>
      <c r="H65" s="192">
        <v>0</v>
      </c>
      <c r="I65" s="203">
        <v>1</v>
      </c>
      <c r="J65" s="203">
        <v>0</v>
      </c>
      <c r="K65" s="273">
        <f t="shared" si="5"/>
        <v>0.2</v>
      </c>
      <c r="M65" s="516" t="s">
        <v>82</v>
      </c>
      <c r="N65" s="517"/>
      <c r="O65" s="190">
        <v>0</v>
      </c>
      <c r="P65" s="191">
        <v>0</v>
      </c>
      <c r="Q65" s="191">
        <v>0</v>
      </c>
      <c r="R65" s="192">
        <v>0</v>
      </c>
      <c r="S65" s="192">
        <v>0</v>
      </c>
      <c r="T65" s="203">
        <v>0</v>
      </c>
      <c r="U65" s="203">
        <v>0</v>
      </c>
      <c r="V65" s="273">
        <f t="shared" si="6"/>
        <v>0</v>
      </c>
    </row>
    <row r="66" spans="1:24" ht="14.25" customHeight="1" thickBot="1" x14ac:dyDescent="0.25">
      <c r="A66" s="161"/>
      <c r="B66" s="509" t="s">
        <v>72</v>
      </c>
      <c r="C66" s="510"/>
      <c r="D66" s="221">
        <v>0</v>
      </c>
      <c r="E66" s="222">
        <v>0</v>
      </c>
      <c r="F66" s="222">
        <v>0</v>
      </c>
      <c r="G66" s="223">
        <v>0</v>
      </c>
      <c r="H66" s="223">
        <v>0</v>
      </c>
      <c r="I66" s="224">
        <v>0</v>
      </c>
      <c r="J66" s="224">
        <v>0</v>
      </c>
      <c r="K66" s="290">
        <f t="shared" si="5"/>
        <v>0</v>
      </c>
      <c r="M66" s="509" t="s">
        <v>72</v>
      </c>
      <c r="N66" s="510"/>
      <c r="O66" s="221">
        <v>0</v>
      </c>
      <c r="P66" s="222">
        <v>0</v>
      </c>
      <c r="Q66" s="222">
        <v>0</v>
      </c>
      <c r="R66" s="223">
        <v>0</v>
      </c>
      <c r="S66" s="223">
        <v>0</v>
      </c>
      <c r="T66" s="224">
        <v>0</v>
      </c>
      <c r="U66" s="224">
        <v>0</v>
      </c>
      <c r="V66" s="290">
        <f t="shared" si="6"/>
        <v>0</v>
      </c>
    </row>
    <row r="67" spans="1:24" ht="16.5" customHeight="1" thickBot="1" x14ac:dyDescent="0.25">
      <c r="A67" s="165" t="s">
        <v>16</v>
      </c>
      <c r="B67" s="514" t="s">
        <v>116</v>
      </c>
      <c r="C67" s="515"/>
      <c r="D67" s="276">
        <v>2</v>
      </c>
      <c r="E67" s="275">
        <v>3</v>
      </c>
      <c r="F67" s="302">
        <v>5</v>
      </c>
      <c r="G67" s="303">
        <v>3</v>
      </c>
      <c r="H67" s="303">
        <v>1</v>
      </c>
      <c r="I67" s="304">
        <v>4</v>
      </c>
      <c r="J67" s="304">
        <v>2</v>
      </c>
      <c r="K67" s="271">
        <f t="shared" si="5"/>
        <v>3</v>
      </c>
      <c r="M67" s="514" t="s">
        <v>116</v>
      </c>
      <c r="N67" s="515"/>
      <c r="O67" s="276">
        <v>1</v>
      </c>
      <c r="P67" s="275">
        <v>1</v>
      </c>
      <c r="Q67" s="302">
        <v>1</v>
      </c>
      <c r="R67" s="303">
        <v>1</v>
      </c>
      <c r="S67" s="303">
        <v>1</v>
      </c>
      <c r="T67" s="304">
        <v>0</v>
      </c>
      <c r="U67" s="305">
        <v>0</v>
      </c>
      <c r="V67" s="271">
        <f t="shared" si="6"/>
        <v>0.6</v>
      </c>
    </row>
    <row r="68" spans="1:24" ht="14.25" customHeight="1" thickBot="1" x14ac:dyDescent="0.25">
      <c r="B68" s="503" t="s">
        <v>49</v>
      </c>
      <c r="C68" s="504"/>
      <c r="D68" s="199">
        <v>39</v>
      </c>
      <c r="E68" s="200">
        <v>4</v>
      </c>
      <c r="F68" s="200">
        <v>9</v>
      </c>
      <c r="G68" s="201">
        <v>14</v>
      </c>
      <c r="H68" s="201">
        <v>1</v>
      </c>
      <c r="I68" s="202">
        <v>4</v>
      </c>
      <c r="J68" s="202">
        <v>3</v>
      </c>
      <c r="K68" s="271">
        <f t="shared" si="5"/>
        <v>6.2</v>
      </c>
      <c r="M68" s="503" t="s">
        <v>49</v>
      </c>
      <c r="N68" s="504"/>
      <c r="O68" s="199">
        <v>4</v>
      </c>
      <c r="P68" s="200">
        <v>2</v>
      </c>
      <c r="Q68" s="200">
        <v>1</v>
      </c>
      <c r="R68" s="201">
        <v>2</v>
      </c>
      <c r="S68" s="201">
        <v>3</v>
      </c>
      <c r="T68" s="202">
        <v>0</v>
      </c>
      <c r="U68" s="202">
        <v>3</v>
      </c>
      <c r="V68" s="271">
        <f t="shared" si="6"/>
        <v>1.8</v>
      </c>
      <c r="W68" s="196">
        <v>71</v>
      </c>
      <c r="X68" s="196">
        <f>SUM(O68:T68)</f>
        <v>12</v>
      </c>
    </row>
    <row r="69" spans="1:24" ht="7.5" customHeight="1" x14ac:dyDescent="0.2">
      <c r="B69" s="51"/>
      <c r="C69" s="51"/>
      <c r="D69" s="51"/>
      <c r="E69" s="51"/>
      <c r="F69" s="51"/>
      <c r="G69" s="51"/>
      <c r="H69" s="51"/>
      <c r="I69" s="51"/>
      <c r="J69" s="51"/>
      <c r="K69" s="51"/>
      <c r="M69" s="51"/>
      <c r="N69" s="51"/>
      <c r="O69" s="51"/>
      <c r="P69" s="51"/>
      <c r="Q69" s="51"/>
      <c r="R69" s="51"/>
      <c r="S69" s="51"/>
      <c r="T69" s="51"/>
      <c r="U69" s="51"/>
      <c r="V69" s="51"/>
    </row>
    <row r="70" spans="1:24" x14ac:dyDescent="0.2">
      <c r="B70" s="7" t="s">
        <v>124</v>
      </c>
      <c r="C70" s="7"/>
      <c r="D70" s="3"/>
      <c r="E70" s="3"/>
      <c r="F70" s="3"/>
      <c r="G70" s="6"/>
      <c r="H70" s="6"/>
      <c r="K70" s="76"/>
      <c r="M70" s="7" t="s">
        <v>123</v>
      </c>
      <c r="O70" s="3"/>
      <c r="P70" s="3"/>
      <c r="Q70" s="3"/>
      <c r="R70" s="6"/>
      <c r="S70" s="6"/>
      <c r="V70" s="76"/>
    </row>
    <row r="71" spans="1:24" ht="14.25" customHeight="1" x14ac:dyDescent="0.2">
      <c r="B71" s="245"/>
      <c r="C71" s="246"/>
      <c r="D71" s="25" t="s">
        <v>92</v>
      </c>
      <c r="E71" s="26" t="s">
        <v>93</v>
      </c>
      <c r="F71" s="26" t="s">
        <v>94</v>
      </c>
      <c r="G71" s="26" t="s">
        <v>95</v>
      </c>
      <c r="H71" s="26" t="s">
        <v>96</v>
      </c>
      <c r="I71" s="163" t="s">
        <v>97</v>
      </c>
      <c r="J71" s="163" t="s">
        <v>62</v>
      </c>
      <c r="K71" s="164" t="s">
        <v>99</v>
      </c>
      <c r="M71" s="245"/>
      <c r="N71" s="246"/>
      <c r="O71" s="25" t="s">
        <v>92</v>
      </c>
      <c r="P71" s="26" t="s">
        <v>93</v>
      </c>
      <c r="Q71" s="26" t="s">
        <v>94</v>
      </c>
      <c r="R71" s="26" t="s">
        <v>95</v>
      </c>
      <c r="S71" s="26" t="s">
        <v>96</v>
      </c>
      <c r="T71" s="163" t="s">
        <v>97</v>
      </c>
      <c r="U71" s="163" t="s">
        <v>62</v>
      </c>
      <c r="V71" s="164" t="s">
        <v>99</v>
      </c>
    </row>
    <row r="72" spans="1:24" ht="14.25" customHeight="1" x14ac:dyDescent="0.2">
      <c r="A72" s="161">
        <f>A58+1</f>
        <v>41</v>
      </c>
      <c r="B72" s="516" t="s">
        <v>74</v>
      </c>
      <c r="C72" s="517"/>
      <c r="D72" s="190">
        <v>0</v>
      </c>
      <c r="E72" s="191">
        <v>0</v>
      </c>
      <c r="F72" s="191">
        <v>0</v>
      </c>
      <c r="G72" s="192">
        <v>0</v>
      </c>
      <c r="H72" s="192">
        <v>0</v>
      </c>
      <c r="I72" s="298">
        <v>0</v>
      </c>
      <c r="J72" s="298">
        <v>0</v>
      </c>
      <c r="K72" s="273">
        <f t="shared" ref="K72:K87" si="7">AVERAGE(F72:J72)</f>
        <v>0</v>
      </c>
      <c r="M72" s="516" t="s">
        <v>74</v>
      </c>
      <c r="N72" s="517"/>
      <c r="O72" s="190">
        <v>0</v>
      </c>
      <c r="P72" s="191">
        <v>0</v>
      </c>
      <c r="Q72" s="191">
        <v>0</v>
      </c>
      <c r="R72" s="192">
        <v>1</v>
      </c>
      <c r="S72" s="192">
        <v>0</v>
      </c>
      <c r="T72" s="298">
        <v>0</v>
      </c>
      <c r="U72" s="298">
        <v>0</v>
      </c>
      <c r="V72" s="273">
        <f t="shared" ref="V72:V87" si="8">AVERAGE(Q72:U72)</f>
        <v>0.2</v>
      </c>
    </row>
    <row r="73" spans="1:24" ht="14.25" customHeight="1" x14ac:dyDescent="0.2">
      <c r="A73" s="165" t="s">
        <v>17</v>
      </c>
      <c r="B73" s="505" t="s">
        <v>75</v>
      </c>
      <c r="C73" s="506"/>
      <c r="D73" s="285">
        <v>0</v>
      </c>
      <c r="E73" s="286">
        <v>0</v>
      </c>
      <c r="F73" s="286">
        <v>0</v>
      </c>
      <c r="G73" s="287">
        <v>0</v>
      </c>
      <c r="H73" s="287">
        <v>0</v>
      </c>
      <c r="I73" s="288">
        <v>0</v>
      </c>
      <c r="J73" s="288">
        <v>0</v>
      </c>
      <c r="K73" s="290">
        <f t="shared" si="7"/>
        <v>0</v>
      </c>
      <c r="M73" s="505" t="s">
        <v>75</v>
      </c>
      <c r="N73" s="506"/>
      <c r="O73" s="285">
        <v>1</v>
      </c>
      <c r="P73" s="286">
        <v>1</v>
      </c>
      <c r="Q73" s="286">
        <v>1</v>
      </c>
      <c r="R73" s="287">
        <v>0</v>
      </c>
      <c r="S73" s="287">
        <v>0</v>
      </c>
      <c r="T73" s="288">
        <v>0</v>
      </c>
      <c r="U73" s="288">
        <v>0</v>
      </c>
      <c r="V73" s="290">
        <f t="shared" si="8"/>
        <v>0.2</v>
      </c>
    </row>
    <row r="74" spans="1:24" ht="14.25" customHeight="1" x14ac:dyDescent="0.2">
      <c r="A74" s="165"/>
      <c r="B74" s="505" t="s">
        <v>77</v>
      </c>
      <c r="C74" s="506"/>
      <c r="D74" s="285">
        <v>0</v>
      </c>
      <c r="E74" s="286">
        <v>0</v>
      </c>
      <c r="F74" s="286">
        <v>0</v>
      </c>
      <c r="G74" s="287">
        <v>0</v>
      </c>
      <c r="H74" s="287">
        <v>0</v>
      </c>
      <c r="I74" s="288">
        <v>0</v>
      </c>
      <c r="J74" s="288">
        <v>0</v>
      </c>
      <c r="K74" s="290">
        <f t="shared" si="7"/>
        <v>0</v>
      </c>
      <c r="M74" s="505" t="s">
        <v>77</v>
      </c>
      <c r="N74" s="506"/>
      <c r="O74" s="285">
        <v>0</v>
      </c>
      <c r="P74" s="286">
        <v>0</v>
      </c>
      <c r="Q74" s="286">
        <v>0</v>
      </c>
      <c r="R74" s="287">
        <v>0</v>
      </c>
      <c r="S74" s="287">
        <v>0</v>
      </c>
      <c r="T74" s="288">
        <v>0</v>
      </c>
      <c r="U74" s="288">
        <v>0</v>
      </c>
      <c r="V74" s="290">
        <f t="shared" si="8"/>
        <v>0</v>
      </c>
    </row>
    <row r="75" spans="1:24" ht="14.25" customHeight="1" x14ac:dyDescent="0.2">
      <c r="B75" s="505" t="s">
        <v>73</v>
      </c>
      <c r="C75" s="506"/>
      <c r="D75" s="285">
        <v>0</v>
      </c>
      <c r="E75" s="286">
        <v>0</v>
      </c>
      <c r="F75" s="286">
        <v>0</v>
      </c>
      <c r="G75" s="287">
        <v>0</v>
      </c>
      <c r="H75" s="287">
        <v>0</v>
      </c>
      <c r="I75" s="288">
        <v>0</v>
      </c>
      <c r="J75" s="288">
        <v>0</v>
      </c>
      <c r="K75" s="290">
        <f t="shared" si="7"/>
        <v>0</v>
      </c>
      <c r="M75" s="505" t="s">
        <v>73</v>
      </c>
      <c r="N75" s="506"/>
      <c r="O75" s="285">
        <v>0</v>
      </c>
      <c r="P75" s="286">
        <v>0</v>
      </c>
      <c r="Q75" s="286">
        <v>0</v>
      </c>
      <c r="R75" s="287">
        <v>0</v>
      </c>
      <c r="S75" s="287">
        <v>0</v>
      </c>
      <c r="T75" s="288">
        <v>0</v>
      </c>
      <c r="U75" s="288">
        <v>0</v>
      </c>
      <c r="V75" s="290">
        <f t="shared" si="8"/>
        <v>0</v>
      </c>
    </row>
    <row r="76" spans="1:24" ht="14.25" customHeight="1" x14ac:dyDescent="0.2">
      <c r="B76" s="505" t="s">
        <v>79</v>
      </c>
      <c r="C76" s="506"/>
      <c r="D76" s="285">
        <v>0</v>
      </c>
      <c r="E76" s="286">
        <v>0</v>
      </c>
      <c r="F76" s="286">
        <v>0</v>
      </c>
      <c r="G76" s="287">
        <v>0</v>
      </c>
      <c r="H76" s="287">
        <v>0</v>
      </c>
      <c r="I76" s="288">
        <v>0</v>
      </c>
      <c r="J76" s="288">
        <v>0</v>
      </c>
      <c r="K76" s="290">
        <f t="shared" si="7"/>
        <v>0</v>
      </c>
      <c r="M76" s="505" t="s">
        <v>79</v>
      </c>
      <c r="N76" s="506"/>
      <c r="O76" s="285">
        <v>0</v>
      </c>
      <c r="P76" s="286">
        <v>0</v>
      </c>
      <c r="Q76" s="286">
        <v>0</v>
      </c>
      <c r="R76" s="287">
        <v>0</v>
      </c>
      <c r="S76" s="287">
        <v>0</v>
      </c>
      <c r="T76" s="288">
        <v>0</v>
      </c>
      <c r="U76" s="288">
        <v>1</v>
      </c>
      <c r="V76" s="290">
        <f t="shared" si="8"/>
        <v>0.2</v>
      </c>
    </row>
    <row r="77" spans="1:24" ht="14.25" customHeight="1" x14ac:dyDescent="0.2">
      <c r="A77" s="161">
        <f>A72+1</f>
        <v>42</v>
      </c>
      <c r="B77" s="507" t="s">
        <v>81</v>
      </c>
      <c r="C77" s="508"/>
      <c r="D77" s="292">
        <v>0</v>
      </c>
      <c r="E77" s="293">
        <v>0</v>
      </c>
      <c r="F77" s="293">
        <v>0</v>
      </c>
      <c r="G77" s="294">
        <v>0</v>
      </c>
      <c r="H77" s="294">
        <v>0</v>
      </c>
      <c r="I77" s="295">
        <v>0</v>
      </c>
      <c r="J77" s="295">
        <v>0</v>
      </c>
      <c r="K77" s="297">
        <f t="shared" si="7"/>
        <v>0</v>
      </c>
      <c r="M77" s="507" t="s">
        <v>81</v>
      </c>
      <c r="N77" s="508"/>
      <c r="O77" s="292">
        <v>0</v>
      </c>
      <c r="P77" s="293">
        <v>0</v>
      </c>
      <c r="Q77" s="293">
        <v>0</v>
      </c>
      <c r="R77" s="294">
        <v>0</v>
      </c>
      <c r="S77" s="294">
        <v>0</v>
      </c>
      <c r="T77" s="295">
        <v>0</v>
      </c>
      <c r="U77" s="295">
        <v>0</v>
      </c>
      <c r="V77" s="297">
        <f t="shared" si="8"/>
        <v>0</v>
      </c>
    </row>
    <row r="78" spans="1:24" ht="14.25" customHeight="1" x14ac:dyDescent="0.2">
      <c r="A78" s="161"/>
      <c r="B78" s="511" t="s">
        <v>66</v>
      </c>
      <c r="C78" s="270" t="s">
        <v>67</v>
      </c>
      <c r="D78" s="221">
        <v>0</v>
      </c>
      <c r="E78" s="222">
        <v>0</v>
      </c>
      <c r="F78" s="222">
        <v>0</v>
      </c>
      <c r="G78" s="223">
        <v>1</v>
      </c>
      <c r="H78" s="223">
        <v>0</v>
      </c>
      <c r="I78" s="224">
        <v>0</v>
      </c>
      <c r="J78" s="224">
        <v>0</v>
      </c>
      <c r="K78" s="274">
        <f t="shared" si="7"/>
        <v>0.2</v>
      </c>
      <c r="M78" s="511" t="s">
        <v>66</v>
      </c>
      <c r="N78" s="270" t="s">
        <v>67</v>
      </c>
      <c r="O78" s="221">
        <v>0</v>
      </c>
      <c r="P78" s="222">
        <v>0</v>
      </c>
      <c r="Q78" s="222">
        <v>0</v>
      </c>
      <c r="R78" s="223">
        <v>0</v>
      </c>
      <c r="S78" s="223">
        <v>1</v>
      </c>
      <c r="T78" s="224">
        <v>0</v>
      </c>
      <c r="U78" s="224">
        <v>0</v>
      </c>
      <c r="V78" s="274">
        <f t="shared" si="8"/>
        <v>0.2</v>
      </c>
    </row>
    <row r="79" spans="1:24" ht="14.25" customHeight="1" x14ac:dyDescent="0.2">
      <c r="B79" s="512"/>
      <c r="C79" s="213" t="s">
        <v>68</v>
      </c>
      <c r="D79" s="172">
        <v>0</v>
      </c>
      <c r="E79" s="173">
        <v>0</v>
      </c>
      <c r="F79" s="173">
        <v>0</v>
      </c>
      <c r="G79" s="174">
        <v>0</v>
      </c>
      <c r="H79" s="174">
        <v>0</v>
      </c>
      <c r="I79" s="195">
        <v>0</v>
      </c>
      <c r="J79" s="195">
        <v>0</v>
      </c>
      <c r="K79" s="272">
        <f t="shared" si="7"/>
        <v>0</v>
      </c>
      <c r="M79" s="512"/>
      <c r="N79" s="213" t="s">
        <v>68</v>
      </c>
      <c r="O79" s="172">
        <v>0</v>
      </c>
      <c r="P79" s="173">
        <v>0</v>
      </c>
      <c r="Q79" s="173">
        <v>0</v>
      </c>
      <c r="R79" s="174">
        <v>0</v>
      </c>
      <c r="S79" s="174">
        <v>0</v>
      </c>
      <c r="T79" s="195">
        <v>0</v>
      </c>
      <c r="U79" s="195">
        <v>1</v>
      </c>
      <c r="V79" s="272">
        <f t="shared" si="8"/>
        <v>0.2</v>
      </c>
    </row>
    <row r="80" spans="1:24" ht="14.25" customHeight="1" x14ac:dyDescent="0.2">
      <c r="B80" s="512"/>
      <c r="C80" s="213" t="s">
        <v>69</v>
      </c>
      <c r="D80" s="172">
        <v>0</v>
      </c>
      <c r="E80" s="173">
        <v>0</v>
      </c>
      <c r="F80" s="173">
        <v>0</v>
      </c>
      <c r="G80" s="174">
        <v>0</v>
      </c>
      <c r="H80" s="174">
        <v>0</v>
      </c>
      <c r="I80" s="195">
        <v>0</v>
      </c>
      <c r="J80" s="195">
        <v>0</v>
      </c>
      <c r="K80" s="272">
        <f t="shared" si="7"/>
        <v>0</v>
      </c>
      <c r="M80" s="512"/>
      <c r="N80" s="213" t="s">
        <v>69</v>
      </c>
      <c r="O80" s="172">
        <v>0</v>
      </c>
      <c r="P80" s="173">
        <v>0</v>
      </c>
      <c r="Q80" s="173">
        <v>0</v>
      </c>
      <c r="R80" s="174">
        <v>0</v>
      </c>
      <c r="S80" s="174">
        <v>0</v>
      </c>
      <c r="T80" s="195">
        <v>0</v>
      </c>
      <c r="U80" s="195">
        <v>0</v>
      </c>
      <c r="V80" s="272">
        <f t="shared" si="8"/>
        <v>0</v>
      </c>
    </row>
    <row r="81" spans="1:24" ht="14.25" customHeight="1" x14ac:dyDescent="0.2">
      <c r="B81" s="512"/>
      <c r="C81" s="213" t="s">
        <v>70</v>
      </c>
      <c r="D81" s="172">
        <v>0</v>
      </c>
      <c r="E81" s="173">
        <v>0</v>
      </c>
      <c r="F81" s="173">
        <v>0</v>
      </c>
      <c r="G81" s="174">
        <v>0</v>
      </c>
      <c r="H81" s="174">
        <v>0</v>
      </c>
      <c r="I81" s="195">
        <v>0</v>
      </c>
      <c r="J81" s="195">
        <v>0</v>
      </c>
      <c r="K81" s="272">
        <f t="shared" si="7"/>
        <v>0</v>
      </c>
      <c r="M81" s="512"/>
      <c r="N81" s="213" t="s">
        <v>70</v>
      </c>
      <c r="O81" s="172">
        <v>0</v>
      </c>
      <c r="P81" s="173">
        <v>0</v>
      </c>
      <c r="Q81" s="173">
        <v>0</v>
      </c>
      <c r="R81" s="174">
        <v>0</v>
      </c>
      <c r="S81" s="174">
        <v>0</v>
      </c>
      <c r="T81" s="195">
        <v>0</v>
      </c>
      <c r="U81" s="195">
        <v>0</v>
      </c>
      <c r="V81" s="272">
        <f t="shared" si="8"/>
        <v>0</v>
      </c>
    </row>
    <row r="82" spans="1:24" ht="14.25" customHeight="1" x14ac:dyDescent="0.2">
      <c r="B82" s="512"/>
      <c r="C82" s="214" t="s">
        <v>86</v>
      </c>
      <c r="D82" s="180">
        <v>0</v>
      </c>
      <c r="E82" s="181">
        <v>0</v>
      </c>
      <c r="F82" s="181">
        <v>0</v>
      </c>
      <c r="G82" s="182">
        <v>0</v>
      </c>
      <c r="H82" s="182">
        <v>0</v>
      </c>
      <c r="I82" s="203">
        <v>0</v>
      </c>
      <c r="J82" s="203">
        <v>0</v>
      </c>
      <c r="K82" s="273">
        <f t="shared" si="7"/>
        <v>0</v>
      </c>
      <c r="M82" s="512"/>
      <c r="N82" s="214" t="s">
        <v>86</v>
      </c>
      <c r="O82" s="180">
        <v>0</v>
      </c>
      <c r="P82" s="181">
        <v>0</v>
      </c>
      <c r="Q82" s="181">
        <v>0</v>
      </c>
      <c r="R82" s="182">
        <v>0</v>
      </c>
      <c r="S82" s="182">
        <v>0</v>
      </c>
      <c r="T82" s="203">
        <v>0</v>
      </c>
      <c r="U82" s="203">
        <v>0</v>
      </c>
      <c r="V82" s="273">
        <f t="shared" si="8"/>
        <v>0</v>
      </c>
    </row>
    <row r="83" spans="1:24" ht="14.25" customHeight="1" x14ac:dyDescent="0.2">
      <c r="B83" s="513"/>
      <c r="C83" s="215" t="s">
        <v>51</v>
      </c>
      <c r="D83" s="204" t="s">
        <v>89</v>
      </c>
      <c r="E83" s="205" t="s">
        <v>89</v>
      </c>
      <c r="F83" s="205">
        <v>0</v>
      </c>
      <c r="G83" s="206">
        <v>1</v>
      </c>
      <c r="H83" s="206">
        <v>0</v>
      </c>
      <c r="I83" s="207">
        <v>0</v>
      </c>
      <c r="J83" s="207">
        <v>0</v>
      </c>
      <c r="K83" s="208">
        <f t="shared" si="7"/>
        <v>0.2</v>
      </c>
      <c r="M83" s="513"/>
      <c r="N83" s="215" t="s">
        <v>51</v>
      </c>
      <c r="O83" s="204" t="s">
        <v>89</v>
      </c>
      <c r="P83" s="205" t="s">
        <v>89</v>
      </c>
      <c r="Q83" s="205">
        <v>0</v>
      </c>
      <c r="R83" s="206">
        <v>0</v>
      </c>
      <c r="S83" s="206">
        <v>1</v>
      </c>
      <c r="T83" s="207">
        <v>0</v>
      </c>
      <c r="U83" s="242">
        <v>1</v>
      </c>
      <c r="V83" s="208">
        <f t="shared" si="8"/>
        <v>0.4</v>
      </c>
    </row>
    <row r="84" spans="1:24" ht="14.25" customHeight="1" x14ac:dyDescent="0.2">
      <c r="B84" s="516" t="s">
        <v>82</v>
      </c>
      <c r="C84" s="517"/>
      <c r="D84" s="190">
        <v>0</v>
      </c>
      <c r="E84" s="191">
        <v>0</v>
      </c>
      <c r="F84" s="191">
        <v>0</v>
      </c>
      <c r="G84" s="192">
        <v>0</v>
      </c>
      <c r="H84" s="192">
        <v>0</v>
      </c>
      <c r="I84" s="203">
        <v>0</v>
      </c>
      <c r="J84" s="203">
        <v>0</v>
      </c>
      <c r="K84" s="273">
        <f t="shared" si="7"/>
        <v>0</v>
      </c>
      <c r="M84" s="516" t="s">
        <v>82</v>
      </c>
      <c r="N84" s="517"/>
      <c r="O84" s="190">
        <v>0</v>
      </c>
      <c r="P84" s="191">
        <v>0</v>
      </c>
      <c r="Q84" s="191">
        <v>0</v>
      </c>
      <c r="R84" s="192">
        <v>0</v>
      </c>
      <c r="S84" s="192">
        <v>0</v>
      </c>
      <c r="T84" s="203">
        <v>0</v>
      </c>
      <c r="U84" s="203">
        <v>0</v>
      </c>
      <c r="V84" s="273">
        <f t="shared" si="8"/>
        <v>0</v>
      </c>
    </row>
    <row r="85" spans="1:24" ht="14.25" customHeight="1" thickBot="1" x14ac:dyDescent="0.25">
      <c r="A85" s="161"/>
      <c r="B85" s="509" t="s">
        <v>72</v>
      </c>
      <c r="C85" s="510"/>
      <c r="D85" s="221">
        <v>0</v>
      </c>
      <c r="E85" s="222">
        <v>0</v>
      </c>
      <c r="F85" s="222">
        <v>0</v>
      </c>
      <c r="G85" s="223">
        <v>0</v>
      </c>
      <c r="H85" s="223">
        <v>0</v>
      </c>
      <c r="I85" s="224">
        <v>0</v>
      </c>
      <c r="J85" s="224">
        <v>0</v>
      </c>
      <c r="K85" s="290">
        <f t="shared" si="7"/>
        <v>0</v>
      </c>
      <c r="M85" s="509" t="s">
        <v>72</v>
      </c>
      <c r="N85" s="510"/>
      <c r="O85" s="221">
        <v>0</v>
      </c>
      <c r="P85" s="222">
        <v>0</v>
      </c>
      <c r="Q85" s="222">
        <v>0</v>
      </c>
      <c r="R85" s="223">
        <v>0</v>
      </c>
      <c r="S85" s="223">
        <v>0</v>
      </c>
      <c r="T85" s="224">
        <v>0</v>
      </c>
      <c r="U85" s="224">
        <v>0</v>
      </c>
      <c r="V85" s="290">
        <f t="shared" si="8"/>
        <v>0</v>
      </c>
    </row>
    <row r="86" spans="1:24" ht="16.5" customHeight="1" thickBot="1" x14ac:dyDescent="0.25">
      <c r="A86" s="165" t="s">
        <v>18</v>
      </c>
      <c r="B86" s="514" t="s">
        <v>116</v>
      </c>
      <c r="C86" s="515"/>
      <c r="D86" s="276" t="s">
        <v>90</v>
      </c>
      <c r="E86" s="275" t="s">
        <v>90</v>
      </c>
      <c r="F86" s="302">
        <v>0</v>
      </c>
      <c r="G86" s="303">
        <v>0</v>
      </c>
      <c r="H86" s="303">
        <v>0</v>
      </c>
      <c r="I86" s="304">
        <v>0</v>
      </c>
      <c r="J86" s="304">
        <v>0</v>
      </c>
      <c r="K86" s="306">
        <v>0</v>
      </c>
      <c r="M86" s="514" t="s">
        <v>116</v>
      </c>
      <c r="N86" s="515"/>
      <c r="O86" s="276">
        <v>1</v>
      </c>
      <c r="P86" s="275">
        <v>1</v>
      </c>
      <c r="Q86" s="302">
        <v>1</v>
      </c>
      <c r="R86" s="303">
        <v>1</v>
      </c>
      <c r="S86" s="303">
        <v>0</v>
      </c>
      <c r="T86" s="304">
        <v>0</v>
      </c>
      <c r="U86" s="304">
        <v>1</v>
      </c>
      <c r="V86" s="271">
        <f t="shared" si="8"/>
        <v>0.6</v>
      </c>
    </row>
    <row r="87" spans="1:24" ht="14.25" customHeight="1" thickBot="1" x14ac:dyDescent="0.25">
      <c r="B87" s="503" t="s">
        <v>49</v>
      </c>
      <c r="C87" s="504"/>
      <c r="D87" s="199">
        <v>0</v>
      </c>
      <c r="E87" s="200">
        <v>0</v>
      </c>
      <c r="F87" s="200">
        <v>0</v>
      </c>
      <c r="G87" s="201">
        <v>1</v>
      </c>
      <c r="H87" s="201">
        <v>0</v>
      </c>
      <c r="I87" s="202">
        <v>0</v>
      </c>
      <c r="J87" s="202">
        <v>0</v>
      </c>
      <c r="K87" s="271">
        <f t="shared" si="7"/>
        <v>0.2</v>
      </c>
      <c r="M87" s="503" t="s">
        <v>49</v>
      </c>
      <c r="N87" s="504"/>
      <c r="O87" s="199">
        <v>1</v>
      </c>
      <c r="P87" s="200">
        <v>1</v>
      </c>
      <c r="Q87" s="200">
        <v>1</v>
      </c>
      <c r="R87" s="201">
        <v>1</v>
      </c>
      <c r="S87" s="201">
        <v>1</v>
      </c>
      <c r="T87" s="202">
        <v>0</v>
      </c>
      <c r="U87" s="202">
        <v>2</v>
      </c>
      <c r="V87" s="271">
        <f t="shared" si="8"/>
        <v>1</v>
      </c>
      <c r="W87" s="196">
        <v>1</v>
      </c>
      <c r="X87" s="196">
        <f>SUM(O87:T87)</f>
        <v>5</v>
      </c>
    </row>
    <row r="88" spans="1:24" ht="7.5" customHeight="1" x14ac:dyDescent="0.2">
      <c r="B88" s="51"/>
      <c r="C88" s="51"/>
      <c r="D88" s="51"/>
      <c r="E88" s="51"/>
      <c r="F88" s="51"/>
      <c r="G88" s="51"/>
      <c r="H88" s="51"/>
      <c r="I88" s="51"/>
      <c r="J88" s="51"/>
      <c r="K88" s="51"/>
      <c r="M88" s="51"/>
      <c r="N88" s="51"/>
      <c r="O88" s="51"/>
      <c r="P88" s="51"/>
      <c r="Q88" s="51"/>
      <c r="R88" s="51"/>
      <c r="S88" s="51"/>
      <c r="T88" s="51"/>
      <c r="U88" s="51"/>
      <c r="V88" s="51"/>
    </row>
    <row r="89" spans="1:24" x14ac:dyDescent="0.2">
      <c r="B89" s="7" t="s">
        <v>126</v>
      </c>
      <c r="C89" s="7"/>
      <c r="D89" s="3"/>
      <c r="E89" s="3"/>
      <c r="F89" s="3"/>
      <c r="G89" s="6"/>
      <c r="H89" s="6"/>
      <c r="K89" s="76"/>
      <c r="M89" s="7" t="s">
        <v>125</v>
      </c>
      <c r="O89" s="3"/>
      <c r="P89" s="3"/>
      <c r="Q89" s="3"/>
      <c r="R89" s="6"/>
      <c r="S89" s="6"/>
      <c r="V89" s="76"/>
    </row>
    <row r="90" spans="1:24" ht="14.25" customHeight="1" x14ac:dyDescent="0.2">
      <c r="B90" s="245"/>
      <c r="C90" s="246"/>
      <c r="D90" s="25" t="s">
        <v>92</v>
      </c>
      <c r="E90" s="26" t="s">
        <v>93</v>
      </c>
      <c r="F90" s="26" t="s">
        <v>94</v>
      </c>
      <c r="G90" s="26" t="s">
        <v>95</v>
      </c>
      <c r="H90" s="26" t="s">
        <v>96</v>
      </c>
      <c r="I90" s="163" t="s">
        <v>97</v>
      </c>
      <c r="J90" s="163" t="s">
        <v>62</v>
      </c>
      <c r="K90" s="164" t="s">
        <v>99</v>
      </c>
      <c r="M90" s="245"/>
      <c r="N90" s="246"/>
      <c r="O90" s="25" t="s">
        <v>92</v>
      </c>
      <c r="P90" s="26" t="s">
        <v>93</v>
      </c>
      <c r="Q90" s="26" t="s">
        <v>94</v>
      </c>
      <c r="R90" s="26" t="s">
        <v>95</v>
      </c>
      <c r="S90" s="26" t="s">
        <v>96</v>
      </c>
      <c r="T90" s="163" t="s">
        <v>97</v>
      </c>
      <c r="U90" s="163" t="s">
        <v>62</v>
      </c>
      <c r="V90" s="164" t="s">
        <v>99</v>
      </c>
    </row>
    <row r="91" spans="1:24" ht="14.25" customHeight="1" x14ac:dyDescent="0.2">
      <c r="A91" s="161">
        <f>A77+1</f>
        <v>43</v>
      </c>
      <c r="B91" s="505" t="s">
        <v>74</v>
      </c>
      <c r="C91" s="506"/>
      <c r="D91" s="285">
        <v>0</v>
      </c>
      <c r="E91" s="286">
        <v>0</v>
      </c>
      <c r="F91" s="286">
        <v>0</v>
      </c>
      <c r="G91" s="287">
        <v>1</v>
      </c>
      <c r="H91" s="287">
        <v>0</v>
      </c>
      <c r="I91" s="288">
        <v>0</v>
      </c>
      <c r="J91" s="288">
        <v>0</v>
      </c>
      <c r="K91" s="290">
        <f t="shared" ref="K91:K106" si="9">AVERAGE(F91:J91)</f>
        <v>0.2</v>
      </c>
      <c r="M91" s="505" t="s">
        <v>74</v>
      </c>
      <c r="N91" s="506"/>
      <c r="O91" s="285">
        <v>0</v>
      </c>
      <c r="P91" s="286">
        <v>0</v>
      </c>
      <c r="Q91" s="286">
        <v>0</v>
      </c>
      <c r="R91" s="287">
        <v>0</v>
      </c>
      <c r="S91" s="287">
        <v>0</v>
      </c>
      <c r="T91" s="288">
        <v>0</v>
      </c>
      <c r="U91" s="288">
        <v>0</v>
      </c>
      <c r="V91" s="290">
        <f t="shared" ref="V91:V106" si="10">AVERAGE(Q91:U91)</f>
        <v>0</v>
      </c>
    </row>
    <row r="92" spans="1:24" ht="14.25" customHeight="1" x14ac:dyDescent="0.2">
      <c r="A92" s="165" t="s">
        <v>19</v>
      </c>
      <c r="B92" s="505" t="s">
        <v>75</v>
      </c>
      <c r="C92" s="506"/>
      <c r="D92" s="285">
        <v>0</v>
      </c>
      <c r="E92" s="286">
        <v>0</v>
      </c>
      <c r="F92" s="286">
        <v>0</v>
      </c>
      <c r="G92" s="287">
        <v>1</v>
      </c>
      <c r="H92" s="287">
        <v>1</v>
      </c>
      <c r="I92" s="288">
        <v>0</v>
      </c>
      <c r="J92" s="288">
        <v>0</v>
      </c>
      <c r="K92" s="290">
        <f t="shared" si="9"/>
        <v>0.4</v>
      </c>
      <c r="M92" s="505" t="s">
        <v>75</v>
      </c>
      <c r="N92" s="506"/>
      <c r="O92" s="285">
        <v>0</v>
      </c>
      <c r="P92" s="286">
        <v>0</v>
      </c>
      <c r="Q92" s="286">
        <v>0</v>
      </c>
      <c r="R92" s="287">
        <v>1</v>
      </c>
      <c r="S92" s="287">
        <v>0</v>
      </c>
      <c r="T92" s="288">
        <v>0</v>
      </c>
      <c r="U92" s="288">
        <v>0</v>
      </c>
      <c r="V92" s="290">
        <f t="shared" si="10"/>
        <v>0.2</v>
      </c>
    </row>
    <row r="93" spans="1:24" ht="14.25" customHeight="1" x14ac:dyDescent="0.2">
      <c r="A93" s="165"/>
      <c r="B93" s="505" t="s">
        <v>77</v>
      </c>
      <c r="C93" s="506"/>
      <c r="D93" s="285">
        <v>0</v>
      </c>
      <c r="E93" s="286">
        <v>0</v>
      </c>
      <c r="F93" s="286">
        <v>0</v>
      </c>
      <c r="G93" s="287">
        <v>0</v>
      </c>
      <c r="H93" s="287">
        <v>0</v>
      </c>
      <c r="I93" s="288">
        <v>0</v>
      </c>
      <c r="J93" s="288">
        <v>0</v>
      </c>
      <c r="K93" s="290">
        <f t="shared" si="9"/>
        <v>0</v>
      </c>
      <c r="M93" s="505" t="s">
        <v>77</v>
      </c>
      <c r="N93" s="506"/>
      <c r="O93" s="285">
        <v>0</v>
      </c>
      <c r="P93" s="286">
        <v>0</v>
      </c>
      <c r="Q93" s="286">
        <v>0</v>
      </c>
      <c r="R93" s="287">
        <v>0</v>
      </c>
      <c r="S93" s="287">
        <v>0</v>
      </c>
      <c r="T93" s="288">
        <v>0</v>
      </c>
      <c r="U93" s="288">
        <v>0</v>
      </c>
      <c r="V93" s="290">
        <f t="shared" si="10"/>
        <v>0</v>
      </c>
    </row>
    <row r="94" spans="1:24" ht="14.25" customHeight="1" x14ac:dyDescent="0.2">
      <c r="B94" s="505" t="s">
        <v>73</v>
      </c>
      <c r="C94" s="506"/>
      <c r="D94" s="285">
        <v>0</v>
      </c>
      <c r="E94" s="286">
        <v>0</v>
      </c>
      <c r="F94" s="286">
        <v>0</v>
      </c>
      <c r="G94" s="287">
        <v>0</v>
      </c>
      <c r="H94" s="287">
        <v>0</v>
      </c>
      <c r="I94" s="288">
        <v>0</v>
      </c>
      <c r="J94" s="288">
        <v>0</v>
      </c>
      <c r="K94" s="290">
        <f t="shared" si="9"/>
        <v>0</v>
      </c>
      <c r="M94" s="505" t="s">
        <v>73</v>
      </c>
      <c r="N94" s="506"/>
      <c r="O94" s="285">
        <v>0</v>
      </c>
      <c r="P94" s="286">
        <v>0</v>
      </c>
      <c r="Q94" s="286">
        <v>0</v>
      </c>
      <c r="R94" s="287">
        <v>0</v>
      </c>
      <c r="S94" s="287">
        <v>0</v>
      </c>
      <c r="T94" s="288">
        <v>0</v>
      </c>
      <c r="U94" s="288">
        <v>0</v>
      </c>
      <c r="V94" s="290">
        <f t="shared" si="10"/>
        <v>0</v>
      </c>
    </row>
    <row r="95" spans="1:24" ht="14.25" customHeight="1" x14ac:dyDescent="0.2">
      <c r="B95" s="505" t="s">
        <v>79</v>
      </c>
      <c r="C95" s="506"/>
      <c r="D95" s="285">
        <v>0</v>
      </c>
      <c r="E95" s="286">
        <v>0</v>
      </c>
      <c r="F95" s="286">
        <v>0</v>
      </c>
      <c r="G95" s="287">
        <v>0</v>
      </c>
      <c r="H95" s="287">
        <v>0</v>
      </c>
      <c r="I95" s="288">
        <v>0</v>
      </c>
      <c r="J95" s="288">
        <v>0</v>
      </c>
      <c r="K95" s="290">
        <f t="shared" si="9"/>
        <v>0</v>
      </c>
      <c r="M95" s="505" t="s">
        <v>79</v>
      </c>
      <c r="N95" s="506"/>
      <c r="O95" s="285">
        <v>0</v>
      </c>
      <c r="P95" s="286">
        <v>0</v>
      </c>
      <c r="Q95" s="286">
        <v>0</v>
      </c>
      <c r="R95" s="287">
        <v>0</v>
      </c>
      <c r="S95" s="287">
        <v>0</v>
      </c>
      <c r="T95" s="288">
        <v>0</v>
      </c>
      <c r="U95" s="288">
        <v>0</v>
      </c>
      <c r="V95" s="290">
        <f t="shared" si="10"/>
        <v>0</v>
      </c>
    </row>
    <row r="96" spans="1:24" ht="14.25" customHeight="1" x14ac:dyDescent="0.2">
      <c r="A96" s="161">
        <f>A91+1</f>
        <v>44</v>
      </c>
      <c r="B96" s="507" t="s">
        <v>81</v>
      </c>
      <c r="C96" s="508"/>
      <c r="D96" s="292">
        <v>0</v>
      </c>
      <c r="E96" s="293">
        <v>0</v>
      </c>
      <c r="F96" s="293">
        <v>0</v>
      </c>
      <c r="G96" s="294">
        <v>0</v>
      </c>
      <c r="H96" s="294">
        <v>1</v>
      </c>
      <c r="I96" s="295">
        <v>0</v>
      </c>
      <c r="J96" s="295">
        <v>0</v>
      </c>
      <c r="K96" s="297">
        <f t="shared" si="9"/>
        <v>0.2</v>
      </c>
      <c r="M96" s="507" t="s">
        <v>81</v>
      </c>
      <c r="N96" s="508"/>
      <c r="O96" s="292">
        <v>0</v>
      </c>
      <c r="P96" s="293">
        <v>0</v>
      </c>
      <c r="Q96" s="293">
        <v>0</v>
      </c>
      <c r="R96" s="294">
        <v>0</v>
      </c>
      <c r="S96" s="294">
        <v>0</v>
      </c>
      <c r="T96" s="295">
        <v>0</v>
      </c>
      <c r="U96" s="295">
        <v>0</v>
      </c>
      <c r="V96" s="297">
        <f t="shared" si="10"/>
        <v>0</v>
      </c>
    </row>
    <row r="97" spans="1:24" ht="14.25" customHeight="1" x14ac:dyDescent="0.2">
      <c r="A97" s="161"/>
      <c r="B97" s="511" t="s">
        <v>66</v>
      </c>
      <c r="C97" s="270" t="s">
        <v>67</v>
      </c>
      <c r="D97" s="221">
        <v>0</v>
      </c>
      <c r="E97" s="222">
        <v>0</v>
      </c>
      <c r="F97" s="222">
        <v>2</v>
      </c>
      <c r="G97" s="223">
        <v>2</v>
      </c>
      <c r="H97" s="223">
        <v>0</v>
      </c>
      <c r="I97" s="224">
        <v>0</v>
      </c>
      <c r="J97" s="224">
        <v>0</v>
      </c>
      <c r="K97" s="274">
        <f t="shared" si="9"/>
        <v>0.8</v>
      </c>
      <c r="M97" s="511" t="s">
        <v>66</v>
      </c>
      <c r="N97" s="270" t="s">
        <v>67</v>
      </c>
      <c r="O97" s="221">
        <v>0</v>
      </c>
      <c r="P97" s="222">
        <v>0</v>
      </c>
      <c r="Q97" s="222">
        <v>0</v>
      </c>
      <c r="R97" s="223">
        <v>0</v>
      </c>
      <c r="S97" s="223">
        <v>0</v>
      </c>
      <c r="T97" s="224">
        <v>0</v>
      </c>
      <c r="U97" s="224">
        <v>0</v>
      </c>
      <c r="V97" s="274">
        <f t="shared" si="10"/>
        <v>0</v>
      </c>
    </row>
    <row r="98" spans="1:24" ht="14.25" customHeight="1" x14ac:dyDescent="0.2">
      <c r="B98" s="512"/>
      <c r="C98" s="213" t="s">
        <v>68</v>
      </c>
      <c r="D98" s="172">
        <v>0</v>
      </c>
      <c r="E98" s="173">
        <v>0</v>
      </c>
      <c r="F98" s="173">
        <v>0</v>
      </c>
      <c r="G98" s="174">
        <v>0</v>
      </c>
      <c r="H98" s="174">
        <v>0</v>
      </c>
      <c r="I98" s="195">
        <v>0</v>
      </c>
      <c r="J98" s="195">
        <v>0</v>
      </c>
      <c r="K98" s="272">
        <f t="shared" si="9"/>
        <v>0</v>
      </c>
      <c r="M98" s="512"/>
      <c r="N98" s="213" t="s">
        <v>68</v>
      </c>
      <c r="O98" s="172">
        <v>0</v>
      </c>
      <c r="P98" s="173">
        <v>0</v>
      </c>
      <c r="Q98" s="173">
        <v>0</v>
      </c>
      <c r="R98" s="174">
        <v>0</v>
      </c>
      <c r="S98" s="174">
        <v>1</v>
      </c>
      <c r="T98" s="195">
        <v>0</v>
      </c>
      <c r="U98" s="195">
        <v>0</v>
      </c>
      <c r="V98" s="272">
        <f t="shared" si="10"/>
        <v>0.2</v>
      </c>
    </row>
    <row r="99" spans="1:24" ht="14.25" customHeight="1" x14ac:dyDescent="0.2">
      <c r="B99" s="512"/>
      <c r="C99" s="213" t="s">
        <v>69</v>
      </c>
      <c r="D99" s="172">
        <v>1</v>
      </c>
      <c r="E99" s="173">
        <v>0</v>
      </c>
      <c r="F99" s="173">
        <v>1</v>
      </c>
      <c r="G99" s="174">
        <v>0</v>
      </c>
      <c r="H99" s="174">
        <v>0</v>
      </c>
      <c r="I99" s="195">
        <v>0</v>
      </c>
      <c r="J99" s="195">
        <v>0</v>
      </c>
      <c r="K99" s="272">
        <f t="shared" si="9"/>
        <v>0.2</v>
      </c>
      <c r="M99" s="512"/>
      <c r="N99" s="213" t="s">
        <v>69</v>
      </c>
      <c r="O99" s="172">
        <v>0</v>
      </c>
      <c r="P99" s="173">
        <v>0</v>
      </c>
      <c r="Q99" s="173">
        <v>0</v>
      </c>
      <c r="R99" s="174">
        <v>0</v>
      </c>
      <c r="S99" s="174">
        <v>0</v>
      </c>
      <c r="T99" s="195">
        <v>0</v>
      </c>
      <c r="U99" s="195">
        <v>0</v>
      </c>
      <c r="V99" s="272">
        <f t="shared" si="10"/>
        <v>0</v>
      </c>
    </row>
    <row r="100" spans="1:24" ht="14.25" customHeight="1" x14ac:dyDescent="0.2">
      <c r="B100" s="512"/>
      <c r="C100" s="213" t="s">
        <v>70</v>
      </c>
      <c r="D100" s="172">
        <v>0</v>
      </c>
      <c r="E100" s="173">
        <v>0</v>
      </c>
      <c r="F100" s="173">
        <v>0</v>
      </c>
      <c r="G100" s="174">
        <v>0</v>
      </c>
      <c r="H100" s="174">
        <v>0</v>
      </c>
      <c r="I100" s="195">
        <v>0</v>
      </c>
      <c r="J100" s="195">
        <v>1</v>
      </c>
      <c r="K100" s="272">
        <f t="shared" si="9"/>
        <v>0.2</v>
      </c>
      <c r="M100" s="512"/>
      <c r="N100" s="213" t="s">
        <v>70</v>
      </c>
      <c r="O100" s="172">
        <v>0</v>
      </c>
      <c r="P100" s="173">
        <v>0</v>
      </c>
      <c r="Q100" s="173">
        <v>0</v>
      </c>
      <c r="R100" s="174">
        <v>0</v>
      </c>
      <c r="S100" s="174">
        <v>0</v>
      </c>
      <c r="T100" s="195">
        <v>0</v>
      </c>
      <c r="U100" s="195">
        <v>0</v>
      </c>
      <c r="V100" s="272">
        <f t="shared" si="10"/>
        <v>0</v>
      </c>
    </row>
    <row r="101" spans="1:24" ht="14.25" customHeight="1" x14ac:dyDescent="0.2">
      <c r="B101" s="512"/>
      <c r="C101" s="214" t="s">
        <v>86</v>
      </c>
      <c r="D101" s="180">
        <v>0</v>
      </c>
      <c r="E101" s="181">
        <v>0</v>
      </c>
      <c r="F101" s="181">
        <v>0</v>
      </c>
      <c r="G101" s="182">
        <v>0</v>
      </c>
      <c r="H101" s="182">
        <v>0</v>
      </c>
      <c r="I101" s="203">
        <v>0</v>
      </c>
      <c r="J101" s="203">
        <v>0</v>
      </c>
      <c r="K101" s="273">
        <f t="shared" si="9"/>
        <v>0</v>
      </c>
      <c r="M101" s="512"/>
      <c r="N101" s="214" t="s">
        <v>86</v>
      </c>
      <c r="O101" s="180">
        <v>0</v>
      </c>
      <c r="P101" s="181">
        <v>0</v>
      </c>
      <c r="Q101" s="181">
        <v>0</v>
      </c>
      <c r="R101" s="182">
        <v>0</v>
      </c>
      <c r="S101" s="182">
        <v>0</v>
      </c>
      <c r="T101" s="203">
        <v>0</v>
      </c>
      <c r="U101" s="203">
        <v>0</v>
      </c>
      <c r="V101" s="273">
        <f t="shared" si="10"/>
        <v>0</v>
      </c>
    </row>
    <row r="102" spans="1:24" ht="14.25" customHeight="1" x14ac:dyDescent="0.2">
      <c r="B102" s="513"/>
      <c r="C102" s="215" t="s">
        <v>51</v>
      </c>
      <c r="D102" s="204">
        <v>1</v>
      </c>
      <c r="E102" s="205" t="s">
        <v>89</v>
      </c>
      <c r="F102" s="205">
        <v>3</v>
      </c>
      <c r="G102" s="206">
        <v>2</v>
      </c>
      <c r="H102" s="206">
        <v>0</v>
      </c>
      <c r="I102" s="207">
        <v>0</v>
      </c>
      <c r="J102" s="242">
        <v>1</v>
      </c>
      <c r="K102" s="208">
        <f t="shared" si="9"/>
        <v>1.2</v>
      </c>
      <c r="M102" s="513"/>
      <c r="N102" s="215" t="s">
        <v>51</v>
      </c>
      <c r="O102" s="204" t="s">
        <v>89</v>
      </c>
      <c r="P102" s="205" t="s">
        <v>89</v>
      </c>
      <c r="Q102" s="205">
        <v>0</v>
      </c>
      <c r="R102" s="206">
        <v>0</v>
      </c>
      <c r="S102" s="206">
        <v>1</v>
      </c>
      <c r="T102" s="207">
        <v>0</v>
      </c>
      <c r="U102" s="207">
        <v>0</v>
      </c>
      <c r="V102" s="208">
        <f t="shared" si="10"/>
        <v>0.2</v>
      </c>
    </row>
    <row r="103" spans="1:24" ht="14.25" customHeight="1" x14ac:dyDescent="0.2">
      <c r="B103" s="505" t="s">
        <v>82</v>
      </c>
      <c r="C103" s="506"/>
      <c r="D103" s="285">
        <v>0</v>
      </c>
      <c r="E103" s="286">
        <v>0</v>
      </c>
      <c r="F103" s="286">
        <v>0</v>
      </c>
      <c r="G103" s="287">
        <v>0</v>
      </c>
      <c r="H103" s="287">
        <v>0</v>
      </c>
      <c r="I103" s="288">
        <v>0</v>
      </c>
      <c r="J103" s="288">
        <v>0</v>
      </c>
      <c r="K103" s="290">
        <f t="shared" si="9"/>
        <v>0</v>
      </c>
      <c r="M103" s="505" t="s">
        <v>82</v>
      </c>
      <c r="N103" s="506"/>
      <c r="O103" s="285">
        <v>0</v>
      </c>
      <c r="P103" s="286">
        <v>0</v>
      </c>
      <c r="Q103" s="286">
        <v>0</v>
      </c>
      <c r="R103" s="287">
        <v>0</v>
      </c>
      <c r="S103" s="287">
        <v>0</v>
      </c>
      <c r="T103" s="288">
        <v>0</v>
      </c>
      <c r="U103" s="288">
        <v>0</v>
      </c>
      <c r="V103" s="290">
        <f t="shared" si="10"/>
        <v>0</v>
      </c>
    </row>
    <row r="104" spans="1:24" ht="14.25" customHeight="1" thickBot="1" x14ac:dyDescent="0.25">
      <c r="A104" s="161"/>
      <c r="B104" s="509" t="s">
        <v>72</v>
      </c>
      <c r="C104" s="510"/>
      <c r="D104" s="221">
        <v>0</v>
      </c>
      <c r="E104" s="222">
        <v>0</v>
      </c>
      <c r="F104" s="222">
        <v>0</v>
      </c>
      <c r="G104" s="223">
        <v>0</v>
      </c>
      <c r="H104" s="223">
        <v>0</v>
      </c>
      <c r="I104" s="224">
        <v>0</v>
      </c>
      <c r="J104" s="224">
        <v>1</v>
      </c>
      <c r="K104" s="290">
        <f t="shared" si="9"/>
        <v>0.2</v>
      </c>
      <c r="M104" s="509" t="s">
        <v>72</v>
      </c>
      <c r="N104" s="510"/>
      <c r="O104" s="221">
        <v>0</v>
      </c>
      <c r="P104" s="222">
        <v>0</v>
      </c>
      <c r="Q104" s="222">
        <v>0</v>
      </c>
      <c r="R104" s="223">
        <v>0</v>
      </c>
      <c r="S104" s="223">
        <v>0</v>
      </c>
      <c r="T104" s="224">
        <v>0</v>
      </c>
      <c r="U104" s="224">
        <v>0</v>
      </c>
      <c r="V104" s="290">
        <f t="shared" si="10"/>
        <v>0</v>
      </c>
    </row>
    <row r="105" spans="1:24" ht="16.5" customHeight="1" thickBot="1" x14ac:dyDescent="0.25">
      <c r="A105" s="165" t="s">
        <v>20</v>
      </c>
      <c r="B105" s="514" t="s">
        <v>116</v>
      </c>
      <c r="C105" s="515"/>
      <c r="D105" s="276">
        <v>1</v>
      </c>
      <c r="E105" s="275" t="s">
        <v>90</v>
      </c>
      <c r="F105" s="302">
        <v>0</v>
      </c>
      <c r="G105" s="303">
        <v>2</v>
      </c>
      <c r="H105" s="303">
        <v>2</v>
      </c>
      <c r="I105" s="304">
        <v>0</v>
      </c>
      <c r="J105" s="304">
        <v>1</v>
      </c>
      <c r="K105" s="271">
        <f t="shared" si="9"/>
        <v>1</v>
      </c>
      <c r="M105" s="514" t="s">
        <v>116</v>
      </c>
      <c r="N105" s="515"/>
      <c r="O105" s="276" t="s">
        <v>90</v>
      </c>
      <c r="P105" s="275" t="s">
        <v>90</v>
      </c>
      <c r="Q105" s="302">
        <v>0</v>
      </c>
      <c r="R105" s="303">
        <v>1</v>
      </c>
      <c r="S105" s="303">
        <v>0</v>
      </c>
      <c r="T105" s="304">
        <v>0</v>
      </c>
      <c r="U105" s="304">
        <v>0</v>
      </c>
      <c r="V105" s="271">
        <f t="shared" si="10"/>
        <v>0.2</v>
      </c>
    </row>
    <row r="106" spans="1:24" ht="14.25" customHeight="1" thickBot="1" x14ac:dyDescent="0.25">
      <c r="B106" s="503" t="s">
        <v>49</v>
      </c>
      <c r="C106" s="504"/>
      <c r="D106" s="199">
        <v>2</v>
      </c>
      <c r="E106" s="200">
        <v>0</v>
      </c>
      <c r="F106" s="200">
        <v>3</v>
      </c>
      <c r="G106" s="201">
        <v>4</v>
      </c>
      <c r="H106" s="201">
        <v>2</v>
      </c>
      <c r="I106" s="202">
        <v>0</v>
      </c>
      <c r="J106" s="202">
        <v>2</v>
      </c>
      <c r="K106" s="271">
        <f t="shared" si="9"/>
        <v>2.2000000000000002</v>
      </c>
      <c r="M106" s="503" t="s">
        <v>49</v>
      </c>
      <c r="N106" s="504"/>
      <c r="O106" s="199">
        <v>0</v>
      </c>
      <c r="P106" s="200">
        <v>0</v>
      </c>
      <c r="Q106" s="200">
        <v>0</v>
      </c>
      <c r="R106" s="201">
        <v>1</v>
      </c>
      <c r="S106" s="201">
        <v>1</v>
      </c>
      <c r="T106" s="202">
        <v>0</v>
      </c>
      <c r="U106" s="202">
        <v>0</v>
      </c>
      <c r="V106" s="271">
        <f t="shared" si="10"/>
        <v>0.4</v>
      </c>
      <c r="W106" s="196">
        <v>11</v>
      </c>
      <c r="X106" s="196">
        <f>SUM(O106:T106)</f>
        <v>2</v>
      </c>
    </row>
    <row r="107" spans="1:24" ht="7.5" customHeight="1" x14ac:dyDescent="0.2">
      <c r="B107" s="51"/>
      <c r="C107" s="51"/>
      <c r="D107" s="51"/>
      <c r="E107" s="51"/>
      <c r="F107" s="51"/>
      <c r="G107" s="51"/>
      <c r="H107" s="51"/>
      <c r="I107" s="51"/>
      <c r="J107" s="51"/>
      <c r="K107" s="51"/>
      <c r="M107" s="51"/>
      <c r="N107" s="51"/>
      <c r="O107" s="51"/>
      <c r="P107" s="51"/>
      <c r="Q107" s="51"/>
      <c r="R107" s="51"/>
      <c r="S107" s="159"/>
      <c r="T107" s="51"/>
      <c r="U107" s="51"/>
      <c r="V107" s="51"/>
    </row>
    <row r="108" spans="1:24" x14ac:dyDescent="0.2">
      <c r="B108" s="7" t="s">
        <v>128</v>
      </c>
      <c r="C108" s="7"/>
      <c r="D108" s="3"/>
      <c r="E108" s="3"/>
      <c r="F108" s="3"/>
      <c r="G108" s="6"/>
      <c r="H108" s="6"/>
      <c r="K108" s="76"/>
      <c r="M108" s="7" t="s">
        <v>127</v>
      </c>
      <c r="O108" s="3"/>
      <c r="P108" s="3"/>
      <c r="Q108" s="3"/>
      <c r="R108" s="6"/>
      <c r="S108" s="6"/>
      <c r="V108" s="76"/>
    </row>
    <row r="109" spans="1:24" ht="14.25" customHeight="1" x14ac:dyDescent="0.2">
      <c r="B109" s="245"/>
      <c r="C109" s="246"/>
      <c r="D109" s="25" t="s">
        <v>92</v>
      </c>
      <c r="E109" s="26" t="s">
        <v>93</v>
      </c>
      <c r="F109" s="26" t="s">
        <v>94</v>
      </c>
      <c r="G109" s="26" t="s">
        <v>95</v>
      </c>
      <c r="H109" s="26" t="s">
        <v>96</v>
      </c>
      <c r="I109" s="163" t="s">
        <v>97</v>
      </c>
      <c r="J109" s="163" t="s">
        <v>62</v>
      </c>
      <c r="K109" s="164" t="s">
        <v>99</v>
      </c>
      <c r="M109" s="245"/>
      <c r="N109" s="246"/>
      <c r="O109" s="25" t="s">
        <v>92</v>
      </c>
      <c r="P109" s="26" t="s">
        <v>93</v>
      </c>
      <c r="Q109" s="26" t="s">
        <v>94</v>
      </c>
      <c r="R109" s="26" t="s">
        <v>95</v>
      </c>
      <c r="S109" s="26" t="s">
        <v>96</v>
      </c>
      <c r="T109" s="163" t="s">
        <v>97</v>
      </c>
      <c r="U109" s="163" t="s">
        <v>62</v>
      </c>
      <c r="V109" s="164" t="s">
        <v>99</v>
      </c>
    </row>
    <row r="110" spans="1:24" ht="14.25" customHeight="1" x14ac:dyDescent="0.2">
      <c r="A110" s="161">
        <f>A96+1</f>
        <v>45</v>
      </c>
      <c r="B110" s="505" t="s">
        <v>74</v>
      </c>
      <c r="C110" s="506"/>
      <c r="D110" s="285">
        <v>0</v>
      </c>
      <c r="E110" s="286">
        <v>1</v>
      </c>
      <c r="F110" s="286">
        <v>1</v>
      </c>
      <c r="G110" s="287">
        <v>0</v>
      </c>
      <c r="H110" s="287">
        <v>0</v>
      </c>
      <c r="I110" s="288">
        <v>0</v>
      </c>
      <c r="J110" s="288">
        <v>1</v>
      </c>
      <c r="K110" s="290">
        <f t="shared" ref="K110:K125" si="11">AVERAGE(F110:J110)</f>
        <v>0.4</v>
      </c>
      <c r="M110" s="505" t="s">
        <v>74</v>
      </c>
      <c r="N110" s="506"/>
      <c r="O110" s="285">
        <v>0</v>
      </c>
      <c r="P110" s="286">
        <v>0</v>
      </c>
      <c r="Q110" s="286">
        <v>0</v>
      </c>
      <c r="R110" s="287">
        <v>0</v>
      </c>
      <c r="S110" s="287">
        <v>0</v>
      </c>
      <c r="T110" s="288">
        <v>0</v>
      </c>
      <c r="U110" s="288">
        <v>0</v>
      </c>
      <c r="V110" s="290">
        <f t="shared" ref="V110:V125" si="12">AVERAGE(Q110:U110)</f>
        <v>0</v>
      </c>
    </row>
    <row r="111" spans="1:24" ht="14.25" customHeight="1" x14ac:dyDescent="0.2">
      <c r="A111" s="165" t="s">
        <v>21</v>
      </c>
      <c r="B111" s="505" t="s">
        <v>75</v>
      </c>
      <c r="C111" s="506"/>
      <c r="D111" s="285">
        <v>0</v>
      </c>
      <c r="E111" s="286">
        <v>0</v>
      </c>
      <c r="F111" s="286">
        <v>0</v>
      </c>
      <c r="G111" s="287">
        <v>0</v>
      </c>
      <c r="H111" s="287">
        <v>0</v>
      </c>
      <c r="I111" s="288">
        <v>0</v>
      </c>
      <c r="J111" s="288">
        <v>0</v>
      </c>
      <c r="K111" s="290">
        <f t="shared" si="11"/>
        <v>0</v>
      </c>
      <c r="M111" s="505" t="s">
        <v>75</v>
      </c>
      <c r="N111" s="506"/>
      <c r="O111" s="285">
        <v>0</v>
      </c>
      <c r="P111" s="286">
        <v>0</v>
      </c>
      <c r="Q111" s="286">
        <v>0</v>
      </c>
      <c r="R111" s="287">
        <v>0</v>
      </c>
      <c r="S111" s="287">
        <v>0</v>
      </c>
      <c r="T111" s="288">
        <v>0</v>
      </c>
      <c r="U111" s="288">
        <v>0</v>
      </c>
      <c r="V111" s="290">
        <f t="shared" si="12"/>
        <v>0</v>
      </c>
    </row>
    <row r="112" spans="1:24" ht="14.25" customHeight="1" x14ac:dyDescent="0.2">
      <c r="A112" s="165"/>
      <c r="B112" s="505" t="s">
        <v>77</v>
      </c>
      <c r="C112" s="506"/>
      <c r="D112" s="285">
        <v>0</v>
      </c>
      <c r="E112" s="286">
        <v>0</v>
      </c>
      <c r="F112" s="286">
        <v>0</v>
      </c>
      <c r="G112" s="287">
        <v>0</v>
      </c>
      <c r="H112" s="287">
        <v>0</v>
      </c>
      <c r="I112" s="288">
        <v>0</v>
      </c>
      <c r="J112" s="288">
        <v>0</v>
      </c>
      <c r="K112" s="290">
        <f t="shared" si="11"/>
        <v>0</v>
      </c>
      <c r="M112" s="505" t="s">
        <v>77</v>
      </c>
      <c r="N112" s="506"/>
      <c r="O112" s="285">
        <v>0</v>
      </c>
      <c r="P112" s="286">
        <v>0</v>
      </c>
      <c r="Q112" s="286">
        <v>0</v>
      </c>
      <c r="R112" s="287">
        <v>0</v>
      </c>
      <c r="S112" s="287">
        <v>0</v>
      </c>
      <c r="T112" s="288">
        <v>0</v>
      </c>
      <c r="U112" s="288">
        <v>0</v>
      </c>
      <c r="V112" s="290">
        <f t="shared" si="12"/>
        <v>0</v>
      </c>
    </row>
    <row r="113" spans="1:24" ht="14.25" customHeight="1" x14ac:dyDescent="0.2">
      <c r="B113" s="505" t="s">
        <v>73</v>
      </c>
      <c r="C113" s="506"/>
      <c r="D113" s="285">
        <v>0</v>
      </c>
      <c r="E113" s="286">
        <v>0</v>
      </c>
      <c r="F113" s="286">
        <v>0</v>
      </c>
      <c r="G113" s="287">
        <v>0</v>
      </c>
      <c r="H113" s="287">
        <v>0</v>
      </c>
      <c r="I113" s="288">
        <v>0</v>
      </c>
      <c r="J113" s="288">
        <v>1</v>
      </c>
      <c r="K113" s="290">
        <f t="shared" si="11"/>
        <v>0.2</v>
      </c>
      <c r="M113" s="505" t="s">
        <v>73</v>
      </c>
      <c r="N113" s="506"/>
      <c r="O113" s="285">
        <v>0</v>
      </c>
      <c r="P113" s="286">
        <v>0</v>
      </c>
      <c r="Q113" s="286">
        <v>0</v>
      </c>
      <c r="R113" s="287">
        <v>0</v>
      </c>
      <c r="S113" s="287">
        <v>0</v>
      </c>
      <c r="T113" s="288">
        <v>0</v>
      </c>
      <c r="U113" s="288">
        <v>0</v>
      </c>
      <c r="V113" s="290">
        <f t="shared" si="12"/>
        <v>0</v>
      </c>
    </row>
    <row r="114" spans="1:24" ht="14.25" customHeight="1" x14ac:dyDescent="0.2">
      <c r="B114" s="505" t="s">
        <v>79</v>
      </c>
      <c r="C114" s="506"/>
      <c r="D114" s="285">
        <v>0</v>
      </c>
      <c r="E114" s="286">
        <v>0</v>
      </c>
      <c r="F114" s="286">
        <v>0</v>
      </c>
      <c r="G114" s="287">
        <v>1</v>
      </c>
      <c r="H114" s="287">
        <v>0</v>
      </c>
      <c r="I114" s="288">
        <v>0</v>
      </c>
      <c r="J114" s="288">
        <v>0</v>
      </c>
      <c r="K114" s="290">
        <f t="shared" si="11"/>
        <v>0.2</v>
      </c>
      <c r="M114" s="505" t="s">
        <v>79</v>
      </c>
      <c r="N114" s="506"/>
      <c r="O114" s="285">
        <v>0</v>
      </c>
      <c r="P114" s="286">
        <v>0</v>
      </c>
      <c r="Q114" s="286">
        <v>0</v>
      </c>
      <c r="R114" s="287">
        <v>0</v>
      </c>
      <c r="S114" s="287">
        <v>0</v>
      </c>
      <c r="T114" s="288">
        <v>0</v>
      </c>
      <c r="U114" s="288">
        <v>0</v>
      </c>
      <c r="V114" s="290">
        <f t="shared" si="12"/>
        <v>0</v>
      </c>
    </row>
    <row r="115" spans="1:24" ht="14.25" customHeight="1" x14ac:dyDescent="0.2">
      <c r="A115" s="161">
        <f>A110+1</f>
        <v>46</v>
      </c>
      <c r="B115" s="507" t="s">
        <v>81</v>
      </c>
      <c r="C115" s="508"/>
      <c r="D115" s="292">
        <v>0</v>
      </c>
      <c r="E115" s="293">
        <v>0</v>
      </c>
      <c r="F115" s="293">
        <v>0</v>
      </c>
      <c r="G115" s="294">
        <v>0</v>
      </c>
      <c r="H115" s="294">
        <v>0</v>
      </c>
      <c r="I115" s="295">
        <v>0</v>
      </c>
      <c r="J115" s="295">
        <v>0</v>
      </c>
      <c r="K115" s="297">
        <f t="shared" si="11"/>
        <v>0</v>
      </c>
      <c r="M115" s="507" t="s">
        <v>81</v>
      </c>
      <c r="N115" s="508"/>
      <c r="O115" s="292">
        <v>0</v>
      </c>
      <c r="P115" s="293">
        <v>0</v>
      </c>
      <c r="Q115" s="293">
        <v>0</v>
      </c>
      <c r="R115" s="294">
        <v>0</v>
      </c>
      <c r="S115" s="294">
        <v>0</v>
      </c>
      <c r="T115" s="295">
        <v>0</v>
      </c>
      <c r="U115" s="295">
        <v>0</v>
      </c>
      <c r="V115" s="297">
        <f t="shared" si="12"/>
        <v>0</v>
      </c>
    </row>
    <row r="116" spans="1:24" ht="14.25" customHeight="1" x14ac:dyDescent="0.2">
      <c r="A116" s="161"/>
      <c r="B116" s="511" t="s">
        <v>66</v>
      </c>
      <c r="C116" s="270" t="s">
        <v>67</v>
      </c>
      <c r="D116" s="221">
        <v>0</v>
      </c>
      <c r="E116" s="222">
        <v>0</v>
      </c>
      <c r="F116" s="222">
        <v>0</v>
      </c>
      <c r="G116" s="223">
        <v>0</v>
      </c>
      <c r="H116" s="223">
        <v>1</v>
      </c>
      <c r="I116" s="224">
        <v>0</v>
      </c>
      <c r="J116" s="224">
        <v>0</v>
      </c>
      <c r="K116" s="274">
        <f t="shared" si="11"/>
        <v>0.2</v>
      </c>
      <c r="M116" s="511" t="s">
        <v>66</v>
      </c>
      <c r="N116" s="270" t="s">
        <v>67</v>
      </c>
      <c r="O116" s="221">
        <v>0</v>
      </c>
      <c r="P116" s="222">
        <v>0</v>
      </c>
      <c r="Q116" s="222">
        <v>1</v>
      </c>
      <c r="R116" s="223">
        <v>0</v>
      </c>
      <c r="S116" s="223">
        <v>0</v>
      </c>
      <c r="T116" s="224">
        <v>0</v>
      </c>
      <c r="U116" s="224">
        <v>1</v>
      </c>
      <c r="V116" s="274">
        <f t="shared" si="12"/>
        <v>0.4</v>
      </c>
    </row>
    <row r="117" spans="1:24" ht="14.25" customHeight="1" x14ac:dyDescent="0.2">
      <c r="B117" s="512"/>
      <c r="C117" s="213" t="s">
        <v>68</v>
      </c>
      <c r="D117" s="172">
        <v>0</v>
      </c>
      <c r="E117" s="173">
        <v>0</v>
      </c>
      <c r="F117" s="173">
        <v>0</v>
      </c>
      <c r="G117" s="174">
        <v>1</v>
      </c>
      <c r="H117" s="174">
        <v>0</v>
      </c>
      <c r="I117" s="195">
        <v>0</v>
      </c>
      <c r="J117" s="195">
        <v>0</v>
      </c>
      <c r="K117" s="272">
        <f t="shared" si="11"/>
        <v>0.2</v>
      </c>
      <c r="M117" s="512"/>
      <c r="N117" s="213" t="s">
        <v>68</v>
      </c>
      <c r="O117" s="172">
        <v>0</v>
      </c>
      <c r="P117" s="173">
        <v>2</v>
      </c>
      <c r="Q117" s="173">
        <v>1</v>
      </c>
      <c r="R117" s="174">
        <v>0</v>
      </c>
      <c r="S117" s="174">
        <v>0</v>
      </c>
      <c r="T117" s="195">
        <v>0</v>
      </c>
      <c r="U117" s="195">
        <v>0</v>
      </c>
      <c r="V117" s="272">
        <f t="shared" si="12"/>
        <v>0.2</v>
      </c>
    </row>
    <row r="118" spans="1:24" ht="14.25" customHeight="1" x14ac:dyDescent="0.2">
      <c r="B118" s="512"/>
      <c r="C118" s="213" t="s">
        <v>69</v>
      </c>
      <c r="D118" s="172">
        <v>0</v>
      </c>
      <c r="E118" s="173">
        <v>0</v>
      </c>
      <c r="F118" s="173">
        <v>0</v>
      </c>
      <c r="G118" s="174">
        <v>0</v>
      </c>
      <c r="H118" s="174">
        <v>0</v>
      </c>
      <c r="I118" s="195">
        <v>0</v>
      </c>
      <c r="J118" s="195">
        <v>0</v>
      </c>
      <c r="K118" s="272">
        <f t="shared" si="11"/>
        <v>0</v>
      </c>
      <c r="M118" s="512"/>
      <c r="N118" s="213" t="s">
        <v>69</v>
      </c>
      <c r="O118" s="172">
        <v>0</v>
      </c>
      <c r="P118" s="173">
        <v>0</v>
      </c>
      <c r="Q118" s="173">
        <v>0</v>
      </c>
      <c r="R118" s="174">
        <v>0</v>
      </c>
      <c r="S118" s="174">
        <v>0</v>
      </c>
      <c r="T118" s="195">
        <v>0</v>
      </c>
      <c r="U118" s="195">
        <v>0</v>
      </c>
      <c r="V118" s="272">
        <f t="shared" si="12"/>
        <v>0</v>
      </c>
    </row>
    <row r="119" spans="1:24" ht="14.25" customHeight="1" x14ac:dyDescent="0.2">
      <c r="B119" s="512"/>
      <c r="C119" s="213" t="s">
        <v>70</v>
      </c>
      <c r="D119" s="172">
        <v>0</v>
      </c>
      <c r="E119" s="173">
        <v>0</v>
      </c>
      <c r="F119" s="173">
        <v>0</v>
      </c>
      <c r="G119" s="174">
        <v>0</v>
      </c>
      <c r="H119" s="174">
        <v>0</v>
      </c>
      <c r="I119" s="195">
        <v>0</v>
      </c>
      <c r="J119" s="195">
        <v>5</v>
      </c>
      <c r="K119" s="272">
        <f t="shared" si="11"/>
        <v>1</v>
      </c>
      <c r="M119" s="512"/>
      <c r="N119" s="213" t="s">
        <v>70</v>
      </c>
      <c r="O119" s="172">
        <v>0</v>
      </c>
      <c r="P119" s="173">
        <v>0</v>
      </c>
      <c r="Q119" s="173">
        <v>0</v>
      </c>
      <c r="R119" s="174">
        <v>0</v>
      </c>
      <c r="S119" s="174">
        <v>0</v>
      </c>
      <c r="T119" s="195">
        <v>0</v>
      </c>
      <c r="U119" s="195">
        <v>0</v>
      </c>
      <c r="V119" s="272">
        <f t="shared" si="12"/>
        <v>0</v>
      </c>
    </row>
    <row r="120" spans="1:24" ht="14.25" customHeight="1" x14ac:dyDescent="0.2">
      <c r="B120" s="512"/>
      <c r="C120" s="214" t="s">
        <v>86</v>
      </c>
      <c r="D120" s="180">
        <v>0</v>
      </c>
      <c r="E120" s="181">
        <v>0</v>
      </c>
      <c r="F120" s="181">
        <v>0</v>
      </c>
      <c r="G120" s="182">
        <v>0</v>
      </c>
      <c r="H120" s="182">
        <v>0</v>
      </c>
      <c r="I120" s="203">
        <v>0</v>
      </c>
      <c r="J120" s="203">
        <v>2</v>
      </c>
      <c r="K120" s="273">
        <f t="shared" si="11"/>
        <v>0.4</v>
      </c>
      <c r="M120" s="512"/>
      <c r="N120" s="214" t="s">
        <v>86</v>
      </c>
      <c r="O120" s="180">
        <v>0</v>
      </c>
      <c r="P120" s="181">
        <v>0</v>
      </c>
      <c r="Q120" s="181">
        <v>0</v>
      </c>
      <c r="R120" s="182">
        <v>0</v>
      </c>
      <c r="S120" s="182">
        <v>0</v>
      </c>
      <c r="T120" s="203">
        <v>0</v>
      </c>
      <c r="U120" s="203">
        <v>0</v>
      </c>
      <c r="V120" s="273">
        <f t="shared" si="12"/>
        <v>0</v>
      </c>
    </row>
    <row r="121" spans="1:24" ht="14.25" customHeight="1" x14ac:dyDescent="0.2">
      <c r="B121" s="513"/>
      <c r="C121" s="215" t="s">
        <v>51</v>
      </c>
      <c r="D121" s="204" t="s">
        <v>89</v>
      </c>
      <c r="E121" s="205" t="s">
        <v>89</v>
      </c>
      <c r="F121" s="205">
        <v>0</v>
      </c>
      <c r="G121" s="206">
        <v>1</v>
      </c>
      <c r="H121" s="206">
        <v>1</v>
      </c>
      <c r="I121" s="207">
        <v>0</v>
      </c>
      <c r="J121" s="242">
        <v>7</v>
      </c>
      <c r="K121" s="208">
        <f t="shared" si="11"/>
        <v>1.8</v>
      </c>
      <c r="M121" s="513"/>
      <c r="N121" s="215" t="s">
        <v>51</v>
      </c>
      <c r="O121" s="204" t="s">
        <v>89</v>
      </c>
      <c r="P121" s="205">
        <v>2</v>
      </c>
      <c r="Q121" s="205">
        <v>2</v>
      </c>
      <c r="R121" s="206">
        <v>0</v>
      </c>
      <c r="S121" s="206">
        <v>0</v>
      </c>
      <c r="T121" s="207">
        <v>0</v>
      </c>
      <c r="U121" s="242">
        <v>1</v>
      </c>
      <c r="V121" s="208">
        <f t="shared" si="12"/>
        <v>0.6</v>
      </c>
    </row>
    <row r="122" spans="1:24" ht="14.25" customHeight="1" x14ac:dyDescent="0.2">
      <c r="B122" s="505" t="s">
        <v>82</v>
      </c>
      <c r="C122" s="506"/>
      <c r="D122" s="285">
        <v>0</v>
      </c>
      <c r="E122" s="286">
        <v>0</v>
      </c>
      <c r="F122" s="286">
        <v>0</v>
      </c>
      <c r="G122" s="287">
        <v>0</v>
      </c>
      <c r="H122" s="287">
        <v>0</v>
      </c>
      <c r="I122" s="288">
        <v>0</v>
      </c>
      <c r="J122" s="288">
        <v>0</v>
      </c>
      <c r="K122" s="290">
        <f t="shared" si="11"/>
        <v>0</v>
      </c>
      <c r="M122" s="505" t="s">
        <v>82</v>
      </c>
      <c r="N122" s="506"/>
      <c r="O122" s="285">
        <v>0</v>
      </c>
      <c r="P122" s="286">
        <v>0</v>
      </c>
      <c r="Q122" s="286">
        <v>0</v>
      </c>
      <c r="R122" s="287">
        <v>0</v>
      </c>
      <c r="S122" s="287">
        <v>0</v>
      </c>
      <c r="T122" s="288">
        <v>0</v>
      </c>
      <c r="U122" s="288">
        <v>0</v>
      </c>
      <c r="V122" s="290">
        <f t="shared" si="12"/>
        <v>0</v>
      </c>
    </row>
    <row r="123" spans="1:24" ht="14.25" customHeight="1" thickBot="1" x14ac:dyDescent="0.25">
      <c r="A123" s="161"/>
      <c r="B123" s="505" t="s">
        <v>72</v>
      </c>
      <c r="C123" s="506"/>
      <c r="D123" s="285">
        <v>0</v>
      </c>
      <c r="E123" s="286">
        <v>0</v>
      </c>
      <c r="F123" s="286">
        <v>0</v>
      </c>
      <c r="G123" s="287">
        <v>0</v>
      </c>
      <c r="H123" s="287">
        <v>0</v>
      </c>
      <c r="I123" s="288">
        <v>0</v>
      </c>
      <c r="J123" s="288">
        <v>0</v>
      </c>
      <c r="K123" s="290">
        <f t="shared" si="11"/>
        <v>0</v>
      </c>
      <c r="M123" s="505" t="s">
        <v>72</v>
      </c>
      <c r="N123" s="506"/>
      <c r="O123" s="285">
        <v>0</v>
      </c>
      <c r="P123" s="286">
        <v>0</v>
      </c>
      <c r="Q123" s="286">
        <v>0</v>
      </c>
      <c r="R123" s="287">
        <v>0</v>
      </c>
      <c r="S123" s="287">
        <v>0</v>
      </c>
      <c r="T123" s="288">
        <v>0</v>
      </c>
      <c r="U123" s="288">
        <v>0</v>
      </c>
      <c r="V123" s="290">
        <f t="shared" si="12"/>
        <v>0</v>
      </c>
    </row>
    <row r="124" spans="1:24" ht="16.5" customHeight="1" thickBot="1" x14ac:dyDescent="0.25">
      <c r="A124" s="165" t="s">
        <v>1</v>
      </c>
      <c r="B124" s="514" t="s">
        <v>116</v>
      </c>
      <c r="C124" s="515"/>
      <c r="D124" s="276" t="s">
        <v>90</v>
      </c>
      <c r="E124" s="275">
        <v>1</v>
      </c>
      <c r="F124" s="302">
        <v>1</v>
      </c>
      <c r="G124" s="303">
        <v>1</v>
      </c>
      <c r="H124" s="303">
        <v>0</v>
      </c>
      <c r="I124" s="304">
        <v>0</v>
      </c>
      <c r="J124" s="304">
        <v>2</v>
      </c>
      <c r="K124" s="271">
        <f t="shared" si="11"/>
        <v>0.8</v>
      </c>
      <c r="M124" s="514" t="s">
        <v>116</v>
      </c>
      <c r="N124" s="515"/>
      <c r="O124" s="276" t="s">
        <v>90</v>
      </c>
      <c r="P124" s="275" t="s">
        <v>90</v>
      </c>
      <c r="Q124" s="299">
        <v>0</v>
      </c>
      <c r="R124" s="300">
        <v>0</v>
      </c>
      <c r="S124" s="300">
        <v>0</v>
      </c>
      <c r="T124" s="301">
        <v>0</v>
      </c>
      <c r="U124" s="301">
        <v>0</v>
      </c>
      <c r="V124" s="271">
        <v>0</v>
      </c>
    </row>
    <row r="125" spans="1:24" ht="14.25" customHeight="1" thickBot="1" x14ac:dyDescent="0.25">
      <c r="B125" s="503" t="s">
        <v>49</v>
      </c>
      <c r="C125" s="504"/>
      <c r="D125" s="199">
        <v>0</v>
      </c>
      <c r="E125" s="200">
        <v>1</v>
      </c>
      <c r="F125" s="200">
        <v>1</v>
      </c>
      <c r="G125" s="201">
        <v>2</v>
      </c>
      <c r="H125" s="201">
        <v>1</v>
      </c>
      <c r="I125" s="202">
        <v>0</v>
      </c>
      <c r="J125" s="202">
        <v>9</v>
      </c>
      <c r="K125" s="271">
        <f t="shared" si="11"/>
        <v>2.6</v>
      </c>
      <c r="M125" s="503" t="s">
        <v>49</v>
      </c>
      <c r="N125" s="504"/>
      <c r="O125" s="199">
        <v>0</v>
      </c>
      <c r="P125" s="200">
        <v>2</v>
      </c>
      <c r="Q125" s="200">
        <v>2</v>
      </c>
      <c r="R125" s="201">
        <v>0</v>
      </c>
      <c r="S125" s="201">
        <v>0</v>
      </c>
      <c r="T125" s="202">
        <v>0</v>
      </c>
      <c r="U125" s="202">
        <v>1</v>
      </c>
      <c r="V125" s="271">
        <f t="shared" si="12"/>
        <v>0.6</v>
      </c>
      <c r="W125" s="196">
        <v>5</v>
      </c>
      <c r="X125" s="196">
        <f>SUM(O125:T125)</f>
        <v>4</v>
      </c>
    </row>
    <row r="126" spans="1:24" x14ac:dyDescent="0.2">
      <c r="B126" s="51"/>
      <c r="C126" s="51"/>
      <c r="D126" s="51"/>
      <c r="E126" s="51"/>
      <c r="F126" s="51"/>
      <c r="G126" s="51"/>
      <c r="H126" s="51"/>
      <c r="I126" s="51"/>
      <c r="J126" s="51"/>
      <c r="K126" s="51"/>
      <c r="M126" s="51"/>
      <c r="N126" s="51"/>
      <c r="O126" s="51"/>
      <c r="P126" s="51"/>
      <c r="Q126" s="51"/>
      <c r="R126" s="51"/>
      <c r="S126" s="51"/>
      <c r="T126" s="51"/>
      <c r="U126" s="51"/>
      <c r="V126" s="51"/>
    </row>
  </sheetData>
  <mergeCells count="123">
    <mergeCell ref="B15:C15"/>
    <mergeCell ref="B16:C16"/>
    <mergeCell ref="B17:C17"/>
    <mergeCell ref="B18:C18"/>
    <mergeCell ref="B19:C19"/>
    <mergeCell ref="B20:C20"/>
    <mergeCell ref="B34:C34"/>
    <mergeCell ref="M34:N34"/>
    <mergeCell ref="B35:C35"/>
    <mergeCell ref="M35:N35"/>
    <mergeCell ref="B36:C36"/>
    <mergeCell ref="M36:N36"/>
    <mergeCell ref="B21:B26"/>
    <mergeCell ref="X21:X25"/>
    <mergeCell ref="B27:C27"/>
    <mergeCell ref="B28:C28"/>
    <mergeCell ref="B30:C30"/>
    <mergeCell ref="B40:B45"/>
    <mergeCell ref="M40:M45"/>
    <mergeCell ref="B46:C46"/>
    <mergeCell ref="M46:N46"/>
    <mergeCell ref="B47:C47"/>
    <mergeCell ref="M47:N47"/>
    <mergeCell ref="B37:C37"/>
    <mergeCell ref="M37:N37"/>
    <mergeCell ref="B38:C38"/>
    <mergeCell ref="M38:N38"/>
    <mergeCell ref="B39:C39"/>
    <mergeCell ref="M39:N39"/>
    <mergeCell ref="B54:C54"/>
    <mergeCell ref="M54:N54"/>
    <mergeCell ref="B55:C55"/>
    <mergeCell ref="M55:N55"/>
    <mergeCell ref="B56:C56"/>
    <mergeCell ref="M56:N56"/>
    <mergeCell ref="B49:C49"/>
    <mergeCell ref="M49:N49"/>
    <mergeCell ref="M50:T50"/>
    <mergeCell ref="B53:C53"/>
    <mergeCell ref="M53:N53"/>
    <mergeCell ref="B65:C65"/>
    <mergeCell ref="M65:N65"/>
    <mergeCell ref="B66:C66"/>
    <mergeCell ref="M66:N66"/>
    <mergeCell ref="B68:C68"/>
    <mergeCell ref="M68:N68"/>
    <mergeCell ref="B57:C57"/>
    <mergeCell ref="M57:N57"/>
    <mergeCell ref="B58:C58"/>
    <mergeCell ref="M58:N58"/>
    <mergeCell ref="B59:B64"/>
    <mergeCell ref="M59:M64"/>
    <mergeCell ref="B74:C74"/>
    <mergeCell ref="M74:N74"/>
    <mergeCell ref="B75:C75"/>
    <mergeCell ref="M75:N75"/>
    <mergeCell ref="B76:C76"/>
    <mergeCell ref="M76:N76"/>
    <mergeCell ref="B72:C72"/>
    <mergeCell ref="M72:N72"/>
    <mergeCell ref="B73:C73"/>
    <mergeCell ref="M73:N73"/>
    <mergeCell ref="B85:C85"/>
    <mergeCell ref="M85:N85"/>
    <mergeCell ref="B87:C87"/>
    <mergeCell ref="M87:N87"/>
    <mergeCell ref="B77:C77"/>
    <mergeCell ref="M77:N77"/>
    <mergeCell ref="B78:B83"/>
    <mergeCell ref="M78:M83"/>
    <mergeCell ref="B84:C84"/>
    <mergeCell ref="M84:N84"/>
    <mergeCell ref="M104:N104"/>
    <mergeCell ref="B94:C94"/>
    <mergeCell ref="M94:N94"/>
    <mergeCell ref="B95:C95"/>
    <mergeCell ref="M95:N95"/>
    <mergeCell ref="B96:C96"/>
    <mergeCell ref="M96:N96"/>
    <mergeCell ref="B91:C91"/>
    <mergeCell ref="M91:N91"/>
    <mergeCell ref="B92:C92"/>
    <mergeCell ref="M92:N92"/>
    <mergeCell ref="B93:C93"/>
    <mergeCell ref="M93:N93"/>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s>
  <phoneticPr fontId="3"/>
  <conditionalFormatting sqref="AF21:AF27 D15:J17 O34:U36 D34:J36 O53:U55 D53:J55 O72:U74 D72:J74 O91:U93 D91:J93 D110:J112 O110:U112">
    <cfRule type="cellIs" dxfId="183" priority="158" operator="equal">
      <formula>0</formula>
    </cfRule>
  </conditionalFormatting>
  <conditionalFormatting sqref="D30:I30 D19:I23">
    <cfRule type="cellIs" dxfId="182" priority="157" operator="equal">
      <formula>0</formula>
    </cfRule>
  </conditionalFormatting>
  <conditionalFormatting sqref="D106:I106 O106:T106 O95:T96 D95:I96">
    <cfRule type="cellIs" dxfId="181" priority="152" operator="equal">
      <formula>0</formula>
    </cfRule>
  </conditionalFormatting>
  <conditionalFormatting sqref="O125:T125 O114:T115">
    <cfRule type="cellIs" dxfId="180" priority="155" operator="equal">
      <formula>0</formula>
    </cfRule>
  </conditionalFormatting>
  <conditionalFormatting sqref="V125 K15:K17 K34:K36 V34:V36 V53:V55 K53:K55 K72:K74 V72:V74 V91:V93 K91:K93 V114:V115 V110:V112 K110:K112">
    <cfRule type="cellIs" dxfId="179" priority="154" operator="equal">
      <formula>0</formula>
    </cfRule>
  </conditionalFormatting>
  <conditionalFormatting sqref="D125:I125 D114:I115">
    <cfRule type="cellIs" dxfId="178" priority="153" operator="equal">
      <formula>0</formula>
    </cfRule>
  </conditionalFormatting>
  <conditionalFormatting sqref="D68:I68 O68:T68 O57:T58 D57:I58">
    <cfRule type="cellIs" dxfId="177" priority="150" operator="equal">
      <formula>0</formula>
    </cfRule>
  </conditionalFormatting>
  <conditionalFormatting sqref="D87:I87 O87:T87 O76:T77 D76:I77">
    <cfRule type="cellIs" dxfId="176" priority="151" operator="equal">
      <formula>0</formula>
    </cfRule>
  </conditionalFormatting>
  <conditionalFormatting sqref="J30 J19:J23">
    <cfRule type="cellIs" dxfId="175" priority="148" operator="equal">
      <formula>0</formula>
    </cfRule>
  </conditionalFormatting>
  <conditionalFormatting sqref="O49:T49 D49:I49 O38:T39 D38:I39">
    <cfRule type="cellIs" dxfId="174" priority="149" operator="equal">
      <formula>0</formula>
    </cfRule>
  </conditionalFormatting>
  <conditionalFormatting sqref="U106 U95:U96">
    <cfRule type="cellIs" dxfId="173" priority="140" operator="equal">
      <formula>0</formula>
    </cfRule>
  </conditionalFormatting>
  <conditionalFormatting sqref="U87 U76:U77">
    <cfRule type="cellIs" dxfId="172" priority="139" operator="equal">
      <formula>0</formula>
    </cfRule>
  </conditionalFormatting>
  <conditionalFormatting sqref="U68 U57:U58">
    <cfRule type="cellIs" dxfId="171" priority="138" operator="equal">
      <formula>0</formula>
    </cfRule>
  </conditionalFormatting>
  <conditionalFormatting sqref="U49 U38:U39">
    <cfRule type="cellIs" dxfId="170" priority="137" operator="equal">
      <formula>0</formula>
    </cfRule>
  </conditionalFormatting>
  <conditionalFormatting sqref="J125 J114:J115">
    <cfRule type="cellIs" dxfId="169" priority="146" operator="equal">
      <formula>0</formula>
    </cfRule>
  </conditionalFormatting>
  <conditionalFormatting sqref="J24:J25">
    <cfRule type="cellIs" dxfId="168" priority="147" operator="equal">
      <formula>0</formula>
    </cfRule>
  </conditionalFormatting>
  <conditionalFormatting sqref="J106 J95:J96">
    <cfRule type="cellIs" dxfId="167" priority="145" operator="equal">
      <formula>0</formula>
    </cfRule>
  </conditionalFormatting>
  <conditionalFormatting sqref="J87 J76:J77">
    <cfRule type="cellIs" dxfId="166" priority="144" operator="equal">
      <formula>0</formula>
    </cfRule>
  </conditionalFormatting>
  <conditionalFormatting sqref="J68 J57:J58">
    <cfRule type="cellIs" dxfId="165" priority="143" operator="equal">
      <formula>0</formula>
    </cfRule>
  </conditionalFormatting>
  <conditionalFormatting sqref="J49 J38:J39">
    <cfRule type="cellIs" dxfId="164" priority="142" operator="equal">
      <formula>0</formula>
    </cfRule>
  </conditionalFormatting>
  <conditionalFormatting sqref="U125 U114:U115">
    <cfRule type="cellIs" dxfId="163" priority="141" operator="equal">
      <formula>0</formula>
    </cfRule>
  </conditionalFormatting>
  <conditionalFormatting sqref="D28:I28">
    <cfRule type="cellIs" dxfId="162" priority="136" operator="equal">
      <formula>0</formula>
    </cfRule>
  </conditionalFormatting>
  <conditionalFormatting sqref="J28">
    <cfRule type="cellIs" dxfId="161" priority="135" operator="equal">
      <formula>0</formula>
    </cfRule>
  </conditionalFormatting>
  <conditionalFormatting sqref="D47:I47">
    <cfRule type="cellIs" dxfId="160" priority="134" operator="equal">
      <formula>0</formula>
    </cfRule>
  </conditionalFormatting>
  <conditionalFormatting sqref="J47">
    <cfRule type="cellIs" dxfId="159" priority="133" operator="equal">
      <formula>0</formula>
    </cfRule>
  </conditionalFormatting>
  <conditionalFormatting sqref="O47:T47">
    <cfRule type="cellIs" dxfId="158" priority="132" operator="equal">
      <formula>0</formula>
    </cfRule>
  </conditionalFormatting>
  <conditionalFormatting sqref="U47">
    <cfRule type="cellIs" dxfId="157" priority="131" operator="equal">
      <formula>0</formula>
    </cfRule>
  </conditionalFormatting>
  <conditionalFormatting sqref="D66:I66">
    <cfRule type="cellIs" dxfId="156" priority="130" operator="equal">
      <formula>0</formula>
    </cfRule>
  </conditionalFormatting>
  <conditionalFormatting sqref="J66">
    <cfRule type="cellIs" dxfId="155" priority="129" operator="equal">
      <formula>0</formula>
    </cfRule>
  </conditionalFormatting>
  <conditionalFormatting sqref="O66:T66">
    <cfRule type="cellIs" dxfId="154" priority="128" operator="equal">
      <formula>0</formula>
    </cfRule>
  </conditionalFormatting>
  <conditionalFormatting sqref="U66">
    <cfRule type="cellIs" dxfId="153" priority="127" operator="equal">
      <formula>0</formula>
    </cfRule>
  </conditionalFormatting>
  <conditionalFormatting sqref="D85:I85">
    <cfRule type="cellIs" dxfId="152" priority="126" operator="equal">
      <formula>0</formula>
    </cfRule>
  </conditionalFormatting>
  <conditionalFormatting sqref="J85">
    <cfRule type="cellIs" dxfId="151" priority="125" operator="equal">
      <formula>0</formula>
    </cfRule>
  </conditionalFormatting>
  <conditionalFormatting sqref="O85:T85">
    <cfRule type="cellIs" dxfId="150" priority="124" operator="equal">
      <formula>0</formula>
    </cfRule>
  </conditionalFormatting>
  <conditionalFormatting sqref="U85">
    <cfRule type="cellIs" dxfId="149" priority="123" operator="equal">
      <formula>0</formula>
    </cfRule>
  </conditionalFormatting>
  <conditionalFormatting sqref="D104:I104">
    <cfRule type="cellIs" dxfId="148" priority="122" operator="equal">
      <formula>0</formula>
    </cfRule>
  </conditionalFormatting>
  <conditionalFormatting sqref="J104">
    <cfRule type="cellIs" dxfId="147" priority="121" operator="equal">
      <formula>0</formula>
    </cfRule>
  </conditionalFormatting>
  <conditionalFormatting sqref="O104:T104">
    <cfRule type="cellIs" dxfId="146" priority="120" operator="equal">
      <formula>0</formula>
    </cfRule>
  </conditionalFormatting>
  <conditionalFormatting sqref="U104">
    <cfRule type="cellIs" dxfId="145" priority="119" operator="equal">
      <formula>0</formula>
    </cfRule>
  </conditionalFormatting>
  <conditionalFormatting sqref="D123:I123">
    <cfRule type="cellIs" dxfId="144" priority="118" operator="equal">
      <formula>0</formula>
    </cfRule>
  </conditionalFormatting>
  <conditionalFormatting sqref="J123">
    <cfRule type="cellIs" dxfId="143" priority="117" operator="equal">
      <formula>0</formula>
    </cfRule>
  </conditionalFormatting>
  <conditionalFormatting sqref="O123:T123">
    <cfRule type="cellIs" dxfId="142" priority="116" operator="equal">
      <formula>0</formula>
    </cfRule>
  </conditionalFormatting>
  <conditionalFormatting sqref="V123">
    <cfRule type="cellIs" dxfId="141" priority="115" operator="equal">
      <formula>0</formula>
    </cfRule>
  </conditionalFormatting>
  <conditionalFormatting sqref="U123">
    <cfRule type="cellIs" dxfId="140" priority="114" operator="equal">
      <formula>0</formula>
    </cfRule>
  </conditionalFormatting>
  <conditionalFormatting sqref="D27:I27">
    <cfRule type="cellIs" dxfId="139" priority="113" operator="equal">
      <formula>0</formula>
    </cfRule>
  </conditionalFormatting>
  <conditionalFormatting sqref="J27">
    <cfRule type="cellIs" dxfId="138" priority="112" operator="equal">
      <formula>0</formula>
    </cfRule>
  </conditionalFormatting>
  <conditionalFormatting sqref="D46:I46 O46:T46">
    <cfRule type="cellIs" dxfId="137" priority="111" operator="equal">
      <formula>0</formula>
    </cfRule>
  </conditionalFormatting>
  <conditionalFormatting sqref="U46">
    <cfRule type="cellIs" dxfId="136" priority="109" operator="equal">
      <formula>0</formula>
    </cfRule>
  </conditionalFormatting>
  <conditionalFormatting sqref="J46">
    <cfRule type="cellIs" dxfId="135" priority="110" operator="equal">
      <formula>0</formula>
    </cfRule>
  </conditionalFormatting>
  <conditionalFormatting sqref="D65:I65 O65:T65">
    <cfRule type="cellIs" dxfId="134" priority="108" operator="equal">
      <formula>0</formula>
    </cfRule>
  </conditionalFormatting>
  <conditionalFormatting sqref="U65">
    <cfRule type="cellIs" dxfId="133" priority="106" operator="equal">
      <formula>0</formula>
    </cfRule>
  </conditionalFormatting>
  <conditionalFormatting sqref="J65">
    <cfRule type="cellIs" dxfId="132" priority="107" operator="equal">
      <formula>0</formula>
    </cfRule>
  </conditionalFormatting>
  <conditionalFormatting sqref="D84:I84 O84:T84">
    <cfRule type="cellIs" dxfId="131" priority="105" operator="equal">
      <formula>0</formula>
    </cfRule>
  </conditionalFormatting>
  <conditionalFormatting sqref="U84">
    <cfRule type="cellIs" dxfId="130" priority="103" operator="equal">
      <formula>0</formula>
    </cfRule>
  </conditionalFormatting>
  <conditionalFormatting sqref="J84">
    <cfRule type="cellIs" dxfId="129" priority="104" operator="equal">
      <formula>0</formula>
    </cfRule>
  </conditionalFormatting>
  <conditionalFormatting sqref="D103:I103 O103:T103">
    <cfRule type="cellIs" dxfId="128" priority="102" operator="equal">
      <formula>0</formula>
    </cfRule>
  </conditionalFormatting>
  <conditionalFormatting sqref="U103">
    <cfRule type="cellIs" dxfId="127" priority="100" operator="equal">
      <formula>0</formula>
    </cfRule>
  </conditionalFormatting>
  <conditionalFormatting sqref="J103">
    <cfRule type="cellIs" dxfId="126" priority="101" operator="equal">
      <formula>0</formula>
    </cfRule>
  </conditionalFormatting>
  <conditionalFormatting sqref="O122:T122">
    <cfRule type="cellIs" dxfId="125" priority="99" operator="equal">
      <formula>0</formula>
    </cfRule>
  </conditionalFormatting>
  <conditionalFormatting sqref="V122">
    <cfRule type="cellIs" dxfId="124" priority="98" operator="equal">
      <formula>0</formula>
    </cfRule>
  </conditionalFormatting>
  <conditionalFormatting sqref="D122:I122">
    <cfRule type="cellIs" dxfId="123" priority="97" operator="equal">
      <formula>0</formula>
    </cfRule>
  </conditionalFormatting>
  <conditionalFormatting sqref="J122">
    <cfRule type="cellIs" dxfId="122" priority="96" operator="equal">
      <formula>0</formula>
    </cfRule>
  </conditionalFormatting>
  <conditionalFormatting sqref="U122">
    <cfRule type="cellIs" dxfId="121" priority="95" operator="equal">
      <formula>0</formula>
    </cfRule>
  </conditionalFormatting>
  <conditionalFormatting sqref="D26:J26">
    <cfRule type="cellIs" dxfId="120" priority="94" operator="equal">
      <formula>0</formula>
    </cfRule>
  </conditionalFormatting>
  <conditionalFormatting sqref="D40:I44 O40:T44">
    <cfRule type="cellIs" dxfId="119" priority="93" operator="equal">
      <formula>0</formula>
    </cfRule>
  </conditionalFormatting>
  <conditionalFormatting sqref="J40:J44">
    <cfRule type="cellIs" dxfId="118" priority="92" operator="equal">
      <formula>0</formula>
    </cfRule>
  </conditionalFormatting>
  <conditionalFormatting sqref="U40:U44">
    <cfRule type="cellIs" dxfId="117" priority="91" operator="equal">
      <formula>0</formula>
    </cfRule>
  </conditionalFormatting>
  <conditionalFormatting sqref="D45:J45 O45:U45">
    <cfRule type="cellIs" dxfId="116" priority="90" operator="equal">
      <formula>0</formula>
    </cfRule>
  </conditionalFormatting>
  <conditionalFormatting sqref="D59:I63 O59:T63">
    <cfRule type="cellIs" dxfId="115" priority="89" operator="equal">
      <formula>0</formula>
    </cfRule>
  </conditionalFormatting>
  <conditionalFormatting sqref="U59:U63">
    <cfRule type="cellIs" dxfId="114" priority="87" operator="equal">
      <formula>0</formula>
    </cfRule>
  </conditionalFormatting>
  <conditionalFormatting sqref="J59:J63">
    <cfRule type="cellIs" dxfId="113" priority="88" operator="equal">
      <formula>0</formula>
    </cfRule>
  </conditionalFormatting>
  <conditionalFormatting sqref="D64:J64 O64:U64">
    <cfRule type="cellIs" dxfId="112" priority="86" operator="equal">
      <formula>0</formula>
    </cfRule>
  </conditionalFormatting>
  <conditionalFormatting sqref="D78:I82 O78:T82">
    <cfRule type="cellIs" dxfId="111" priority="85" operator="equal">
      <formula>0</formula>
    </cfRule>
  </conditionalFormatting>
  <conditionalFormatting sqref="U78:U82">
    <cfRule type="cellIs" dxfId="110" priority="83" operator="equal">
      <formula>0</formula>
    </cfRule>
  </conditionalFormatting>
  <conditionalFormatting sqref="J78:J82">
    <cfRule type="cellIs" dxfId="109" priority="84" operator="equal">
      <formula>0</formula>
    </cfRule>
  </conditionalFormatting>
  <conditionalFormatting sqref="D83:J83 O83:U83">
    <cfRule type="cellIs" dxfId="108" priority="82" operator="equal">
      <formula>0</formula>
    </cfRule>
  </conditionalFormatting>
  <conditionalFormatting sqref="D97:I101 O97:T101">
    <cfRule type="cellIs" dxfId="107" priority="81" operator="equal">
      <formula>0</formula>
    </cfRule>
  </conditionalFormatting>
  <conditionalFormatting sqref="U97:U101">
    <cfRule type="cellIs" dxfId="106" priority="79" operator="equal">
      <formula>0</formula>
    </cfRule>
  </conditionalFormatting>
  <conditionalFormatting sqref="J97:J101">
    <cfRule type="cellIs" dxfId="105" priority="80" operator="equal">
      <formula>0</formula>
    </cfRule>
  </conditionalFormatting>
  <conditionalFormatting sqref="D102:J102 O102:U102">
    <cfRule type="cellIs" dxfId="104" priority="78" operator="equal">
      <formula>0</formula>
    </cfRule>
  </conditionalFormatting>
  <conditionalFormatting sqref="O116:T120">
    <cfRule type="cellIs" dxfId="103" priority="77" operator="equal">
      <formula>0</formula>
    </cfRule>
  </conditionalFormatting>
  <conditionalFormatting sqref="V116:V120">
    <cfRule type="cellIs" dxfId="102" priority="76" operator="equal">
      <formula>0</formula>
    </cfRule>
  </conditionalFormatting>
  <conditionalFormatting sqref="D116:I120">
    <cfRule type="cellIs" dxfId="101" priority="75" operator="equal">
      <formula>0</formula>
    </cfRule>
  </conditionalFormatting>
  <conditionalFormatting sqref="J116:J120">
    <cfRule type="cellIs" dxfId="100" priority="74" operator="equal">
      <formula>0</formula>
    </cfRule>
  </conditionalFormatting>
  <conditionalFormatting sqref="U116:U120">
    <cfRule type="cellIs" dxfId="99" priority="73" operator="equal">
      <formula>0</formula>
    </cfRule>
  </conditionalFormatting>
  <conditionalFormatting sqref="D121:J121 O121:V121">
    <cfRule type="cellIs" dxfId="98" priority="72" operator="equal">
      <formula>0</formula>
    </cfRule>
  </conditionalFormatting>
  <conditionalFormatting sqref="K30 K49 V49 V68 K68 K87 V87 V106 K106 K125 K19:K20 V38:V39 K38:K39 K57:K58 V57:V58 V76:V77 K76:K77 K95:K96 V95:V96 K114:K115">
    <cfRule type="cellIs" dxfId="97" priority="71" operator="equal">
      <formula>0</formula>
    </cfRule>
  </conditionalFormatting>
  <conditionalFormatting sqref="K28 K47 V47 V66 K66 K85 V85 V104 K104 K123">
    <cfRule type="cellIs" dxfId="96" priority="70" operator="equal">
      <formula>0</formula>
    </cfRule>
  </conditionalFormatting>
  <conditionalFormatting sqref="K27 K46 V46 V65 K65 K84 V84 V103 K103 K122">
    <cfRule type="cellIs" dxfId="95" priority="69" operator="equal">
      <formula>0</formula>
    </cfRule>
  </conditionalFormatting>
  <conditionalFormatting sqref="K21:K25 K40:K44 V40:V44 V59:V63 K59:K63 K78:K82 V78:V82 V97:V101 K97:K101 K116:K120">
    <cfRule type="cellIs" dxfId="94" priority="68" operator="equal">
      <formula>0</formula>
    </cfRule>
  </conditionalFormatting>
  <conditionalFormatting sqref="K26 K45 V45 V64 K64 K83 V83 V102 K102 K121">
    <cfRule type="cellIs" dxfId="93" priority="67" operator="equal">
      <formula>0</formula>
    </cfRule>
  </conditionalFormatting>
  <conditionalFormatting sqref="D18:I18">
    <cfRule type="cellIs" dxfId="92" priority="66" operator="equal">
      <formula>0</formula>
    </cfRule>
  </conditionalFormatting>
  <conditionalFormatting sqref="J18">
    <cfRule type="cellIs" dxfId="91" priority="65" operator="equal">
      <formula>0</formula>
    </cfRule>
  </conditionalFormatting>
  <conditionalFormatting sqref="K18">
    <cfRule type="cellIs" dxfId="90" priority="64" operator="equal">
      <formula>0</formula>
    </cfRule>
  </conditionalFormatting>
  <conditionalFormatting sqref="D37:I37 O37:T37">
    <cfRule type="cellIs" dxfId="89" priority="63" operator="equal">
      <formula>0</formula>
    </cfRule>
  </conditionalFormatting>
  <conditionalFormatting sqref="U37">
    <cfRule type="cellIs" dxfId="88" priority="61" operator="equal">
      <formula>0</formula>
    </cfRule>
  </conditionalFormatting>
  <conditionalFormatting sqref="J37">
    <cfRule type="cellIs" dxfId="87" priority="62" operator="equal">
      <formula>0</formula>
    </cfRule>
  </conditionalFormatting>
  <conditionalFormatting sqref="K37 V37">
    <cfRule type="cellIs" dxfId="86" priority="60" operator="equal">
      <formula>0</formula>
    </cfRule>
  </conditionalFormatting>
  <conditionalFormatting sqref="D56:I56 O56:T56">
    <cfRule type="cellIs" dxfId="85" priority="59" operator="equal">
      <formula>0</formula>
    </cfRule>
  </conditionalFormatting>
  <conditionalFormatting sqref="U56">
    <cfRule type="cellIs" dxfId="84" priority="57" operator="equal">
      <formula>0</formula>
    </cfRule>
  </conditionalFormatting>
  <conditionalFormatting sqref="J56">
    <cfRule type="cellIs" dxfId="83" priority="58" operator="equal">
      <formula>0</formula>
    </cfRule>
  </conditionalFormatting>
  <conditionalFormatting sqref="V56 K56">
    <cfRule type="cellIs" dxfId="82" priority="56" operator="equal">
      <formula>0</formula>
    </cfRule>
  </conditionalFormatting>
  <conditionalFormatting sqref="D75:I75 O75:T75">
    <cfRule type="cellIs" dxfId="81" priority="55" operator="equal">
      <formula>0</formula>
    </cfRule>
  </conditionalFormatting>
  <conditionalFormatting sqref="U75">
    <cfRule type="cellIs" dxfId="80" priority="53" operator="equal">
      <formula>0</formula>
    </cfRule>
  </conditionalFormatting>
  <conditionalFormatting sqref="J75">
    <cfRule type="cellIs" dxfId="79" priority="54" operator="equal">
      <formula>0</formula>
    </cfRule>
  </conditionalFormatting>
  <conditionalFormatting sqref="K75 V75">
    <cfRule type="cellIs" dxfId="78" priority="52" operator="equal">
      <formula>0</formula>
    </cfRule>
  </conditionalFormatting>
  <conditionalFormatting sqref="D94:I94 O94:T94">
    <cfRule type="cellIs" dxfId="77" priority="51" operator="equal">
      <formula>0</formula>
    </cfRule>
  </conditionalFormatting>
  <conditionalFormatting sqref="U94">
    <cfRule type="cellIs" dxfId="76" priority="49" operator="equal">
      <formula>0</formula>
    </cfRule>
  </conditionalFormatting>
  <conditionalFormatting sqref="J94">
    <cfRule type="cellIs" dxfId="75" priority="50" operator="equal">
      <formula>0</formula>
    </cfRule>
  </conditionalFormatting>
  <conditionalFormatting sqref="V94 K94">
    <cfRule type="cellIs" dxfId="74" priority="48" operator="equal">
      <formula>0</formula>
    </cfRule>
  </conditionalFormatting>
  <conditionalFormatting sqref="O113:T113">
    <cfRule type="cellIs" dxfId="73" priority="47" operator="equal">
      <formula>0</formula>
    </cfRule>
  </conditionalFormatting>
  <conditionalFormatting sqref="V113">
    <cfRule type="cellIs" dxfId="72" priority="46" operator="equal">
      <formula>0</formula>
    </cfRule>
  </conditionalFormatting>
  <conditionalFormatting sqref="D113:I113">
    <cfRule type="cellIs" dxfId="71" priority="45" operator="equal">
      <formula>0</formula>
    </cfRule>
  </conditionalFormatting>
  <conditionalFormatting sqref="J113">
    <cfRule type="cellIs" dxfId="70" priority="44" operator="equal">
      <formula>0</formula>
    </cfRule>
  </conditionalFormatting>
  <conditionalFormatting sqref="U113">
    <cfRule type="cellIs" dxfId="69" priority="43" operator="equal">
      <formula>0</formula>
    </cfRule>
  </conditionalFormatting>
  <conditionalFormatting sqref="K113">
    <cfRule type="cellIs" dxfId="68" priority="42" operator="equal">
      <formula>0</formula>
    </cfRule>
  </conditionalFormatting>
  <conditionalFormatting sqref="D29:E29">
    <cfRule type="cellIs" dxfId="67" priority="13" operator="equal">
      <formula>0</formula>
    </cfRule>
  </conditionalFormatting>
  <conditionalFormatting sqref="F29:J29">
    <cfRule type="cellIs" dxfId="66" priority="12" operator="equal">
      <formula>0</formula>
    </cfRule>
  </conditionalFormatting>
  <conditionalFormatting sqref="K29">
    <cfRule type="cellIs" dxfId="65" priority="11" operator="equal">
      <formula>0</formula>
    </cfRule>
  </conditionalFormatting>
  <conditionalFormatting sqref="O48:U48 D48:J48">
    <cfRule type="cellIs" dxfId="64" priority="10" operator="equal">
      <formula>0</formula>
    </cfRule>
  </conditionalFormatting>
  <conditionalFormatting sqref="K48 V48">
    <cfRule type="cellIs" dxfId="63" priority="9" operator="equal">
      <formula>0</formula>
    </cfRule>
  </conditionalFormatting>
  <conditionalFormatting sqref="O67:U67 D67:J67">
    <cfRule type="cellIs" dxfId="62" priority="8" operator="equal">
      <formula>0</formula>
    </cfRule>
  </conditionalFormatting>
  <conditionalFormatting sqref="V67 K67">
    <cfRule type="cellIs" dxfId="61" priority="7" operator="equal">
      <formula>0</formula>
    </cfRule>
  </conditionalFormatting>
  <conditionalFormatting sqref="O86:U86 D86:J86">
    <cfRule type="cellIs" dxfId="60" priority="6" operator="equal">
      <formula>0</formula>
    </cfRule>
  </conditionalFormatting>
  <conditionalFormatting sqref="K86 V86">
    <cfRule type="cellIs" dxfId="59" priority="5" operator="equal">
      <formula>0</formula>
    </cfRule>
  </conditionalFormatting>
  <conditionalFormatting sqref="O105:U105 D105:J105">
    <cfRule type="cellIs" dxfId="58" priority="4" operator="equal">
      <formula>0</formula>
    </cfRule>
  </conditionalFormatting>
  <conditionalFormatting sqref="V105 K105">
    <cfRule type="cellIs" dxfId="57" priority="3" operator="equal">
      <formula>0</formula>
    </cfRule>
  </conditionalFormatting>
  <conditionalFormatting sqref="O124:V124 D124:J124">
    <cfRule type="cellIs" dxfId="56" priority="2" operator="equal">
      <formula>0</formula>
    </cfRule>
  </conditionalFormatting>
  <conditionalFormatting sqref="K124">
    <cfRule type="cellIs" dxfId="55"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AA115"/>
  <sheetViews>
    <sheetView showGridLines="0" zoomScale="85" zoomScaleNormal="85" zoomScaleSheetLayoutView="100" workbookViewId="0">
      <selection activeCell="V101" sqref="V101"/>
    </sheetView>
  </sheetViews>
  <sheetFormatPr defaultRowHeight="13" x14ac:dyDescent="0.2"/>
  <cols>
    <col min="1" max="1" width="8.984375E-2" style="51" customWidth="1"/>
    <col min="2" max="2" width="2.1796875" customWidth="1"/>
    <col min="3" max="3" width="10.90625" customWidth="1"/>
    <col min="4" max="4" width="8.08984375" style="159" customWidth="1"/>
    <col min="5" max="5" width="8.1796875" style="159" customWidth="1"/>
    <col min="6" max="8" width="8.08984375" style="159" customWidth="1"/>
    <col min="9" max="9" width="8.6328125" customWidth="1"/>
    <col min="10" max="10" width="2.1796875" style="51" customWidth="1"/>
    <col min="11" max="11" width="2.1796875" customWidth="1"/>
    <col min="12" max="12" width="10.90625" customWidth="1"/>
    <col min="13" max="17" width="8.08984375" style="159" customWidth="1"/>
    <col min="18" max="18" width="8.6328125" customWidth="1"/>
    <col min="19" max="19" width="2.6328125" customWidth="1"/>
    <col min="20" max="20" width="3.08984375" customWidth="1"/>
    <col min="21" max="21" width="9" customWidth="1"/>
    <col min="22" max="27" width="8.08984375" customWidth="1"/>
  </cols>
  <sheetData>
    <row r="2" spans="1:27" ht="13.5" customHeight="1" x14ac:dyDescent="0.2">
      <c r="B2" s="7" t="s">
        <v>182</v>
      </c>
      <c r="D2" s="354"/>
      <c r="E2" s="355"/>
      <c r="F2" s="355"/>
      <c r="I2" s="76"/>
      <c r="K2" s="51"/>
      <c r="L2" s="51"/>
      <c r="R2" s="51"/>
      <c r="S2" s="51"/>
    </row>
    <row r="3" spans="1:27" ht="14.25" customHeight="1" x14ac:dyDescent="0.2">
      <c r="B3" s="245"/>
      <c r="C3" s="246"/>
      <c r="D3" s="26" t="s">
        <v>141</v>
      </c>
      <c r="E3" s="26" t="s">
        <v>139</v>
      </c>
      <c r="F3" s="163" t="s">
        <v>140</v>
      </c>
      <c r="G3" s="163" t="s">
        <v>146</v>
      </c>
      <c r="H3" s="163" t="s">
        <v>151</v>
      </c>
      <c r="I3" s="164" t="s">
        <v>99</v>
      </c>
      <c r="K3" s="51"/>
      <c r="L3" s="51"/>
      <c r="R3" s="51"/>
    </row>
    <row r="4" spans="1:27" ht="14.25" customHeight="1" x14ac:dyDescent="0.2">
      <c r="A4" s="77"/>
      <c r="B4" s="521" t="s">
        <v>129</v>
      </c>
      <c r="C4" s="310" t="s">
        <v>74</v>
      </c>
      <c r="D4" s="286">
        <f t="shared" ref="D4:H18" si="0">SUM(D23,M23,D42,M42,D61,M61,D80,M80,D99,M99)</f>
        <v>1</v>
      </c>
      <c r="E4" s="287">
        <f t="shared" si="0"/>
        <v>2</v>
      </c>
      <c r="F4" s="287">
        <f t="shared" si="0"/>
        <v>1</v>
      </c>
      <c r="G4" s="288">
        <f t="shared" si="0"/>
        <v>4</v>
      </c>
      <c r="H4" s="288">
        <f>SUM(H23,Q23,H42,Q42,H61,Q61,H80,Q80,H99,Q99)</f>
        <v>0</v>
      </c>
      <c r="I4" s="290">
        <f>SUM(D4:H4)/5</f>
        <v>1.6</v>
      </c>
      <c r="K4" s="51"/>
      <c r="L4" s="51"/>
      <c r="R4" s="51"/>
      <c r="S4" s="51"/>
      <c r="AA4" s="51"/>
    </row>
    <row r="5" spans="1:27" ht="14.25" customHeight="1" x14ac:dyDescent="0.2">
      <c r="A5" s="1"/>
      <c r="B5" s="522"/>
      <c r="C5" s="310" t="s">
        <v>75</v>
      </c>
      <c r="D5" s="286">
        <f t="shared" si="0"/>
        <v>1</v>
      </c>
      <c r="E5" s="287">
        <f t="shared" si="0"/>
        <v>1</v>
      </c>
      <c r="F5" s="287">
        <f t="shared" si="0"/>
        <v>4</v>
      </c>
      <c r="G5" s="288">
        <f t="shared" si="0"/>
        <v>1</v>
      </c>
      <c r="H5" s="288">
        <f t="shared" si="0"/>
        <v>0</v>
      </c>
      <c r="I5" s="290">
        <f t="shared" ref="I5:I19" si="1">SUM(D5:H5)/5</f>
        <v>1.4</v>
      </c>
      <c r="K5" s="51"/>
      <c r="L5" s="51"/>
      <c r="R5" s="51"/>
      <c r="S5" s="51"/>
    </row>
    <row r="6" spans="1:27" ht="14.25" customHeight="1" x14ac:dyDescent="0.2">
      <c r="A6" s="1"/>
      <c r="B6" s="522"/>
      <c r="C6" s="310" t="s">
        <v>77</v>
      </c>
      <c r="D6" s="287">
        <f t="shared" si="0"/>
        <v>0</v>
      </c>
      <c r="E6" s="287">
        <f t="shared" si="0"/>
        <v>1</v>
      </c>
      <c r="F6" s="287">
        <f t="shared" si="0"/>
        <v>1</v>
      </c>
      <c r="G6" s="288">
        <f t="shared" si="0"/>
        <v>1</v>
      </c>
      <c r="H6" s="314">
        <f t="shared" si="0"/>
        <v>1</v>
      </c>
      <c r="I6" s="290">
        <f t="shared" si="1"/>
        <v>0.8</v>
      </c>
      <c r="K6" s="51"/>
      <c r="L6" s="51"/>
      <c r="R6" s="51"/>
      <c r="S6" s="51"/>
    </row>
    <row r="7" spans="1:27" ht="14.25" customHeight="1" x14ac:dyDescent="0.2">
      <c r="B7" s="522"/>
      <c r="C7" s="310" t="s">
        <v>153</v>
      </c>
      <c r="D7" s="287">
        <f t="shared" si="0"/>
        <v>0</v>
      </c>
      <c r="E7" s="287">
        <f t="shared" si="0"/>
        <v>4</v>
      </c>
      <c r="F7" s="287">
        <f t="shared" si="0"/>
        <v>2</v>
      </c>
      <c r="G7" s="288">
        <f t="shared" si="0"/>
        <v>2</v>
      </c>
      <c r="H7" s="314">
        <f t="shared" si="0"/>
        <v>5</v>
      </c>
      <c r="I7" s="290">
        <f t="shared" si="1"/>
        <v>2.6</v>
      </c>
      <c r="K7" s="51"/>
      <c r="L7" s="51"/>
      <c r="R7" s="51"/>
      <c r="S7" s="51"/>
    </row>
    <row r="8" spans="1:27" ht="14.25" customHeight="1" x14ac:dyDescent="0.2">
      <c r="B8" s="522"/>
      <c r="C8" s="310" t="s">
        <v>79</v>
      </c>
      <c r="D8" s="286">
        <f t="shared" si="0"/>
        <v>1</v>
      </c>
      <c r="E8" s="287">
        <f t="shared" si="0"/>
        <v>1</v>
      </c>
      <c r="F8" s="287">
        <f t="shared" si="0"/>
        <v>0</v>
      </c>
      <c r="G8" s="288">
        <f t="shared" si="0"/>
        <v>1</v>
      </c>
      <c r="H8" s="288">
        <f t="shared" si="0"/>
        <v>0</v>
      </c>
      <c r="I8" s="290">
        <f t="shared" si="1"/>
        <v>0.6</v>
      </c>
      <c r="K8" s="51"/>
      <c r="L8" s="51"/>
      <c r="R8" s="51"/>
      <c r="S8" s="51"/>
    </row>
    <row r="9" spans="1:27" ht="14.25" customHeight="1" x14ac:dyDescent="0.2">
      <c r="B9" s="522"/>
      <c r="C9" s="311" t="s">
        <v>131</v>
      </c>
      <c r="D9" s="293">
        <f t="shared" si="0"/>
        <v>1</v>
      </c>
      <c r="E9" s="294">
        <f t="shared" si="0"/>
        <v>0</v>
      </c>
      <c r="F9" s="294">
        <f t="shared" si="0"/>
        <v>0</v>
      </c>
      <c r="G9" s="295">
        <f t="shared" si="0"/>
        <v>0</v>
      </c>
      <c r="H9" s="295">
        <f t="shared" si="0"/>
        <v>0</v>
      </c>
      <c r="I9" s="297">
        <f t="shared" si="1"/>
        <v>0.2</v>
      </c>
      <c r="K9" s="51"/>
      <c r="L9" s="51"/>
      <c r="R9" s="51"/>
      <c r="S9" s="51"/>
    </row>
    <row r="10" spans="1:27" ht="14.25" customHeight="1" x14ac:dyDescent="0.2">
      <c r="B10" s="523"/>
      <c r="C10" s="215" t="s">
        <v>51</v>
      </c>
      <c r="D10" s="312">
        <f>SUM(D4:D9)</f>
        <v>4</v>
      </c>
      <c r="E10" s="312">
        <f t="shared" ref="E10:H10" si="2">SUM(E4:E9)</f>
        <v>9</v>
      </c>
      <c r="F10" s="312">
        <f t="shared" si="2"/>
        <v>8</v>
      </c>
      <c r="G10" s="312">
        <f t="shared" si="2"/>
        <v>9</v>
      </c>
      <c r="H10" s="312">
        <f t="shared" si="2"/>
        <v>6</v>
      </c>
      <c r="I10" s="313">
        <f t="shared" si="1"/>
        <v>7.2</v>
      </c>
      <c r="K10" s="51"/>
      <c r="L10" s="51"/>
      <c r="R10" s="51"/>
      <c r="S10" s="51"/>
    </row>
    <row r="11" spans="1:27" ht="14.25" customHeight="1" x14ac:dyDescent="0.2">
      <c r="B11" s="511" t="s">
        <v>66</v>
      </c>
      <c r="C11" s="268" t="s">
        <v>67</v>
      </c>
      <c r="D11" s="222">
        <f t="shared" si="0"/>
        <v>0</v>
      </c>
      <c r="E11" s="223">
        <f t="shared" si="0"/>
        <v>3</v>
      </c>
      <c r="F11" s="223">
        <f t="shared" si="0"/>
        <v>2</v>
      </c>
      <c r="G11" s="224">
        <f t="shared" si="0"/>
        <v>1</v>
      </c>
      <c r="H11" s="224">
        <f t="shared" si="0"/>
        <v>5</v>
      </c>
      <c r="I11" s="274">
        <f t="shared" si="1"/>
        <v>2.2000000000000002</v>
      </c>
      <c r="K11" s="51"/>
      <c r="L11" s="51"/>
      <c r="R11" s="51"/>
      <c r="S11" s="51"/>
    </row>
    <row r="12" spans="1:27" ht="14.25" customHeight="1" x14ac:dyDescent="0.2">
      <c r="B12" s="512"/>
      <c r="C12" s="211" t="s">
        <v>68</v>
      </c>
      <c r="D12" s="173">
        <f t="shared" si="0"/>
        <v>0</v>
      </c>
      <c r="E12" s="174">
        <f t="shared" si="0"/>
        <v>3</v>
      </c>
      <c r="F12" s="174">
        <f t="shared" si="0"/>
        <v>3</v>
      </c>
      <c r="G12" s="195">
        <f t="shared" si="0"/>
        <v>17</v>
      </c>
      <c r="H12" s="195">
        <f t="shared" si="0"/>
        <v>5</v>
      </c>
      <c r="I12" s="272">
        <f t="shared" si="1"/>
        <v>5.6</v>
      </c>
      <c r="K12" s="51"/>
      <c r="L12" s="51"/>
      <c r="R12" s="51"/>
      <c r="S12" s="51"/>
    </row>
    <row r="13" spans="1:27" ht="14.25" customHeight="1" x14ac:dyDescent="0.2">
      <c r="A13" s="77"/>
      <c r="B13" s="512"/>
      <c r="C13" s="211" t="s">
        <v>69</v>
      </c>
      <c r="D13" s="173">
        <f t="shared" si="0"/>
        <v>0</v>
      </c>
      <c r="E13" s="174">
        <f t="shared" si="0"/>
        <v>2</v>
      </c>
      <c r="F13" s="174">
        <f t="shared" si="0"/>
        <v>2</v>
      </c>
      <c r="G13" s="195">
        <f t="shared" si="0"/>
        <v>0</v>
      </c>
      <c r="H13" s="195">
        <f t="shared" si="0"/>
        <v>0</v>
      </c>
      <c r="I13" s="272">
        <f t="shared" si="1"/>
        <v>0.8</v>
      </c>
      <c r="K13" s="51"/>
      <c r="L13" s="51"/>
      <c r="R13" s="51"/>
      <c r="S13" s="51"/>
    </row>
    <row r="14" spans="1:27" ht="14.25" customHeight="1" x14ac:dyDescent="0.2">
      <c r="A14" s="1"/>
      <c r="B14" s="512"/>
      <c r="C14" s="211" t="s">
        <v>70</v>
      </c>
      <c r="D14" s="195">
        <f t="shared" si="0"/>
        <v>0</v>
      </c>
      <c r="E14" s="195">
        <f t="shared" si="0"/>
        <v>6</v>
      </c>
      <c r="F14" s="195">
        <f t="shared" si="0"/>
        <v>0</v>
      </c>
      <c r="G14" s="195">
        <f t="shared" si="0"/>
        <v>0</v>
      </c>
      <c r="H14" s="195">
        <f t="shared" si="0"/>
        <v>0</v>
      </c>
      <c r="I14" s="272">
        <f t="shared" si="1"/>
        <v>1.2</v>
      </c>
      <c r="K14" s="51"/>
      <c r="L14" s="51"/>
      <c r="R14" s="51"/>
      <c r="S14" s="51"/>
    </row>
    <row r="15" spans="1:27" ht="14.25" customHeight="1" x14ac:dyDescent="0.2">
      <c r="A15" s="1"/>
      <c r="B15" s="512"/>
      <c r="C15" s="212" t="s">
        <v>71</v>
      </c>
      <c r="D15" s="203">
        <f t="shared" si="0"/>
        <v>0</v>
      </c>
      <c r="E15" s="203">
        <f t="shared" si="0"/>
        <v>2</v>
      </c>
      <c r="F15" s="203">
        <f t="shared" si="0"/>
        <v>0</v>
      </c>
      <c r="G15" s="203">
        <f t="shared" si="0"/>
        <v>2</v>
      </c>
      <c r="H15" s="203">
        <f t="shared" si="0"/>
        <v>1</v>
      </c>
      <c r="I15" s="273">
        <f t="shared" si="1"/>
        <v>1</v>
      </c>
      <c r="K15" s="51"/>
      <c r="L15" s="51"/>
      <c r="R15" s="51"/>
      <c r="S15" s="51"/>
    </row>
    <row r="16" spans="1:27" ht="14.25" customHeight="1" x14ac:dyDescent="0.2">
      <c r="A16" s="1"/>
      <c r="B16" s="513"/>
      <c r="C16" s="215" t="s">
        <v>51</v>
      </c>
      <c r="D16" s="312">
        <f t="shared" ref="D16:G16" si="3">SUM(D11:D15)</f>
        <v>0</v>
      </c>
      <c r="E16" s="312">
        <f t="shared" si="3"/>
        <v>16</v>
      </c>
      <c r="F16" s="312">
        <f t="shared" si="3"/>
        <v>7</v>
      </c>
      <c r="G16" s="312">
        <f t="shared" si="3"/>
        <v>20</v>
      </c>
      <c r="H16" s="312">
        <f>SUM(H11:H15)</f>
        <v>11</v>
      </c>
      <c r="I16" s="327">
        <f t="shared" si="1"/>
        <v>10.8</v>
      </c>
      <c r="K16" s="51"/>
      <c r="L16" s="51"/>
      <c r="R16" s="51"/>
      <c r="S16" s="51"/>
    </row>
    <row r="17" spans="1:25" ht="14.25" customHeight="1" x14ac:dyDescent="0.2">
      <c r="B17" s="505" t="s">
        <v>82</v>
      </c>
      <c r="C17" s="506"/>
      <c r="D17" s="286">
        <f t="shared" si="0"/>
        <v>1</v>
      </c>
      <c r="E17" s="287">
        <f t="shared" si="0"/>
        <v>0</v>
      </c>
      <c r="F17" s="287">
        <f t="shared" si="0"/>
        <v>0</v>
      </c>
      <c r="G17" s="288">
        <f t="shared" si="0"/>
        <v>0</v>
      </c>
      <c r="H17" s="288">
        <f t="shared" si="0"/>
        <v>0</v>
      </c>
      <c r="I17" s="290">
        <f t="shared" si="1"/>
        <v>0.2</v>
      </c>
      <c r="K17" s="51"/>
      <c r="L17" s="51"/>
      <c r="R17" s="51"/>
      <c r="S17" s="51"/>
    </row>
    <row r="18" spans="1:25" ht="14.25" customHeight="1" thickBot="1" x14ac:dyDescent="0.25">
      <c r="B18" s="509" t="s">
        <v>72</v>
      </c>
      <c r="C18" s="510"/>
      <c r="D18" s="222">
        <f t="shared" si="0"/>
        <v>0</v>
      </c>
      <c r="E18" s="223">
        <f t="shared" si="0"/>
        <v>1</v>
      </c>
      <c r="F18" s="223">
        <f t="shared" si="0"/>
        <v>0</v>
      </c>
      <c r="G18" s="224">
        <f t="shared" si="0"/>
        <v>2</v>
      </c>
      <c r="H18" s="224">
        <f t="shared" si="0"/>
        <v>1</v>
      </c>
      <c r="I18" s="290">
        <f t="shared" si="1"/>
        <v>0.8</v>
      </c>
      <c r="K18" s="51"/>
      <c r="L18" s="51"/>
      <c r="R18" s="51"/>
      <c r="S18" s="51"/>
    </row>
    <row r="19" spans="1:25" ht="14.25" customHeight="1" thickBot="1" x14ac:dyDescent="0.25">
      <c r="A19" s="1"/>
      <c r="B19" s="503" t="s">
        <v>49</v>
      </c>
      <c r="C19" s="504"/>
      <c r="D19" s="200">
        <f t="shared" ref="D19:G19" si="4">SUM(D10,D16,D17,D18)</f>
        <v>5</v>
      </c>
      <c r="E19" s="201">
        <f t="shared" si="4"/>
        <v>26</v>
      </c>
      <c r="F19" s="201">
        <f t="shared" si="4"/>
        <v>15</v>
      </c>
      <c r="G19" s="202">
        <f t="shared" si="4"/>
        <v>31</v>
      </c>
      <c r="H19" s="324">
        <f>SUM(H10,H16,H17,H18)</f>
        <v>18</v>
      </c>
      <c r="I19" s="326">
        <f t="shared" si="1"/>
        <v>19</v>
      </c>
      <c r="K19" s="7"/>
      <c r="L19" s="3"/>
      <c r="M19" s="355"/>
      <c r="R19" s="51"/>
      <c r="S19" s="51"/>
      <c r="T19" s="51"/>
      <c r="U19" s="51"/>
      <c r="V19" s="51"/>
      <c r="W19" s="51"/>
      <c r="X19" s="51"/>
      <c r="Y19" s="51"/>
    </row>
    <row r="20" spans="1:25" ht="7.5" customHeight="1" x14ac:dyDescent="0.2">
      <c r="B20" s="51"/>
      <c r="C20" s="51"/>
      <c r="I20" s="51"/>
      <c r="K20" s="51"/>
      <c r="L20" s="51"/>
      <c r="R20" s="51"/>
    </row>
    <row r="21" spans="1:25" x14ac:dyDescent="0.2">
      <c r="B21" s="7" t="s">
        <v>183</v>
      </c>
      <c r="C21" s="7"/>
      <c r="D21" s="354"/>
      <c r="E21" s="355"/>
      <c r="F21" s="355"/>
      <c r="I21" s="76"/>
      <c r="K21" s="7" t="s">
        <v>184</v>
      </c>
      <c r="M21" s="354"/>
      <c r="N21" s="355"/>
      <c r="R21" s="76"/>
    </row>
    <row r="22" spans="1:25" ht="14.25" customHeight="1" x14ac:dyDescent="0.2">
      <c r="B22" s="245"/>
      <c r="C22" s="246"/>
      <c r="D22" s="26" t="s">
        <v>141</v>
      </c>
      <c r="E22" s="26" t="s">
        <v>139</v>
      </c>
      <c r="F22" s="163" t="s">
        <v>140</v>
      </c>
      <c r="G22" s="163" t="s">
        <v>146</v>
      </c>
      <c r="H22" s="163" t="s">
        <v>151</v>
      </c>
      <c r="I22" s="164" t="s">
        <v>99</v>
      </c>
      <c r="K22" s="245"/>
      <c r="L22" s="246"/>
      <c r="M22" s="26" t="s">
        <v>141</v>
      </c>
      <c r="N22" s="26" t="s">
        <v>139</v>
      </c>
      <c r="O22" s="163" t="s">
        <v>140</v>
      </c>
      <c r="P22" s="163" t="s">
        <v>146</v>
      </c>
      <c r="Q22" s="163" t="s">
        <v>151</v>
      </c>
      <c r="R22" s="164" t="s">
        <v>99</v>
      </c>
    </row>
    <row r="23" spans="1:25" ht="14.25" customHeight="1" x14ac:dyDescent="0.2">
      <c r="A23" s="77"/>
      <c r="B23" s="521" t="s">
        <v>129</v>
      </c>
      <c r="C23" s="310" t="s">
        <v>74</v>
      </c>
      <c r="D23" s="191">
        <v>0</v>
      </c>
      <c r="E23" s="192">
        <v>0</v>
      </c>
      <c r="F23" s="192">
        <v>0</v>
      </c>
      <c r="G23" s="298">
        <v>1</v>
      </c>
      <c r="H23" s="298">
        <v>0</v>
      </c>
      <c r="I23" s="273">
        <f>SUM(D23:H23)/5</f>
        <v>0.2</v>
      </c>
      <c r="K23" s="521" t="s">
        <v>129</v>
      </c>
      <c r="L23" s="310" t="s">
        <v>74</v>
      </c>
      <c r="M23" s="191">
        <v>0</v>
      </c>
      <c r="N23" s="192">
        <v>0</v>
      </c>
      <c r="O23" s="192">
        <v>0</v>
      </c>
      <c r="P23" s="298">
        <v>0</v>
      </c>
      <c r="Q23" s="298">
        <v>0</v>
      </c>
      <c r="R23" s="273">
        <f>SUM(M23:Q23)/5</f>
        <v>0</v>
      </c>
    </row>
    <row r="24" spans="1:25" ht="14.25" customHeight="1" x14ac:dyDescent="0.2">
      <c r="A24" s="1"/>
      <c r="B24" s="522"/>
      <c r="C24" s="310" t="s">
        <v>75</v>
      </c>
      <c r="D24" s="286">
        <v>0</v>
      </c>
      <c r="E24" s="287">
        <v>1</v>
      </c>
      <c r="F24" s="287">
        <v>0</v>
      </c>
      <c r="G24" s="288">
        <v>1</v>
      </c>
      <c r="H24" s="288">
        <v>0</v>
      </c>
      <c r="I24" s="290">
        <f t="shared" ref="I24:I38" si="5">SUM(D24:H24)/5</f>
        <v>0.4</v>
      </c>
      <c r="K24" s="522"/>
      <c r="L24" s="310" t="s">
        <v>75</v>
      </c>
      <c r="M24" s="286">
        <v>0</v>
      </c>
      <c r="N24" s="287">
        <v>0</v>
      </c>
      <c r="O24" s="287">
        <v>0</v>
      </c>
      <c r="P24" s="288">
        <v>0</v>
      </c>
      <c r="Q24" s="288">
        <v>0</v>
      </c>
      <c r="R24" s="290">
        <f t="shared" ref="R24:R38" si="6">SUM(M24:Q24)/5</f>
        <v>0</v>
      </c>
    </row>
    <row r="25" spans="1:25" ht="14.25" customHeight="1" x14ac:dyDescent="0.2">
      <c r="B25" s="522"/>
      <c r="C25" s="310" t="s">
        <v>77</v>
      </c>
      <c r="D25" s="286">
        <v>0</v>
      </c>
      <c r="E25" s="287">
        <v>0</v>
      </c>
      <c r="F25" s="287">
        <v>0</v>
      </c>
      <c r="G25" s="288">
        <v>0</v>
      </c>
      <c r="H25" s="288">
        <v>0</v>
      </c>
      <c r="I25" s="290">
        <f t="shared" si="5"/>
        <v>0</v>
      </c>
      <c r="K25" s="522"/>
      <c r="L25" s="310" t="s">
        <v>77</v>
      </c>
      <c r="M25" s="286">
        <v>0</v>
      </c>
      <c r="N25" s="287">
        <v>1</v>
      </c>
      <c r="O25" s="287">
        <v>0</v>
      </c>
      <c r="P25" s="288">
        <v>0</v>
      </c>
      <c r="Q25" s="288">
        <v>0</v>
      </c>
      <c r="R25" s="290">
        <f t="shared" si="6"/>
        <v>0.2</v>
      </c>
    </row>
    <row r="26" spans="1:25" ht="14.25" customHeight="1" x14ac:dyDescent="0.2">
      <c r="B26" s="522"/>
      <c r="C26" s="310" t="s">
        <v>73</v>
      </c>
      <c r="D26" s="286">
        <v>0</v>
      </c>
      <c r="E26" s="287">
        <v>0</v>
      </c>
      <c r="F26" s="287">
        <v>0</v>
      </c>
      <c r="G26" s="288">
        <v>1</v>
      </c>
      <c r="H26" s="288">
        <v>0</v>
      </c>
      <c r="I26" s="290">
        <f t="shared" si="5"/>
        <v>0.2</v>
      </c>
      <c r="K26" s="522"/>
      <c r="L26" s="310" t="s">
        <v>73</v>
      </c>
      <c r="M26" s="286">
        <v>0</v>
      </c>
      <c r="N26" s="287">
        <v>2</v>
      </c>
      <c r="O26" s="287">
        <v>0</v>
      </c>
      <c r="P26" s="288">
        <v>0</v>
      </c>
      <c r="Q26" s="288">
        <v>0</v>
      </c>
      <c r="R26" s="290">
        <f t="shared" si="6"/>
        <v>0.4</v>
      </c>
    </row>
    <row r="27" spans="1:25" ht="14.25" customHeight="1" x14ac:dyDescent="0.2">
      <c r="B27" s="522"/>
      <c r="C27" s="310" t="s">
        <v>79</v>
      </c>
      <c r="D27" s="286">
        <v>0</v>
      </c>
      <c r="E27" s="287">
        <v>0</v>
      </c>
      <c r="F27" s="287">
        <v>0</v>
      </c>
      <c r="G27" s="288">
        <v>0</v>
      </c>
      <c r="H27" s="288">
        <v>0</v>
      </c>
      <c r="I27" s="290">
        <f t="shared" si="5"/>
        <v>0</v>
      </c>
      <c r="K27" s="522"/>
      <c r="L27" s="310" t="s">
        <v>79</v>
      </c>
      <c r="M27" s="286">
        <v>0</v>
      </c>
      <c r="N27" s="287">
        <v>0</v>
      </c>
      <c r="O27" s="287">
        <v>0</v>
      </c>
      <c r="P27" s="288">
        <v>0</v>
      </c>
      <c r="Q27" s="288">
        <v>0</v>
      </c>
      <c r="R27" s="290">
        <f t="shared" si="6"/>
        <v>0</v>
      </c>
    </row>
    <row r="28" spans="1:25" ht="14.25" customHeight="1" x14ac:dyDescent="0.2">
      <c r="A28" s="77"/>
      <c r="B28" s="522"/>
      <c r="C28" s="311" t="s">
        <v>131</v>
      </c>
      <c r="D28" s="293">
        <v>0</v>
      </c>
      <c r="E28" s="294">
        <v>0</v>
      </c>
      <c r="F28" s="294">
        <v>0</v>
      </c>
      <c r="G28" s="295">
        <v>0</v>
      </c>
      <c r="H28" s="295">
        <v>0</v>
      </c>
      <c r="I28" s="297">
        <f t="shared" si="5"/>
        <v>0</v>
      </c>
      <c r="K28" s="522"/>
      <c r="L28" s="311" t="s">
        <v>131</v>
      </c>
      <c r="M28" s="293">
        <v>1</v>
      </c>
      <c r="N28" s="294">
        <v>0</v>
      </c>
      <c r="O28" s="294">
        <v>0</v>
      </c>
      <c r="P28" s="295">
        <v>0</v>
      </c>
      <c r="Q28" s="295">
        <v>0</v>
      </c>
      <c r="R28" s="297">
        <f t="shared" si="6"/>
        <v>0.2</v>
      </c>
    </row>
    <row r="29" spans="1:25" ht="14.25" customHeight="1" x14ac:dyDescent="0.2">
      <c r="A29" s="77"/>
      <c r="B29" s="523"/>
      <c r="C29" s="215" t="s">
        <v>51</v>
      </c>
      <c r="D29" s="312">
        <f>SUM(D23:D28)</f>
        <v>0</v>
      </c>
      <c r="E29" s="312">
        <f t="shared" ref="E29:H29" si="7">SUM(E23:E28)</f>
        <v>1</v>
      </c>
      <c r="F29" s="312">
        <f t="shared" si="7"/>
        <v>0</v>
      </c>
      <c r="G29" s="312">
        <f t="shared" si="7"/>
        <v>3</v>
      </c>
      <c r="H29" s="312">
        <f t="shared" si="7"/>
        <v>0</v>
      </c>
      <c r="I29" s="313">
        <f t="shared" si="5"/>
        <v>0.8</v>
      </c>
      <c r="K29" s="523"/>
      <c r="L29" s="215" t="s">
        <v>51</v>
      </c>
      <c r="M29" s="312">
        <f>SUM(M23:M28)</f>
        <v>1</v>
      </c>
      <c r="N29" s="312">
        <f t="shared" ref="N29:Q29" si="8">SUM(N23:N28)</f>
        <v>3</v>
      </c>
      <c r="O29" s="312">
        <f t="shared" si="8"/>
        <v>0</v>
      </c>
      <c r="P29" s="312">
        <f t="shared" si="8"/>
        <v>0</v>
      </c>
      <c r="Q29" s="312">
        <f t="shared" si="8"/>
        <v>0</v>
      </c>
      <c r="R29" s="313">
        <f t="shared" si="6"/>
        <v>0.8</v>
      </c>
    </row>
    <row r="30" spans="1:25" ht="14.25" customHeight="1" x14ac:dyDescent="0.2">
      <c r="A30" s="77"/>
      <c r="B30" s="511" t="s">
        <v>66</v>
      </c>
      <c r="C30" s="270" t="s">
        <v>67</v>
      </c>
      <c r="D30" s="222">
        <v>0</v>
      </c>
      <c r="E30" s="223">
        <v>0</v>
      </c>
      <c r="F30" s="223">
        <v>0</v>
      </c>
      <c r="G30" s="224">
        <v>0</v>
      </c>
      <c r="H30" s="224">
        <v>1</v>
      </c>
      <c r="I30" s="274">
        <f t="shared" si="5"/>
        <v>0.2</v>
      </c>
      <c r="K30" s="511" t="s">
        <v>66</v>
      </c>
      <c r="L30" s="270" t="s">
        <v>67</v>
      </c>
      <c r="M30" s="222">
        <v>0</v>
      </c>
      <c r="N30" s="223">
        <v>0</v>
      </c>
      <c r="O30" s="223">
        <v>0</v>
      </c>
      <c r="P30" s="224">
        <v>0</v>
      </c>
      <c r="Q30" s="224">
        <v>1</v>
      </c>
      <c r="R30" s="274">
        <f t="shared" si="6"/>
        <v>0.2</v>
      </c>
    </row>
    <row r="31" spans="1:25" ht="14.25" customHeight="1" x14ac:dyDescent="0.2">
      <c r="B31" s="512"/>
      <c r="C31" s="213" t="s">
        <v>68</v>
      </c>
      <c r="D31" s="173">
        <v>0</v>
      </c>
      <c r="E31" s="174">
        <v>2</v>
      </c>
      <c r="F31" s="174">
        <v>0</v>
      </c>
      <c r="G31" s="195">
        <v>0</v>
      </c>
      <c r="H31" s="195">
        <v>0</v>
      </c>
      <c r="I31" s="272">
        <f t="shared" si="5"/>
        <v>0.4</v>
      </c>
      <c r="K31" s="512"/>
      <c r="L31" s="213" t="s">
        <v>68</v>
      </c>
      <c r="M31" s="173">
        <v>0</v>
      </c>
      <c r="N31" s="174">
        <v>0</v>
      </c>
      <c r="O31" s="174">
        <v>0</v>
      </c>
      <c r="P31" s="195">
        <v>0</v>
      </c>
      <c r="Q31" s="195">
        <v>0</v>
      </c>
      <c r="R31" s="272">
        <f t="shared" si="6"/>
        <v>0</v>
      </c>
    </row>
    <row r="32" spans="1:25" ht="14.25" customHeight="1" x14ac:dyDescent="0.2">
      <c r="B32" s="512"/>
      <c r="C32" s="213" t="s">
        <v>69</v>
      </c>
      <c r="D32" s="173">
        <v>0</v>
      </c>
      <c r="E32" s="174">
        <v>0</v>
      </c>
      <c r="F32" s="174">
        <v>1</v>
      </c>
      <c r="G32" s="195">
        <v>0</v>
      </c>
      <c r="H32" s="195">
        <v>0</v>
      </c>
      <c r="I32" s="272">
        <f t="shared" si="5"/>
        <v>0.2</v>
      </c>
      <c r="K32" s="512"/>
      <c r="L32" s="213" t="s">
        <v>69</v>
      </c>
      <c r="M32" s="173">
        <v>0</v>
      </c>
      <c r="N32" s="174">
        <v>0</v>
      </c>
      <c r="O32" s="174">
        <v>1</v>
      </c>
      <c r="P32" s="195">
        <v>0</v>
      </c>
      <c r="Q32" s="195">
        <v>0</v>
      </c>
      <c r="R32" s="272">
        <f t="shared" si="6"/>
        <v>0.2</v>
      </c>
    </row>
    <row r="33" spans="1:18" ht="14.25" customHeight="1" x14ac:dyDescent="0.2">
      <c r="B33" s="512"/>
      <c r="C33" s="213" t="s">
        <v>70</v>
      </c>
      <c r="D33" s="173">
        <v>0</v>
      </c>
      <c r="E33" s="174">
        <v>0</v>
      </c>
      <c r="F33" s="174">
        <v>0</v>
      </c>
      <c r="G33" s="195">
        <v>0</v>
      </c>
      <c r="H33" s="195">
        <v>0</v>
      </c>
      <c r="I33" s="325">
        <f t="shared" si="5"/>
        <v>0</v>
      </c>
      <c r="K33" s="512"/>
      <c r="L33" s="213" t="s">
        <v>70</v>
      </c>
      <c r="M33" s="173">
        <v>0</v>
      </c>
      <c r="N33" s="174">
        <v>0</v>
      </c>
      <c r="O33" s="174">
        <v>0</v>
      </c>
      <c r="P33" s="195">
        <v>0</v>
      </c>
      <c r="Q33" s="195">
        <v>0</v>
      </c>
      <c r="R33" s="325">
        <f t="shared" si="6"/>
        <v>0</v>
      </c>
    </row>
    <row r="34" spans="1:18" ht="14.25" customHeight="1" x14ac:dyDescent="0.2">
      <c r="B34" s="512"/>
      <c r="C34" s="214" t="s">
        <v>71</v>
      </c>
      <c r="D34" s="181">
        <v>0</v>
      </c>
      <c r="E34" s="182">
        <v>0</v>
      </c>
      <c r="F34" s="182">
        <v>0</v>
      </c>
      <c r="G34" s="203">
        <v>0</v>
      </c>
      <c r="H34" s="195">
        <v>0</v>
      </c>
      <c r="I34" s="273">
        <f t="shared" si="5"/>
        <v>0</v>
      </c>
      <c r="K34" s="512"/>
      <c r="L34" s="214" t="s">
        <v>71</v>
      </c>
      <c r="M34" s="181">
        <v>0</v>
      </c>
      <c r="N34" s="182">
        <v>0</v>
      </c>
      <c r="O34" s="182">
        <v>0</v>
      </c>
      <c r="P34" s="203">
        <v>0</v>
      </c>
      <c r="Q34" s="203">
        <v>0</v>
      </c>
      <c r="R34" s="273">
        <f t="shared" si="6"/>
        <v>0</v>
      </c>
    </row>
    <row r="35" spans="1:18" ht="14.25" customHeight="1" x14ac:dyDescent="0.2">
      <c r="B35" s="513"/>
      <c r="C35" s="215" t="s">
        <v>51</v>
      </c>
      <c r="D35" s="312">
        <f t="shared" ref="D35:G35" si="9">SUM(D30:D34)</f>
        <v>0</v>
      </c>
      <c r="E35" s="312">
        <f t="shared" si="9"/>
        <v>2</v>
      </c>
      <c r="F35" s="312">
        <f t="shared" si="9"/>
        <v>1</v>
      </c>
      <c r="G35" s="312">
        <f t="shared" si="9"/>
        <v>0</v>
      </c>
      <c r="H35" s="312">
        <f>SUM(H30:H34)</f>
        <v>1</v>
      </c>
      <c r="I35" s="327">
        <f t="shared" si="5"/>
        <v>0.8</v>
      </c>
      <c r="K35" s="513"/>
      <c r="L35" s="215" t="s">
        <v>51</v>
      </c>
      <c r="M35" s="312">
        <f t="shared" ref="M35:P35" si="10">SUM(M30:M34)</f>
        <v>0</v>
      </c>
      <c r="N35" s="312">
        <f t="shared" si="10"/>
        <v>0</v>
      </c>
      <c r="O35" s="312">
        <f t="shared" si="10"/>
        <v>1</v>
      </c>
      <c r="P35" s="312">
        <f t="shared" si="10"/>
        <v>0</v>
      </c>
      <c r="Q35" s="312">
        <f>SUM(Q30:Q34)</f>
        <v>1</v>
      </c>
      <c r="R35" s="327">
        <f t="shared" si="6"/>
        <v>0.4</v>
      </c>
    </row>
    <row r="36" spans="1:18" ht="14.25" customHeight="1" x14ac:dyDescent="0.2">
      <c r="B36" s="516" t="s">
        <v>82</v>
      </c>
      <c r="C36" s="517"/>
      <c r="D36" s="286">
        <v>0</v>
      </c>
      <c r="E36" s="287">
        <v>0</v>
      </c>
      <c r="F36" s="287">
        <v>0</v>
      </c>
      <c r="G36" s="288">
        <v>0</v>
      </c>
      <c r="H36" s="288">
        <v>0</v>
      </c>
      <c r="I36" s="273">
        <f t="shared" si="5"/>
        <v>0</v>
      </c>
      <c r="K36" s="516" t="s">
        <v>82</v>
      </c>
      <c r="L36" s="517"/>
      <c r="M36" s="286">
        <v>0</v>
      </c>
      <c r="N36" s="287">
        <v>0</v>
      </c>
      <c r="O36" s="287">
        <v>0</v>
      </c>
      <c r="P36" s="288">
        <v>0</v>
      </c>
      <c r="Q36" s="288">
        <v>0</v>
      </c>
      <c r="R36" s="273">
        <f t="shared" si="6"/>
        <v>0</v>
      </c>
    </row>
    <row r="37" spans="1:18" ht="14.25" customHeight="1" thickBot="1" x14ac:dyDescent="0.25">
      <c r="A37" s="77"/>
      <c r="B37" s="509" t="s">
        <v>72</v>
      </c>
      <c r="C37" s="510"/>
      <c r="D37" s="222">
        <v>0</v>
      </c>
      <c r="E37" s="223">
        <v>0</v>
      </c>
      <c r="F37" s="223">
        <v>0</v>
      </c>
      <c r="G37" s="224">
        <v>1</v>
      </c>
      <c r="H37" s="224">
        <v>0</v>
      </c>
      <c r="I37" s="290">
        <f t="shared" si="5"/>
        <v>0.2</v>
      </c>
      <c r="K37" s="509" t="s">
        <v>72</v>
      </c>
      <c r="L37" s="510"/>
      <c r="M37" s="222">
        <v>0</v>
      </c>
      <c r="N37" s="223">
        <v>0</v>
      </c>
      <c r="O37" s="223">
        <v>0</v>
      </c>
      <c r="P37" s="224">
        <v>0</v>
      </c>
      <c r="Q37" s="224">
        <v>0</v>
      </c>
      <c r="R37" s="290">
        <f t="shared" si="6"/>
        <v>0</v>
      </c>
    </row>
    <row r="38" spans="1:18" ht="14.25" customHeight="1" thickBot="1" x14ac:dyDescent="0.25">
      <c r="B38" s="503" t="s">
        <v>49</v>
      </c>
      <c r="C38" s="504"/>
      <c r="D38" s="200">
        <f t="shared" ref="D38:G38" si="11">SUM(D29,D35,D36,D37)</f>
        <v>0</v>
      </c>
      <c r="E38" s="201">
        <f t="shared" si="11"/>
        <v>3</v>
      </c>
      <c r="F38" s="201">
        <f t="shared" si="11"/>
        <v>1</v>
      </c>
      <c r="G38" s="202">
        <f t="shared" si="11"/>
        <v>4</v>
      </c>
      <c r="H38" s="324">
        <f>SUM(H29,H35,H36,H37)</f>
        <v>1</v>
      </c>
      <c r="I38" s="271">
        <f t="shared" si="5"/>
        <v>1.8</v>
      </c>
      <c r="K38" s="503" t="s">
        <v>49</v>
      </c>
      <c r="L38" s="504"/>
      <c r="M38" s="200">
        <f t="shared" ref="M38:P38" si="12">SUM(M29,M35,M36,M37)</f>
        <v>1</v>
      </c>
      <c r="N38" s="201">
        <f t="shared" si="12"/>
        <v>3</v>
      </c>
      <c r="O38" s="201">
        <f t="shared" si="12"/>
        <v>1</v>
      </c>
      <c r="P38" s="202">
        <f t="shared" si="12"/>
        <v>0</v>
      </c>
      <c r="Q38" s="324">
        <f>SUM(Q29,Q35,Q36,Q37)</f>
        <v>1</v>
      </c>
      <c r="R38" s="271">
        <f t="shared" si="6"/>
        <v>1.2</v>
      </c>
    </row>
    <row r="39" spans="1:18" ht="7.5" customHeight="1" x14ac:dyDescent="0.2">
      <c r="B39" s="51"/>
      <c r="C39" s="51"/>
      <c r="I39" s="51"/>
      <c r="K39" s="328"/>
      <c r="L39" s="328"/>
      <c r="M39" s="357"/>
      <c r="N39" s="357"/>
      <c r="O39" s="357"/>
      <c r="P39" s="357"/>
      <c r="Q39" s="358"/>
      <c r="R39" s="51"/>
    </row>
    <row r="40" spans="1:18" x14ac:dyDescent="0.2">
      <c r="B40" s="7" t="s">
        <v>185</v>
      </c>
      <c r="C40" s="7"/>
      <c r="D40" s="354"/>
      <c r="E40" s="355"/>
      <c r="F40" s="355"/>
      <c r="I40" s="76"/>
      <c r="K40" s="7" t="s">
        <v>186</v>
      </c>
      <c r="M40" s="354"/>
      <c r="N40" s="355"/>
      <c r="O40" s="355"/>
      <c r="R40" s="76"/>
    </row>
    <row r="41" spans="1:18" ht="14.25" customHeight="1" x14ac:dyDescent="0.2">
      <c r="B41" s="245"/>
      <c r="C41" s="246"/>
      <c r="D41" s="26" t="s">
        <v>141</v>
      </c>
      <c r="E41" s="26" t="s">
        <v>139</v>
      </c>
      <c r="F41" s="163" t="s">
        <v>140</v>
      </c>
      <c r="G41" s="163" t="s">
        <v>146</v>
      </c>
      <c r="H41" s="163" t="s">
        <v>151</v>
      </c>
      <c r="I41" s="164" t="s">
        <v>99</v>
      </c>
      <c r="K41" s="245"/>
      <c r="L41" s="246"/>
      <c r="M41" s="26" t="s">
        <v>141</v>
      </c>
      <c r="N41" s="26" t="s">
        <v>139</v>
      </c>
      <c r="O41" s="163" t="s">
        <v>140</v>
      </c>
      <c r="P41" s="163" t="s">
        <v>146</v>
      </c>
      <c r="Q41" s="163" t="s">
        <v>151</v>
      </c>
      <c r="R41" s="164" t="s">
        <v>99</v>
      </c>
    </row>
    <row r="42" spans="1:18" ht="14.25" customHeight="1" x14ac:dyDescent="0.2">
      <c r="A42" s="77"/>
      <c r="B42" s="521" t="s">
        <v>129</v>
      </c>
      <c r="C42" s="310" t="s">
        <v>74</v>
      </c>
      <c r="D42" s="191">
        <v>1</v>
      </c>
      <c r="E42" s="192">
        <v>1</v>
      </c>
      <c r="F42" s="192">
        <v>1</v>
      </c>
      <c r="G42" s="298"/>
      <c r="H42" s="298">
        <v>0</v>
      </c>
      <c r="I42" s="273">
        <f>SUM(D42:H42)/5</f>
        <v>0.6</v>
      </c>
      <c r="K42" s="521" t="s">
        <v>129</v>
      </c>
      <c r="L42" s="310" t="s">
        <v>74</v>
      </c>
      <c r="M42" s="191">
        <v>0</v>
      </c>
      <c r="N42" s="192">
        <v>0</v>
      </c>
      <c r="O42" s="192">
        <v>0</v>
      </c>
      <c r="P42" s="298">
        <v>0</v>
      </c>
      <c r="Q42" s="298">
        <v>0</v>
      </c>
      <c r="R42" s="273">
        <f>SUM(M42:Q42)/5</f>
        <v>0</v>
      </c>
    </row>
    <row r="43" spans="1:18" ht="14.25" customHeight="1" x14ac:dyDescent="0.2">
      <c r="A43" s="1"/>
      <c r="B43" s="522"/>
      <c r="C43" s="310" t="s">
        <v>75</v>
      </c>
      <c r="D43" s="286">
        <v>1</v>
      </c>
      <c r="E43" s="287">
        <v>0</v>
      </c>
      <c r="F43" s="287">
        <v>0</v>
      </c>
      <c r="G43" s="288">
        <v>0</v>
      </c>
      <c r="H43" s="288">
        <v>0</v>
      </c>
      <c r="I43" s="290">
        <f t="shared" ref="I43:I57" si="13">SUM(D43:H43)/5</f>
        <v>0.2</v>
      </c>
      <c r="K43" s="522"/>
      <c r="L43" s="310" t="s">
        <v>75</v>
      </c>
      <c r="M43" s="286">
        <v>0</v>
      </c>
      <c r="N43" s="287">
        <v>0</v>
      </c>
      <c r="O43" s="287">
        <v>0</v>
      </c>
      <c r="P43" s="288">
        <v>0</v>
      </c>
      <c r="Q43" s="288">
        <v>0</v>
      </c>
      <c r="R43" s="290">
        <f t="shared" ref="R43:R57" si="14">SUM(M43:Q43)/5</f>
        <v>0</v>
      </c>
    </row>
    <row r="44" spans="1:18" ht="14.25" customHeight="1" x14ac:dyDescent="0.2">
      <c r="A44" s="1"/>
      <c r="B44" s="522"/>
      <c r="C44" s="310" t="s">
        <v>77</v>
      </c>
      <c r="D44" s="286">
        <v>0</v>
      </c>
      <c r="E44" s="287">
        <v>0</v>
      </c>
      <c r="F44" s="287">
        <v>0</v>
      </c>
      <c r="G44" s="288">
        <v>1</v>
      </c>
      <c r="H44" s="288">
        <v>1</v>
      </c>
      <c r="I44" s="290">
        <f t="shared" si="13"/>
        <v>0.4</v>
      </c>
      <c r="K44" s="522"/>
      <c r="L44" s="310" t="s">
        <v>77</v>
      </c>
      <c r="M44" s="286">
        <v>0</v>
      </c>
      <c r="N44" s="287">
        <v>0</v>
      </c>
      <c r="O44" s="287">
        <v>0</v>
      </c>
      <c r="P44" s="288">
        <v>0</v>
      </c>
      <c r="Q44" s="288">
        <v>0</v>
      </c>
      <c r="R44" s="290">
        <f t="shared" si="14"/>
        <v>0</v>
      </c>
    </row>
    <row r="45" spans="1:18" ht="14.25" customHeight="1" x14ac:dyDescent="0.2">
      <c r="B45" s="522"/>
      <c r="C45" s="310" t="s">
        <v>73</v>
      </c>
      <c r="D45" s="286">
        <v>0</v>
      </c>
      <c r="E45" s="287">
        <v>1</v>
      </c>
      <c r="F45" s="287">
        <v>1</v>
      </c>
      <c r="G45" s="288">
        <v>1</v>
      </c>
      <c r="H45" s="288">
        <v>1</v>
      </c>
      <c r="I45" s="290">
        <f t="shared" si="13"/>
        <v>0.8</v>
      </c>
      <c r="K45" s="522"/>
      <c r="L45" s="310" t="s">
        <v>73</v>
      </c>
      <c r="M45" s="286">
        <v>0</v>
      </c>
      <c r="N45" s="287">
        <v>0</v>
      </c>
      <c r="O45" s="287">
        <v>0</v>
      </c>
      <c r="P45" s="288">
        <v>0</v>
      </c>
      <c r="Q45" s="288">
        <v>2</v>
      </c>
      <c r="R45" s="290">
        <f t="shared" si="14"/>
        <v>0.4</v>
      </c>
    </row>
    <row r="46" spans="1:18" ht="14.25" customHeight="1" x14ac:dyDescent="0.2">
      <c r="B46" s="522"/>
      <c r="C46" s="310" t="s">
        <v>79</v>
      </c>
      <c r="D46" s="286">
        <v>1</v>
      </c>
      <c r="E46" s="287">
        <v>0</v>
      </c>
      <c r="F46" s="287">
        <v>0</v>
      </c>
      <c r="G46" s="288">
        <v>0</v>
      </c>
      <c r="H46" s="288">
        <v>0</v>
      </c>
      <c r="I46" s="290">
        <f t="shared" si="13"/>
        <v>0.2</v>
      </c>
      <c r="K46" s="522"/>
      <c r="L46" s="310" t="s">
        <v>79</v>
      </c>
      <c r="M46" s="286">
        <v>0</v>
      </c>
      <c r="N46" s="287">
        <v>0</v>
      </c>
      <c r="O46" s="287">
        <v>0</v>
      </c>
      <c r="P46" s="288">
        <v>0</v>
      </c>
      <c r="Q46" s="288">
        <v>0</v>
      </c>
      <c r="R46" s="290">
        <f t="shared" si="14"/>
        <v>0</v>
      </c>
    </row>
    <row r="47" spans="1:18" ht="14.25" customHeight="1" x14ac:dyDescent="0.2">
      <c r="A47" s="77"/>
      <c r="B47" s="522"/>
      <c r="C47" s="311" t="s">
        <v>131</v>
      </c>
      <c r="D47" s="293">
        <v>0</v>
      </c>
      <c r="E47" s="294">
        <v>0</v>
      </c>
      <c r="F47" s="294">
        <v>0</v>
      </c>
      <c r="G47" s="295"/>
      <c r="H47" s="295">
        <v>0</v>
      </c>
      <c r="I47" s="297">
        <f t="shared" si="13"/>
        <v>0</v>
      </c>
      <c r="K47" s="522"/>
      <c r="L47" s="311" t="s">
        <v>131</v>
      </c>
      <c r="M47" s="293">
        <v>0</v>
      </c>
      <c r="N47" s="294">
        <v>0</v>
      </c>
      <c r="O47" s="294">
        <v>0</v>
      </c>
      <c r="P47" s="295">
        <v>0</v>
      </c>
      <c r="Q47" s="295">
        <v>0</v>
      </c>
      <c r="R47" s="297">
        <f t="shared" si="14"/>
        <v>0</v>
      </c>
    </row>
    <row r="48" spans="1:18" ht="14.25" customHeight="1" x14ac:dyDescent="0.2">
      <c r="A48" s="77"/>
      <c r="B48" s="523"/>
      <c r="C48" s="215" t="s">
        <v>51</v>
      </c>
      <c r="D48" s="312">
        <f>SUM(D42:D47)</f>
        <v>3</v>
      </c>
      <c r="E48" s="312">
        <f t="shared" ref="E48:H48" si="15">SUM(E42:E47)</f>
        <v>2</v>
      </c>
      <c r="F48" s="312">
        <f t="shared" si="15"/>
        <v>2</v>
      </c>
      <c r="G48" s="312">
        <f t="shared" si="15"/>
        <v>2</v>
      </c>
      <c r="H48" s="312">
        <f t="shared" si="15"/>
        <v>2</v>
      </c>
      <c r="I48" s="313">
        <f t="shared" si="13"/>
        <v>2.2000000000000002</v>
      </c>
      <c r="K48" s="523"/>
      <c r="L48" s="215" t="s">
        <v>51</v>
      </c>
      <c r="M48" s="312">
        <f>SUM(M42:M47)</f>
        <v>0</v>
      </c>
      <c r="N48" s="312">
        <f t="shared" ref="N48:Q48" si="16">SUM(N42:N47)</f>
        <v>0</v>
      </c>
      <c r="O48" s="312">
        <f t="shared" si="16"/>
        <v>0</v>
      </c>
      <c r="P48" s="312">
        <f t="shared" si="16"/>
        <v>0</v>
      </c>
      <c r="Q48" s="312">
        <f t="shared" si="16"/>
        <v>2</v>
      </c>
      <c r="R48" s="313">
        <f t="shared" si="14"/>
        <v>0.4</v>
      </c>
    </row>
    <row r="49" spans="1:18" ht="14.25" customHeight="1" x14ac:dyDescent="0.2">
      <c r="A49" s="77"/>
      <c r="B49" s="511" t="s">
        <v>66</v>
      </c>
      <c r="C49" s="270" t="s">
        <v>67</v>
      </c>
      <c r="D49" s="222">
        <v>0</v>
      </c>
      <c r="E49" s="223">
        <v>1</v>
      </c>
      <c r="F49" s="223">
        <v>1</v>
      </c>
      <c r="G49" s="224">
        <v>1</v>
      </c>
      <c r="H49" s="224">
        <v>2</v>
      </c>
      <c r="I49" s="274">
        <f t="shared" si="13"/>
        <v>1</v>
      </c>
      <c r="K49" s="511" t="s">
        <v>66</v>
      </c>
      <c r="L49" s="270" t="s">
        <v>67</v>
      </c>
      <c r="M49" s="222">
        <v>0</v>
      </c>
      <c r="N49" s="223">
        <v>1</v>
      </c>
      <c r="O49" s="223">
        <v>0</v>
      </c>
      <c r="P49" s="224">
        <v>0</v>
      </c>
      <c r="Q49" s="224">
        <v>0</v>
      </c>
      <c r="R49" s="274">
        <f t="shared" si="14"/>
        <v>0.2</v>
      </c>
    </row>
    <row r="50" spans="1:18" ht="14.25" customHeight="1" x14ac:dyDescent="0.2">
      <c r="B50" s="512"/>
      <c r="C50" s="213" t="s">
        <v>68</v>
      </c>
      <c r="D50" s="173">
        <v>0</v>
      </c>
      <c r="E50" s="174">
        <v>0</v>
      </c>
      <c r="F50" s="174">
        <v>0</v>
      </c>
      <c r="G50" s="195">
        <v>0</v>
      </c>
      <c r="H50" s="195">
        <v>3</v>
      </c>
      <c r="I50" s="272">
        <f t="shared" si="13"/>
        <v>0.6</v>
      </c>
      <c r="K50" s="512"/>
      <c r="L50" s="213" t="s">
        <v>68</v>
      </c>
      <c r="M50" s="173">
        <v>0</v>
      </c>
      <c r="N50" s="174">
        <v>0</v>
      </c>
      <c r="O50" s="174">
        <v>0</v>
      </c>
      <c r="P50" s="195">
        <v>1</v>
      </c>
      <c r="Q50" s="195">
        <v>0</v>
      </c>
      <c r="R50" s="272">
        <f t="shared" si="14"/>
        <v>0.2</v>
      </c>
    </row>
    <row r="51" spans="1:18" ht="14.25" customHeight="1" x14ac:dyDescent="0.2">
      <c r="B51" s="512"/>
      <c r="C51" s="213" t="s">
        <v>69</v>
      </c>
      <c r="D51" s="173">
        <v>0</v>
      </c>
      <c r="E51" s="174">
        <v>0</v>
      </c>
      <c r="F51" s="174">
        <v>0</v>
      </c>
      <c r="G51" s="195">
        <v>0</v>
      </c>
      <c r="H51" s="195">
        <v>0</v>
      </c>
      <c r="I51" s="272">
        <f t="shared" si="13"/>
        <v>0</v>
      </c>
      <c r="K51" s="512"/>
      <c r="L51" s="213" t="s">
        <v>69</v>
      </c>
      <c r="M51" s="173">
        <v>0</v>
      </c>
      <c r="N51" s="174">
        <v>2</v>
      </c>
      <c r="O51" s="174">
        <v>0</v>
      </c>
      <c r="P51" s="195">
        <v>0</v>
      </c>
      <c r="Q51" s="195">
        <v>0</v>
      </c>
      <c r="R51" s="272">
        <f t="shared" si="14"/>
        <v>0.4</v>
      </c>
    </row>
    <row r="52" spans="1:18" ht="14.25" customHeight="1" x14ac:dyDescent="0.2">
      <c r="B52" s="512"/>
      <c r="C52" s="213" t="s">
        <v>70</v>
      </c>
      <c r="D52" s="173">
        <v>0</v>
      </c>
      <c r="E52" s="174">
        <v>0</v>
      </c>
      <c r="F52" s="174">
        <v>0</v>
      </c>
      <c r="G52" s="195">
        <v>0</v>
      </c>
      <c r="H52" s="195">
        <v>0</v>
      </c>
      <c r="I52" s="325">
        <f t="shared" si="13"/>
        <v>0</v>
      </c>
      <c r="K52" s="512"/>
      <c r="L52" s="213" t="s">
        <v>70</v>
      </c>
      <c r="M52" s="173">
        <v>0</v>
      </c>
      <c r="N52" s="174">
        <v>0</v>
      </c>
      <c r="O52" s="174">
        <v>0</v>
      </c>
      <c r="P52" s="195">
        <v>0</v>
      </c>
      <c r="Q52" s="195">
        <v>0</v>
      </c>
      <c r="R52" s="325">
        <f t="shared" si="14"/>
        <v>0</v>
      </c>
    </row>
    <row r="53" spans="1:18" ht="14.25" customHeight="1" x14ac:dyDescent="0.2">
      <c r="B53" s="512"/>
      <c r="C53" s="214" t="s">
        <v>71</v>
      </c>
      <c r="D53" s="181">
        <v>0</v>
      </c>
      <c r="E53" s="182">
        <v>0</v>
      </c>
      <c r="F53" s="182">
        <v>0</v>
      </c>
      <c r="G53" s="203">
        <v>0</v>
      </c>
      <c r="H53" s="203">
        <v>0</v>
      </c>
      <c r="I53" s="273">
        <f t="shared" si="13"/>
        <v>0</v>
      </c>
      <c r="K53" s="512"/>
      <c r="L53" s="214" t="s">
        <v>71</v>
      </c>
      <c r="M53" s="181">
        <v>0</v>
      </c>
      <c r="N53" s="182">
        <v>0</v>
      </c>
      <c r="O53" s="182">
        <v>0</v>
      </c>
      <c r="P53" s="203">
        <v>2</v>
      </c>
      <c r="Q53" s="203">
        <v>0</v>
      </c>
      <c r="R53" s="273">
        <f t="shared" si="14"/>
        <v>0.4</v>
      </c>
    </row>
    <row r="54" spans="1:18" ht="14.25" customHeight="1" x14ac:dyDescent="0.2">
      <c r="B54" s="513"/>
      <c r="C54" s="215" t="s">
        <v>51</v>
      </c>
      <c r="D54" s="312">
        <f t="shared" ref="D54:G54" si="17">SUM(D49:D53)</f>
        <v>0</v>
      </c>
      <c r="E54" s="312">
        <f t="shared" si="17"/>
        <v>1</v>
      </c>
      <c r="F54" s="312">
        <f t="shared" si="17"/>
        <v>1</v>
      </c>
      <c r="G54" s="312">
        <f t="shared" si="17"/>
        <v>1</v>
      </c>
      <c r="H54" s="312">
        <f>SUM(H49:H53)</f>
        <v>5</v>
      </c>
      <c r="I54" s="327">
        <f t="shared" si="13"/>
        <v>1.6</v>
      </c>
      <c r="K54" s="513"/>
      <c r="L54" s="215" t="s">
        <v>51</v>
      </c>
      <c r="M54" s="312">
        <f t="shared" ref="M54:P54" si="18">SUM(M49:M53)</f>
        <v>0</v>
      </c>
      <c r="N54" s="312">
        <f t="shared" si="18"/>
        <v>3</v>
      </c>
      <c r="O54" s="312">
        <f t="shared" si="18"/>
        <v>0</v>
      </c>
      <c r="P54" s="312">
        <f t="shared" si="18"/>
        <v>3</v>
      </c>
      <c r="Q54" s="312">
        <f>SUM(Q49:Q53)</f>
        <v>0</v>
      </c>
      <c r="R54" s="327">
        <f t="shared" si="14"/>
        <v>1.2</v>
      </c>
    </row>
    <row r="55" spans="1:18" ht="14.25" customHeight="1" x14ac:dyDescent="0.2">
      <c r="B55" s="516" t="s">
        <v>82</v>
      </c>
      <c r="C55" s="517"/>
      <c r="D55" s="286">
        <v>1</v>
      </c>
      <c r="E55" s="287">
        <v>0</v>
      </c>
      <c r="F55" s="287">
        <v>0</v>
      </c>
      <c r="G55" s="288">
        <v>0</v>
      </c>
      <c r="H55" s="288">
        <v>0</v>
      </c>
      <c r="I55" s="273">
        <f t="shared" si="13"/>
        <v>0.2</v>
      </c>
      <c r="K55" s="516" t="s">
        <v>82</v>
      </c>
      <c r="L55" s="517"/>
      <c r="M55" s="286">
        <v>0</v>
      </c>
      <c r="N55" s="287">
        <v>0</v>
      </c>
      <c r="O55" s="287">
        <v>0</v>
      </c>
      <c r="P55" s="288">
        <v>0</v>
      </c>
      <c r="Q55" s="288">
        <v>0</v>
      </c>
      <c r="R55" s="273">
        <f t="shared" si="14"/>
        <v>0</v>
      </c>
    </row>
    <row r="56" spans="1:18" ht="14.25" customHeight="1" thickBot="1" x14ac:dyDescent="0.25">
      <c r="A56" s="77"/>
      <c r="B56" s="509" t="s">
        <v>72</v>
      </c>
      <c r="C56" s="510"/>
      <c r="D56" s="222">
        <v>0</v>
      </c>
      <c r="E56" s="223">
        <v>0</v>
      </c>
      <c r="F56" s="223">
        <v>0</v>
      </c>
      <c r="G56" s="224">
        <v>1</v>
      </c>
      <c r="H56" s="224">
        <v>0</v>
      </c>
      <c r="I56" s="290">
        <f t="shared" si="13"/>
        <v>0.2</v>
      </c>
      <c r="K56" s="509" t="s">
        <v>72</v>
      </c>
      <c r="L56" s="510"/>
      <c r="M56" s="222">
        <v>0</v>
      </c>
      <c r="N56" s="223">
        <v>0</v>
      </c>
      <c r="O56" s="223">
        <v>0</v>
      </c>
      <c r="P56" s="224">
        <v>0</v>
      </c>
      <c r="Q56" s="224">
        <v>1</v>
      </c>
      <c r="R56" s="290">
        <f t="shared" si="14"/>
        <v>0.2</v>
      </c>
    </row>
    <row r="57" spans="1:18" ht="14.25" customHeight="1" thickBot="1" x14ac:dyDescent="0.25">
      <c r="B57" s="503" t="s">
        <v>49</v>
      </c>
      <c r="C57" s="504"/>
      <c r="D57" s="200">
        <f t="shared" ref="D57:G57" si="19">SUM(D48,D54,D55,D56)</f>
        <v>4</v>
      </c>
      <c r="E57" s="201">
        <f t="shared" si="19"/>
        <v>3</v>
      </c>
      <c r="F57" s="201">
        <f t="shared" si="19"/>
        <v>3</v>
      </c>
      <c r="G57" s="202">
        <f t="shared" si="19"/>
        <v>4</v>
      </c>
      <c r="H57" s="324">
        <f>SUM(H48,H54,H55,H56)</f>
        <v>7</v>
      </c>
      <c r="I57" s="271">
        <f t="shared" si="13"/>
        <v>4.2</v>
      </c>
      <c r="K57" s="503" t="s">
        <v>49</v>
      </c>
      <c r="L57" s="504"/>
      <c r="M57" s="200">
        <f t="shared" ref="M57:P57" si="20">SUM(M48,M54,M55,M56)</f>
        <v>0</v>
      </c>
      <c r="N57" s="201">
        <f t="shared" si="20"/>
        <v>3</v>
      </c>
      <c r="O57" s="201">
        <f t="shared" si="20"/>
        <v>0</v>
      </c>
      <c r="P57" s="202">
        <f t="shared" si="20"/>
        <v>3</v>
      </c>
      <c r="Q57" s="324">
        <f>SUM(Q48,Q54,Q55,Q56)</f>
        <v>3</v>
      </c>
      <c r="R57" s="271">
        <f t="shared" si="14"/>
        <v>1.8</v>
      </c>
    </row>
    <row r="58" spans="1:18" ht="7.5" customHeight="1" x14ac:dyDescent="0.2">
      <c r="B58" s="51"/>
      <c r="C58" s="51"/>
      <c r="I58" s="51"/>
      <c r="K58" s="51"/>
      <c r="L58" s="51"/>
      <c r="R58" s="51"/>
    </row>
    <row r="59" spans="1:18" x14ac:dyDescent="0.2">
      <c r="B59" s="7" t="s">
        <v>187</v>
      </c>
      <c r="C59" s="7"/>
      <c r="D59" s="354"/>
      <c r="E59" s="355"/>
      <c r="F59" s="355"/>
      <c r="I59" s="76"/>
      <c r="K59" s="7" t="s">
        <v>188</v>
      </c>
      <c r="M59" s="354"/>
      <c r="N59" s="355"/>
      <c r="O59" s="355"/>
      <c r="R59" s="76"/>
    </row>
    <row r="60" spans="1:18" ht="14.25" customHeight="1" x14ac:dyDescent="0.2">
      <c r="B60" s="245"/>
      <c r="C60" s="246"/>
      <c r="D60" s="26" t="s">
        <v>141</v>
      </c>
      <c r="E60" s="26" t="s">
        <v>139</v>
      </c>
      <c r="F60" s="163" t="s">
        <v>140</v>
      </c>
      <c r="G60" s="163" t="s">
        <v>146</v>
      </c>
      <c r="H60" s="163" t="s">
        <v>151</v>
      </c>
      <c r="I60" s="164" t="s">
        <v>99</v>
      </c>
      <c r="K60" s="245"/>
      <c r="L60" s="246"/>
      <c r="M60" s="26" t="s">
        <v>141</v>
      </c>
      <c r="N60" s="26" t="s">
        <v>139</v>
      </c>
      <c r="O60" s="163" t="s">
        <v>140</v>
      </c>
      <c r="P60" s="163" t="s">
        <v>146</v>
      </c>
      <c r="Q60" s="163" t="s">
        <v>151</v>
      </c>
      <c r="R60" s="164" t="s">
        <v>99</v>
      </c>
    </row>
    <row r="61" spans="1:18" ht="14.25" customHeight="1" x14ac:dyDescent="0.2">
      <c r="A61" s="77"/>
      <c r="B61" s="521" t="s">
        <v>129</v>
      </c>
      <c r="C61" s="310" t="s">
        <v>74</v>
      </c>
      <c r="D61" s="191">
        <v>0</v>
      </c>
      <c r="E61" s="192">
        <v>0</v>
      </c>
      <c r="F61" s="192">
        <v>0</v>
      </c>
      <c r="G61" s="298">
        <v>0</v>
      </c>
      <c r="H61" s="298">
        <v>0</v>
      </c>
      <c r="I61" s="273">
        <f>SUM(D61:H61)/5</f>
        <v>0</v>
      </c>
      <c r="K61" s="521" t="s">
        <v>129</v>
      </c>
      <c r="L61" s="310" t="s">
        <v>74</v>
      </c>
      <c r="M61" s="191">
        <v>0</v>
      </c>
      <c r="N61" s="192">
        <v>0</v>
      </c>
      <c r="O61" s="192">
        <v>0</v>
      </c>
      <c r="P61" s="298">
        <v>3</v>
      </c>
      <c r="Q61" s="298">
        <v>0</v>
      </c>
      <c r="R61" s="273">
        <f>SUM(M61:Q61)/5</f>
        <v>0.6</v>
      </c>
    </row>
    <row r="62" spans="1:18" ht="14.25" customHeight="1" x14ac:dyDescent="0.2">
      <c r="A62" s="1"/>
      <c r="B62" s="522"/>
      <c r="C62" s="310" t="s">
        <v>75</v>
      </c>
      <c r="D62" s="286">
        <v>0</v>
      </c>
      <c r="E62" s="287">
        <v>0</v>
      </c>
      <c r="F62" s="287">
        <v>0</v>
      </c>
      <c r="G62" s="288">
        <v>0</v>
      </c>
      <c r="H62" s="288">
        <v>0</v>
      </c>
      <c r="I62" s="290">
        <f t="shared" ref="I62:I76" si="21">SUM(D62:H62)/5</f>
        <v>0</v>
      </c>
      <c r="K62" s="522"/>
      <c r="L62" s="310" t="s">
        <v>75</v>
      </c>
      <c r="M62" s="286">
        <v>0</v>
      </c>
      <c r="N62" s="287">
        <v>0</v>
      </c>
      <c r="O62" s="287">
        <v>3</v>
      </c>
      <c r="P62" s="288">
        <v>0</v>
      </c>
      <c r="Q62" s="288">
        <v>0</v>
      </c>
      <c r="R62" s="290">
        <f t="shared" ref="R62:R76" si="22">SUM(M62:Q62)/5</f>
        <v>0.6</v>
      </c>
    </row>
    <row r="63" spans="1:18" ht="14.25" customHeight="1" x14ac:dyDescent="0.2">
      <c r="A63" s="1"/>
      <c r="B63" s="522"/>
      <c r="C63" s="310" t="s">
        <v>77</v>
      </c>
      <c r="D63" s="286">
        <v>0</v>
      </c>
      <c r="E63" s="287">
        <v>0</v>
      </c>
      <c r="F63" s="287">
        <v>0</v>
      </c>
      <c r="G63" s="288">
        <v>0</v>
      </c>
      <c r="H63" s="288">
        <v>0</v>
      </c>
      <c r="I63" s="290">
        <f t="shared" si="21"/>
        <v>0</v>
      </c>
      <c r="K63" s="522"/>
      <c r="L63" s="310" t="s">
        <v>77</v>
      </c>
      <c r="M63" s="286">
        <v>0</v>
      </c>
      <c r="N63" s="287">
        <v>0</v>
      </c>
      <c r="O63" s="287">
        <v>1</v>
      </c>
      <c r="P63" s="288"/>
      <c r="Q63" s="288">
        <v>0</v>
      </c>
      <c r="R63" s="290">
        <f t="shared" si="22"/>
        <v>0.2</v>
      </c>
    </row>
    <row r="64" spans="1:18" ht="14.25" customHeight="1" x14ac:dyDescent="0.2">
      <c r="B64" s="522"/>
      <c r="C64" s="310" t="s">
        <v>73</v>
      </c>
      <c r="D64" s="286">
        <v>0</v>
      </c>
      <c r="E64" s="287">
        <v>0</v>
      </c>
      <c r="F64" s="287">
        <v>0</v>
      </c>
      <c r="G64" s="288">
        <v>0</v>
      </c>
      <c r="H64" s="288">
        <v>0</v>
      </c>
      <c r="I64" s="290">
        <f t="shared" si="21"/>
        <v>0</v>
      </c>
      <c r="K64" s="522"/>
      <c r="L64" s="310" t="s">
        <v>73</v>
      </c>
      <c r="M64" s="286">
        <v>0</v>
      </c>
      <c r="N64" s="287">
        <v>0</v>
      </c>
      <c r="O64" s="287">
        <v>1</v>
      </c>
      <c r="P64" s="288">
        <v>0</v>
      </c>
      <c r="Q64" s="288">
        <v>2</v>
      </c>
      <c r="R64" s="290">
        <f t="shared" si="22"/>
        <v>0.6</v>
      </c>
    </row>
    <row r="65" spans="1:18" ht="14.25" customHeight="1" x14ac:dyDescent="0.2">
      <c r="B65" s="522"/>
      <c r="C65" s="310" t="s">
        <v>79</v>
      </c>
      <c r="D65" s="286">
        <v>0</v>
      </c>
      <c r="E65" s="287">
        <v>0</v>
      </c>
      <c r="F65" s="287">
        <v>0</v>
      </c>
      <c r="G65" s="288">
        <v>0</v>
      </c>
      <c r="H65" s="288">
        <v>0</v>
      </c>
      <c r="I65" s="290">
        <f t="shared" si="21"/>
        <v>0</v>
      </c>
      <c r="K65" s="522"/>
      <c r="L65" s="310" t="s">
        <v>79</v>
      </c>
      <c r="M65" s="286">
        <v>0</v>
      </c>
      <c r="N65" s="287">
        <v>1</v>
      </c>
      <c r="O65" s="287">
        <v>0</v>
      </c>
      <c r="P65" s="288">
        <v>1</v>
      </c>
      <c r="Q65" s="288">
        <v>0</v>
      </c>
      <c r="R65" s="290">
        <f t="shared" si="22"/>
        <v>0.4</v>
      </c>
    </row>
    <row r="66" spans="1:18" ht="14.25" customHeight="1" x14ac:dyDescent="0.2">
      <c r="A66" s="77"/>
      <c r="B66" s="522"/>
      <c r="C66" s="311" t="s">
        <v>131</v>
      </c>
      <c r="D66" s="293">
        <v>0</v>
      </c>
      <c r="E66" s="294">
        <v>0</v>
      </c>
      <c r="F66" s="294">
        <v>0</v>
      </c>
      <c r="G66" s="295">
        <v>0</v>
      </c>
      <c r="H66" s="295">
        <v>0</v>
      </c>
      <c r="I66" s="297">
        <f t="shared" si="21"/>
        <v>0</v>
      </c>
      <c r="K66" s="522"/>
      <c r="L66" s="311" t="s">
        <v>131</v>
      </c>
      <c r="M66" s="293">
        <v>0</v>
      </c>
      <c r="N66" s="294">
        <v>0</v>
      </c>
      <c r="O66" s="294">
        <v>0</v>
      </c>
      <c r="P66" s="295">
        <v>0</v>
      </c>
      <c r="Q66" s="295">
        <v>0</v>
      </c>
      <c r="R66" s="297">
        <f t="shared" si="22"/>
        <v>0</v>
      </c>
    </row>
    <row r="67" spans="1:18" ht="14.25" customHeight="1" x14ac:dyDescent="0.2">
      <c r="A67" s="77"/>
      <c r="B67" s="523"/>
      <c r="C67" s="215" t="s">
        <v>51</v>
      </c>
      <c r="D67" s="312">
        <f>SUM(D61:D66)</f>
        <v>0</v>
      </c>
      <c r="E67" s="312">
        <f t="shared" ref="E67:H67" si="23">SUM(E61:E66)</f>
        <v>0</v>
      </c>
      <c r="F67" s="312">
        <f t="shared" si="23"/>
        <v>0</v>
      </c>
      <c r="G67" s="312">
        <f t="shared" si="23"/>
        <v>0</v>
      </c>
      <c r="H67" s="312">
        <f t="shared" si="23"/>
        <v>0</v>
      </c>
      <c r="I67" s="313">
        <f t="shared" si="21"/>
        <v>0</v>
      </c>
      <c r="K67" s="523"/>
      <c r="L67" s="215" t="s">
        <v>51</v>
      </c>
      <c r="M67" s="312">
        <f>SUM(M61:M66)</f>
        <v>0</v>
      </c>
      <c r="N67" s="312">
        <f t="shared" ref="N67:Q67" si="24">SUM(N61:N66)</f>
        <v>1</v>
      </c>
      <c r="O67" s="312">
        <f t="shared" si="24"/>
        <v>5</v>
      </c>
      <c r="P67" s="312">
        <f t="shared" si="24"/>
        <v>4</v>
      </c>
      <c r="Q67" s="312">
        <f t="shared" si="24"/>
        <v>2</v>
      </c>
      <c r="R67" s="313">
        <f t="shared" si="22"/>
        <v>2.4</v>
      </c>
    </row>
    <row r="68" spans="1:18" ht="14.25" customHeight="1" x14ac:dyDescent="0.2">
      <c r="A68" s="77"/>
      <c r="B68" s="511" t="s">
        <v>66</v>
      </c>
      <c r="C68" s="270" t="s">
        <v>67</v>
      </c>
      <c r="D68" s="222">
        <v>0</v>
      </c>
      <c r="E68" s="223">
        <v>0</v>
      </c>
      <c r="F68" s="223">
        <v>0</v>
      </c>
      <c r="G68" s="224">
        <v>0</v>
      </c>
      <c r="H68" s="224">
        <v>0</v>
      </c>
      <c r="I68" s="274">
        <f t="shared" si="21"/>
        <v>0</v>
      </c>
      <c r="K68" s="511" t="s">
        <v>66</v>
      </c>
      <c r="L68" s="270" t="s">
        <v>67</v>
      </c>
      <c r="M68" s="222">
        <v>0</v>
      </c>
      <c r="N68" s="223">
        <v>0</v>
      </c>
      <c r="O68" s="223">
        <v>0</v>
      </c>
      <c r="P68" s="224">
        <v>0</v>
      </c>
      <c r="Q68" s="224">
        <v>1</v>
      </c>
      <c r="R68" s="274">
        <f t="shared" si="22"/>
        <v>0.2</v>
      </c>
    </row>
    <row r="69" spans="1:18" ht="14.25" customHeight="1" x14ac:dyDescent="0.2">
      <c r="B69" s="512"/>
      <c r="C69" s="213" t="s">
        <v>68</v>
      </c>
      <c r="D69" s="173">
        <v>0</v>
      </c>
      <c r="E69" s="174">
        <v>0</v>
      </c>
      <c r="F69" s="174">
        <v>0</v>
      </c>
      <c r="G69" s="195">
        <v>0</v>
      </c>
      <c r="H69" s="195">
        <v>0</v>
      </c>
      <c r="I69" s="272">
        <f t="shared" si="21"/>
        <v>0</v>
      </c>
      <c r="K69" s="512"/>
      <c r="L69" s="213" t="s">
        <v>68</v>
      </c>
      <c r="M69" s="173">
        <v>0</v>
      </c>
      <c r="N69" s="174">
        <v>1</v>
      </c>
      <c r="O69" s="174">
        <v>3</v>
      </c>
      <c r="P69" s="195">
        <v>10</v>
      </c>
      <c r="Q69" s="195">
        <v>1</v>
      </c>
      <c r="R69" s="272">
        <f t="shared" si="22"/>
        <v>3</v>
      </c>
    </row>
    <row r="70" spans="1:18" ht="14.25" customHeight="1" x14ac:dyDescent="0.2">
      <c r="B70" s="512"/>
      <c r="C70" s="213" t="s">
        <v>69</v>
      </c>
      <c r="D70" s="173">
        <v>0</v>
      </c>
      <c r="E70" s="174">
        <v>0</v>
      </c>
      <c r="F70" s="174">
        <v>0</v>
      </c>
      <c r="G70" s="195">
        <v>0</v>
      </c>
      <c r="H70" s="195">
        <v>0</v>
      </c>
      <c r="I70" s="272">
        <f t="shared" si="21"/>
        <v>0</v>
      </c>
      <c r="K70" s="512"/>
      <c r="L70" s="213" t="s">
        <v>69</v>
      </c>
      <c r="M70" s="173">
        <v>0</v>
      </c>
      <c r="N70" s="174">
        <v>0</v>
      </c>
      <c r="O70" s="174">
        <v>0</v>
      </c>
      <c r="P70" s="195">
        <v>0</v>
      </c>
      <c r="Q70" s="195">
        <v>0</v>
      </c>
      <c r="R70" s="272">
        <f t="shared" si="22"/>
        <v>0</v>
      </c>
    </row>
    <row r="71" spans="1:18" ht="14.25" customHeight="1" x14ac:dyDescent="0.2">
      <c r="B71" s="512"/>
      <c r="C71" s="213" t="s">
        <v>70</v>
      </c>
      <c r="D71" s="173">
        <v>0</v>
      </c>
      <c r="E71" s="174">
        <v>0</v>
      </c>
      <c r="F71" s="356">
        <v>0</v>
      </c>
      <c r="G71" s="195">
        <v>0</v>
      </c>
      <c r="H71" s="195">
        <v>0</v>
      </c>
      <c r="I71" s="325">
        <f t="shared" si="21"/>
        <v>0</v>
      </c>
      <c r="K71" s="512"/>
      <c r="L71" s="213" t="s">
        <v>70</v>
      </c>
      <c r="M71" s="173">
        <v>0</v>
      </c>
      <c r="N71" s="174">
        <v>0</v>
      </c>
      <c r="O71" s="174">
        <v>0</v>
      </c>
      <c r="P71" s="195">
        <v>0</v>
      </c>
      <c r="Q71" s="195">
        <v>0</v>
      </c>
      <c r="R71" s="325">
        <f t="shared" si="22"/>
        <v>0</v>
      </c>
    </row>
    <row r="72" spans="1:18" ht="14.25" customHeight="1" x14ac:dyDescent="0.2">
      <c r="B72" s="512"/>
      <c r="C72" s="214" t="s">
        <v>71</v>
      </c>
      <c r="D72" s="181">
        <v>0</v>
      </c>
      <c r="E72" s="182">
        <v>0</v>
      </c>
      <c r="F72" s="182">
        <v>0</v>
      </c>
      <c r="G72" s="203">
        <v>0</v>
      </c>
      <c r="H72" s="203">
        <v>0</v>
      </c>
      <c r="I72" s="273">
        <f t="shared" si="21"/>
        <v>0</v>
      </c>
      <c r="K72" s="512"/>
      <c r="L72" s="214" t="s">
        <v>71</v>
      </c>
      <c r="M72" s="173">
        <v>0</v>
      </c>
      <c r="N72" s="174">
        <v>0</v>
      </c>
      <c r="O72" s="174">
        <v>0</v>
      </c>
      <c r="P72" s="195">
        <v>0</v>
      </c>
      <c r="Q72" s="195">
        <v>0</v>
      </c>
      <c r="R72" s="273">
        <f t="shared" si="22"/>
        <v>0</v>
      </c>
    </row>
    <row r="73" spans="1:18" ht="14.25" customHeight="1" x14ac:dyDescent="0.2">
      <c r="B73" s="513"/>
      <c r="C73" s="215" t="s">
        <v>51</v>
      </c>
      <c r="D73" s="312">
        <f t="shared" ref="D73:G73" si="25">SUM(D68:D72)</f>
        <v>0</v>
      </c>
      <c r="E73" s="312">
        <f t="shared" si="25"/>
        <v>0</v>
      </c>
      <c r="F73" s="312">
        <f t="shared" si="25"/>
        <v>0</v>
      </c>
      <c r="G73" s="312">
        <f t="shared" si="25"/>
        <v>0</v>
      </c>
      <c r="H73" s="312">
        <f>SUM(H68:H72)</f>
        <v>0</v>
      </c>
      <c r="I73" s="327">
        <f t="shared" si="21"/>
        <v>0</v>
      </c>
      <c r="K73" s="513"/>
      <c r="L73" s="215" t="s">
        <v>51</v>
      </c>
      <c r="M73" s="312">
        <f t="shared" ref="M73:P73" si="26">SUM(M68:M72)</f>
        <v>0</v>
      </c>
      <c r="N73" s="312">
        <f t="shared" si="26"/>
        <v>1</v>
      </c>
      <c r="O73" s="312">
        <f t="shared" si="26"/>
        <v>3</v>
      </c>
      <c r="P73" s="312">
        <f t="shared" si="26"/>
        <v>10</v>
      </c>
      <c r="Q73" s="312">
        <f>SUM(Q68:Q72)</f>
        <v>2</v>
      </c>
      <c r="R73" s="327">
        <f t="shared" si="22"/>
        <v>3.2</v>
      </c>
    </row>
    <row r="74" spans="1:18" ht="14.25" customHeight="1" x14ac:dyDescent="0.2">
      <c r="B74" s="516" t="s">
        <v>82</v>
      </c>
      <c r="C74" s="517"/>
      <c r="D74" s="286">
        <v>0</v>
      </c>
      <c r="E74" s="287">
        <v>0</v>
      </c>
      <c r="F74" s="287">
        <v>0</v>
      </c>
      <c r="G74" s="288">
        <v>0</v>
      </c>
      <c r="H74" s="288">
        <v>0</v>
      </c>
      <c r="I74" s="273">
        <f t="shared" si="21"/>
        <v>0</v>
      </c>
      <c r="K74" s="516" t="s">
        <v>82</v>
      </c>
      <c r="L74" s="517"/>
      <c r="M74" s="286">
        <v>0</v>
      </c>
      <c r="N74" s="287">
        <v>0</v>
      </c>
      <c r="O74" s="287">
        <v>0</v>
      </c>
      <c r="P74" s="288">
        <v>0</v>
      </c>
      <c r="Q74" s="288">
        <v>0</v>
      </c>
      <c r="R74" s="273">
        <f t="shared" si="22"/>
        <v>0</v>
      </c>
    </row>
    <row r="75" spans="1:18" ht="14.25" customHeight="1" thickBot="1" x14ac:dyDescent="0.25">
      <c r="A75" s="77"/>
      <c r="B75" s="509" t="s">
        <v>72</v>
      </c>
      <c r="C75" s="510"/>
      <c r="D75" s="222">
        <v>0</v>
      </c>
      <c r="E75" s="223">
        <v>0</v>
      </c>
      <c r="F75" s="223">
        <v>0</v>
      </c>
      <c r="G75" s="224">
        <v>0</v>
      </c>
      <c r="H75" s="224">
        <v>0</v>
      </c>
      <c r="I75" s="290">
        <f t="shared" si="21"/>
        <v>0</v>
      </c>
      <c r="K75" s="509" t="s">
        <v>72</v>
      </c>
      <c r="L75" s="510"/>
      <c r="M75" s="222">
        <v>0</v>
      </c>
      <c r="N75" s="223">
        <v>0</v>
      </c>
      <c r="O75" s="223">
        <v>0</v>
      </c>
      <c r="P75" s="224">
        <v>0</v>
      </c>
      <c r="Q75" s="224">
        <v>0</v>
      </c>
      <c r="R75" s="290">
        <f t="shared" si="22"/>
        <v>0</v>
      </c>
    </row>
    <row r="76" spans="1:18" ht="14.25" customHeight="1" thickBot="1" x14ac:dyDescent="0.25">
      <c r="B76" s="503" t="s">
        <v>49</v>
      </c>
      <c r="C76" s="504"/>
      <c r="D76" s="200">
        <f t="shared" ref="D76:G76" si="27">SUM(D67,D73,D74,D75)</f>
        <v>0</v>
      </c>
      <c r="E76" s="201">
        <f t="shared" si="27"/>
        <v>0</v>
      </c>
      <c r="F76" s="201">
        <f t="shared" si="27"/>
        <v>0</v>
      </c>
      <c r="G76" s="202">
        <f t="shared" si="27"/>
        <v>0</v>
      </c>
      <c r="H76" s="324">
        <f>SUM(H67,H73,H74,H75)</f>
        <v>0</v>
      </c>
      <c r="I76" s="271">
        <f t="shared" si="21"/>
        <v>0</v>
      </c>
      <c r="K76" s="503" t="s">
        <v>49</v>
      </c>
      <c r="L76" s="504"/>
      <c r="M76" s="200">
        <f t="shared" ref="M76:P76" si="28">SUM(M67,M73,M74,M75)</f>
        <v>0</v>
      </c>
      <c r="N76" s="201">
        <f t="shared" si="28"/>
        <v>2</v>
      </c>
      <c r="O76" s="201">
        <f t="shared" si="28"/>
        <v>8</v>
      </c>
      <c r="P76" s="202">
        <f t="shared" si="28"/>
        <v>14</v>
      </c>
      <c r="Q76" s="324">
        <f>SUM(Q67,Q73,Q74,Q75)</f>
        <v>4</v>
      </c>
      <c r="R76" s="271">
        <f t="shared" si="22"/>
        <v>5.6</v>
      </c>
    </row>
    <row r="77" spans="1:18" ht="7.5" customHeight="1" x14ac:dyDescent="0.2">
      <c r="B77" s="51"/>
      <c r="C77" s="51"/>
      <c r="I77" s="51"/>
      <c r="K77" s="51"/>
      <c r="L77" s="51"/>
      <c r="R77" s="51"/>
    </row>
    <row r="78" spans="1:18" x14ac:dyDescent="0.2">
      <c r="B78" s="7" t="s">
        <v>189</v>
      </c>
      <c r="C78" s="7"/>
      <c r="D78" s="354"/>
      <c r="E78" s="355"/>
      <c r="F78" s="355"/>
      <c r="I78" s="76"/>
      <c r="K78" s="7" t="s">
        <v>190</v>
      </c>
      <c r="M78" s="354"/>
      <c r="N78" s="355"/>
      <c r="O78" s="355"/>
      <c r="R78" s="76"/>
    </row>
    <row r="79" spans="1:18" ht="14.25" customHeight="1" x14ac:dyDescent="0.2">
      <c r="B79" s="245"/>
      <c r="C79" s="246"/>
      <c r="D79" s="26" t="s">
        <v>141</v>
      </c>
      <c r="E79" s="26" t="s">
        <v>139</v>
      </c>
      <c r="F79" s="163" t="s">
        <v>140</v>
      </c>
      <c r="G79" s="163" t="s">
        <v>146</v>
      </c>
      <c r="H79" s="163" t="s">
        <v>151</v>
      </c>
      <c r="I79" s="164" t="s">
        <v>99</v>
      </c>
      <c r="K79" s="245"/>
      <c r="L79" s="246"/>
      <c r="M79" s="26" t="s">
        <v>141</v>
      </c>
      <c r="N79" s="26" t="s">
        <v>139</v>
      </c>
      <c r="O79" s="163" t="s">
        <v>140</v>
      </c>
      <c r="P79" s="163" t="s">
        <v>146</v>
      </c>
      <c r="Q79" s="163" t="s">
        <v>151</v>
      </c>
      <c r="R79" s="164" t="s">
        <v>99</v>
      </c>
    </row>
    <row r="80" spans="1:18" ht="14.25" customHeight="1" x14ac:dyDescent="0.2">
      <c r="A80" s="77"/>
      <c r="B80" s="521" t="s">
        <v>129</v>
      </c>
      <c r="C80" s="310" t="s">
        <v>74</v>
      </c>
      <c r="D80" s="286">
        <v>0</v>
      </c>
      <c r="E80" s="287">
        <v>0</v>
      </c>
      <c r="F80" s="287">
        <v>0</v>
      </c>
      <c r="G80" s="288">
        <v>0</v>
      </c>
      <c r="H80" s="288">
        <v>0</v>
      </c>
      <c r="I80" s="273">
        <f>SUM(D80:H80)/5</f>
        <v>0</v>
      </c>
      <c r="K80" s="521" t="s">
        <v>129</v>
      </c>
      <c r="L80" s="310" t="s">
        <v>74</v>
      </c>
      <c r="M80" s="286">
        <v>0</v>
      </c>
      <c r="N80" s="287">
        <v>0</v>
      </c>
      <c r="O80" s="287">
        <v>0</v>
      </c>
      <c r="P80" s="288">
        <v>0</v>
      </c>
      <c r="Q80" s="298">
        <v>0</v>
      </c>
      <c r="R80" s="273">
        <f>SUM(M80:Q80)/5</f>
        <v>0</v>
      </c>
    </row>
    <row r="81" spans="1:18" ht="14.25" customHeight="1" x14ac:dyDescent="0.2">
      <c r="A81" s="1"/>
      <c r="B81" s="522"/>
      <c r="C81" s="310" t="s">
        <v>75</v>
      </c>
      <c r="D81" s="286">
        <v>0</v>
      </c>
      <c r="E81" s="287">
        <v>0</v>
      </c>
      <c r="F81" s="287">
        <v>0</v>
      </c>
      <c r="G81" s="288">
        <v>0</v>
      </c>
      <c r="H81" s="298">
        <v>0</v>
      </c>
      <c r="I81" s="290">
        <f t="shared" ref="I81:I95" si="29">SUM(D81:H81)/5</f>
        <v>0</v>
      </c>
      <c r="K81" s="522"/>
      <c r="L81" s="310" t="s">
        <v>75</v>
      </c>
      <c r="M81" s="286">
        <v>0</v>
      </c>
      <c r="N81" s="287">
        <v>0</v>
      </c>
      <c r="O81" s="287">
        <v>1</v>
      </c>
      <c r="P81" s="288">
        <v>0</v>
      </c>
      <c r="Q81" s="288">
        <v>0</v>
      </c>
      <c r="R81" s="290">
        <f t="shared" ref="R81:R95" si="30">SUM(M81:Q81)/5</f>
        <v>0.2</v>
      </c>
    </row>
    <row r="82" spans="1:18" ht="14.25" customHeight="1" x14ac:dyDescent="0.2">
      <c r="A82" s="1"/>
      <c r="B82" s="522"/>
      <c r="C82" s="310" t="s">
        <v>77</v>
      </c>
      <c r="D82" s="286">
        <v>0</v>
      </c>
      <c r="E82" s="287">
        <v>0</v>
      </c>
      <c r="F82" s="287">
        <v>0</v>
      </c>
      <c r="G82" s="288">
        <v>0</v>
      </c>
      <c r="H82" s="288">
        <v>0</v>
      </c>
      <c r="I82" s="290">
        <f t="shared" si="29"/>
        <v>0</v>
      </c>
      <c r="K82" s="522"/>
      <c r="L82" s="310" t="s">
        <v>77</v>
      </c>
      <c r="M82" s="286">
        <v>0</v>
      </c>
      <c r="N82" s="287">
        <v>0</v>
      </c>
      <c r="O82" s="287">
        <v>0</v>
      </c>
      <c r="P82" s="288">
        <v>0</v>
      </c>
      <c r="Q82" s="288">
        <v>0</v>
      </c>
      <c r="R82" s="290">
        <f t="shared" si="30"/>
        <v>0</v>
      </c>
    </row>
    <row r="83" spans="1:18" ht="14.25" customHeight="1" x14ac:dyDescent="0.2">
      <c r="B83" s="522"/>
      <c r="C83" s="310" t="s">
        <v>73</v>
      </c>
      <c r="D83" s="286">
        <v>0</v>
      </c>
      <c r="E83" s="287">
        <v>0</v>
      </c>
      <c r="F83" s="287">
        <v>0</v>
      </c>
      <c r="G83" s="288">
        <v>0</v>
      </c>
      <c r="H83" s="288">
        <v>0</v>
      </c>
      <c r="I83" s="290">
        <f t="shared" si="29"/>
        <v>0</v>
      </c>
      <c r="K83" s="522"/>
      <c r="L83" s="310" t="s">
        <v>73</v>
      </c>
      <c r="M83" s="286">
        <v>0</v>
      </c>
      <c r="N83" s="287">
        <v>0</v>
      </c>
      <c r="O83" s="287">
        <v>0</v>
      </c>
      <c r="P83" s="288">
        <v>0</v>
      </c>
      <c r="Q83" s="288">
        <v>0</v>
      </c>
      <c r="R83" s="290">
        <f t="shared" si="30"/>
        <v>0</v>
      </c>
    </row>
    <row r="84" spans="1:18" ht="14.25" customHeight="1" x14ac:dyDescent="0.2">
      <c r="B84" s="522"/>
      <c r="C84" s="310" t="s">
        <v>79</v>
      </c>
      <c r="D84" s="286">
        <v>0</v>
      </c>
      <c r="E84" s="287">
        <v>0</v>
      </c>
      <c r="F84" s="287">
        <v>0</v>
      </c>
      <c r="G84" s="288">
        <v>0</v>
      </c>
      <c r="H84" s="288">
        <v>0</v>
      </c>
      <c r="I84" s="290">
        <f t="shared" si="29"/>
        <v>0</v>
      </c>
      <c r="K84" s="522"/>
      <c r="L84" s="310" t="s">
        <v>79</v>
      </c>
      <c r="M84" s="286">
        <v>0</v>
      </c>
      <c r="N84" s="287">
        <v>0</v>
      </c>
      <c r="O84" s="287">
        <v>0</v>
      </c>
      <c r="P84" s="288">
        <v>0</v>
      </c>
      <c r="Q84" s="288">
        <v>0</v>
      </c>
      <c r="R84" s="290">
        <f t="shared" si="30"/>
        <v>0</v>
      </c>
    </row>
    <row r="85" spans="1:18" ht="14.25" customHeight="1" x14ac:dyDescent="0.2">
      <c r="A85" s="77"/>
      <c r="B85" s="522"/>
      <c r="C85" s="311" t="s">
        <v>131</v>
      </c>
      <c r="D85" s="293">
        <v>0</v>
      </c>
      <c r="E85" s="294">
        <v>0</v>
      </c>
      <c r="F85" s="294">
        <v>0</v>
      </c>
      <c r="G85" s="295">
        <v>0</v>
      </c>
      <c r="H85" s="295">
        <v>0</v>
      </c>
      <c r="I85" s="297">
        <f t="shared" si="29"/>
        <v>0</v>
      </c>
      <c r="K85" s="522"/>
      <c r="L85" s="311" t="s">
        <v>131</v>
      </c>
      <c r="M85" s="293">
        <v>0</v>
      </c>
      <c r="N85" s="294">
        <v>0</v>
      </c>
      <c r="O85" s="294">
        <v>0</v>
      </c>
      <c r="P85" s="295">
        <v>0</v>
      </c>
      <c r="Q85" s="295">
        <v>0</v>
      </c>
      <c r="R85" s="297">
        <f t="shared" si="30"/>
        <v>0</v>
      </c>
    </row>
    <row r="86" spans="1:18" ht="14.25" customHeight="1" x14ac:dyDescent="0.2">
      <c r="A86" s="77"/>
      <c r="B86" s="523"/>
      <c r="C86" s="215" t="s">
        <v>51</v>
      </c>
      <c r="D86" s="312">
        <f>SUM(D80:D85)</f>
        <v>0</v>
      </c>
      <c r="E86" s="312">
        <f t="shared" ref="E86:H86" si="31">SUM(E80:E85)</f>
        <v>0</v>
      </c>
      <c r="F86" s="312">
        <f t="shared" si="31"/>
        <v>0</v>
      </c>
      <c r="G86" s="312">
        <f t="shared" si="31"/>
        <v>0</v>
      </c>
      <c r="H86" s="312">
        <f t="shared" si="31"/>
        <v>0</v>
      </c>
      <c r="I86" s="313">
        <f t="shared" si="29"/>
        <v>0</v>
      </c>
      <c r="K86" s="523"/>
      <c r="L86" s="215" t="s">
        <v>51</v>
      </c>
      <c r="M86" s="312">
        <f>SUM(M80:M85)</f>
        <v>0</v>
      </c>
      <c r="N86" s="312">
        <f t="shared" ref="N86:Q86" si="32">SUM(N80:N85)</f>
        <v>0</v>
      </c>
      <c r="O86" s="312">
        <f t="shared" si="32"/>
        <v>1</v>
      </c>
      <c r="P86" s="312">
        <f t="shared" si="32"/>
        <v>0</v>
      </c>
      <c r="Q86" s="312">
        <f t="shared" si="32"/>
        <v>0</v>
      </c>
      <c r="R86" s="313">
        <f t="shared" si="30"/>
        <v>0.2</v>
      </c>
    </row>
    <row r="87" spans="1:18" ht="14.25" customHeight="1" x14ac:dyDescent="0.2">
      <c r="A87" s="77"/>
      <c r="B87" s="511" t="s">
        <v>66</v>
      </c>
      <c r="C87" s="270" t="s">
        <v>67</v>
      </c>
      <c r="D87" s="222">
        <v>0</v>
      </c>
      <c r="E87" s="223">
        <v>0</v>
      </c>
      <c r="F87" s="223">
        <v>1</v>
      </c>
      <c r="G87" s="224">
        <v>0</v>
      </c>
      <c r="H87" s="224">
        <v>0</v>
      </c>
      <c r="I87" s="274">
        <f t="shared" si="29"/>
        <v>0.2</v>
      </c>
      <c r="K87" s="511" t="s">
        <v>66</v>
      </c>
      <c r="L87" s="270" t="s">
        <v>67</v>
      </c>
      <c r="M87" s="222">
        <v>0</v>
      </c>
      <c r="N87" s="223">
        <v>0</v>
      </c>
      <c r="O87" s="223">
        <v>0</v>
      </c>
      <c r="P87" s="224">
        <v>0</v>
      </c>
      <c r="Q87" s="224">
        <v>0</v>
      </c>
      <c r="R87" s="274">
        <f t="shared" si="30"/>
        <v>0</v>
      </c>
    </row>
    <row r="88" spans="1:18" ht="14.25" customHeight="1" x14ac:dyDescent="0.2">
      <c r="B88" s="512"/>
      <c r="C88" s="213" t="s">
        <v>68</v>
      </c>
      <c r="D88" s="173">
        <v>0</v>
      </c>
      <c r="E88" s="174">
        <v>0</v>
      </c>
      <c r="F88" s="174">
        <v>0</v>
      </c>
      <c r="G88" s="195">
        <v>2</v>
      </c>
      <c r="H88" s="195">
        <v>0</v>
      </c>
      <c r="I88" s="272">
        <f t="shared" si="29"/>
        <v>0.4</v>
      </c>
      <c r="K88" s="512"/>
      <c r="L88" s="213" t="s">
        <v>68</v>
      </c>
      <c r="M88" s="173">
        <v>0</v>
      </c>
      <c r="N88" s="174">
        <v>0</v>
      </c>
      <c r="O88" s="174">
        <v>0</v>
      </c>
      <c r="P88" s="195">
        <v>0</v>
      </c>
      <c r="Q88" s="195">
        <v>0</v>
      </c>
      <c r="R88" s="272">
        <f t="shared" si="30"/>
        <v>0</v>
      </c>
    </row>
    <row r="89" spans="1:18" ht="14.25" customHeight="1" x14ac:dyDescent="0.2">
      <c r="B89" s="512"/>
      <c r="C89" s="213" t="s">
        <v>69</v>
      </c>
      <c r="D89" s="173">
        <v>0</v>
      </c>
      <c r="E89" s="174">
        <v>0</v>
      </c>
      <c r="F89" s="174">
        <v>0</v>
      </c>
      <c r="G89" s="195">
        <v>0</v>
      </c>
      <c r="H89" s="195">
        <v>0</v>
      </c>
      <c r="I89" s="272">
        <f t="shared" si="29"/>
        <v>0</v>
      </c>
      <c r="K89" s="512"/>
      <c r="L89" s="213" t="s">
        <v>69</v>
      </c>
      <c r="M89" s="173">
        <v>0</v>
      </c>
      <c r="N89" s="174">
        <v>0</v>
      </c>
      <c r="O89" s="174">
        <v>0</v>
      </c>
      <c r="P89" s="195">
        <v>0</v>
      </c>
      <c r="Q89" s="195">
        <v>0</v>
      </c>
      <c r="R89" s="272">
        <f t="shared" si="30"/>
        <v>0</v>
      </c>
    </row>
    <row r="90" spans="1:18" ht="14.25" customHeight="1" x14ac:dyDescent="0.2">
      <c r="B90" s="512"/>
      <c r="C90" s="213" t="s">
        <v>70</v>
      </c>
      <c r="D90" s="173">
        <v>0</v>
      </c>
      <c r="E90" s="174">
        <v>1</v>
      </c>
      <c r="F90" s="174">
        <v>0</v>
      </c>
      <c r="G90" s="195">
        <v>0</v>
      </c>
      <c r="H90" s="195">
        <v>0</v>
      </c>
      <c r="I90" s="325">
        <f t="shared" si="29"/>
        <v>0.2</v>
      </c>
      <c r="K90" s="512"/>
      <c r="L90" s="213" t="s">
        <v>70</v>
      </c>
      <c r="M90" s="173">
        <v>0</v>
      </c>
      <c r="N90" s="174">
        <v>0</v>
      </c>
      <c r="O90" s="174">
        <v>0</v>
      </c>
      <c r="P90" s="195">
        <v>0</v>
      </c>
      <c r="Q90" s="195">
        <v>0</v>
      </c>
      <c r="R90" s="325">
        <f t="shared" si="30"/>
        <v>0</v>
      </c>
    </row>
    <row r="91" spans="1:18" ht="14.25" customHeight="1" x14ac:dyDescent="0.2">
      <c r="B91" s="512"/>
      <c r="C91" s="214" t="s">
        <v>71</v>
      </c>
      <c r="D91" s="181">
        <v>0</v>
      </c>
      <c r="E91" s="182">
        <v>0</v>
      </c>
      <c r="F91" s="182">
        <v>0</v>
      </c>
      <c r="G91" s="203">
        <v>0</v>
      </c>
      <c r="H91" s="203">
        <v>1</v>
      </c>
      <c r="I91" s="273">
        <f t="shared" si="29"/>
        <v>0.2</v>
      </c>
      <c r="K91" s="512"/>
      <c r="L91" s="214" t="s">
        <v>71</v>
      </c>
      <c r="M91" s="181">
        <v>0</v>
      </c>
      <c r="N91" s="182">
        <v>0</v>
      </c>
      <c r="O91" s="182">
        <v>0</v>
      </c>
      <c r="P91" s="203">
        <v>0</v>
      </c>
      <c r="Q91" s="203">
        <v>0</v>
      </c>
      <c r="R91" s="273">
        <f t="shared" si="30"/>
        <v>0</v>
      </c>
    </row>
    <row r="92" spans="1:18" ht="14.25" customHeight="1" x14ac:dyDescent="0.2">
      <c r="B92" s="513"/>
      <c r="C92" s="215" t="s">
        <v>51</v>
      </c>
      <c r="D92" s="312">
        <f t="shared" ref="D92:G92" si="33">SUM(D87:D91)</f>
        <v>0</v>
      </c>
      <c r="E92" s="312">
        <f t="shared" si="33"/>
        <v>1</v>
      </c>
      <c r="F92" s="312">
        <f t="shared" si="33"/>
        <v>1</v>
      </c>
      <c r="G92" s="312">
        <f t="shared" si="33"/>
        <v>2</v>
      </c>
      <c r="H92" s="312">
        <f>SUM(H87:H91)</f>
        <v>1</v>
      </c>
      <c r="I92" s="327">
        <f t="shared" si="29"/>
        <v>1</v>
      </c>
      <c r="K92" s="513"/>
      <c r="L92" s="215" t="s">
        <v>51</v>
      </c>
      <c r="M92" s="312">
        <f t="shared" ref="M92:P92" si="34">SUM(M87:M91)</f>
        <v>0</v>
      </c>
      <c r="N92" s="312">
        <f t="shared" si="34"/>
        <v>0</v>
      </c>
      <c r="O92" s="312">
        <f t="shared" si="34"/>
        <v>0</v>
      </c>
      <c r="P92" s="312">
        <f t="shared" si="34"/>
        <v>0</v>
      </c>
      <c r="Q92" s="312">
        <f>SUM(Q87:Q91)</f>
        <v>0</v>
      </c>
      <c r="R92" s="327">
        <f t="shared" si="30"/>
        <v>0</v>
      </c>
    </row>
    <row r="93" spans="1:18" ht="14.25" customHeight="1" x14ac:dyDescent="0.2">
      <c r="B93" s="505" t="s">
        <v>82</v>
      </c>
      <c r="C93" s="506"/>
      <c r="D93" s="286">
        <v>0</v>
      </c>
      <c r="E93" s="287">
        <v>0</v>
      </c>
      <c r="F93" s="287">
        <v>0</v>
      </c>
      <c r="G93" s="288">
        <v>0</v>
      </c>
      <c r="H93" s="288">
        <v>0</v>
      </c>
      <c r="I93" s="273">
        <f t="shared" si="29"/>
        <v>0</v>
      </c>
      <c r="K93" s="505" t="s">
        <v>82</v>
      </c>
      <c r="L93" s="506"/>
      <c r="M93" s="286">
        <v>0</v>
      </c>
      <c r="N93" s="287">
        <v>0</v>
      </c>
      <c r="O93" s="287">
        <v>0</v>
      </c>
      <c r="P93" s="288">
        <v>0</v>
      </c>
      <c r="Q93" s="288">
        <v>0</v>
      </c>
      <c r="R93" s="273">
        <f t="shared" si="30"/>
        <v>0</v>
      </c>
    </row>
    <row r="94" spans="1:18" ht="14.25" customHeight="1" thickBot="1" x14ac:dyDescent="0.25">
      <c r="A94" s="77"/>
      <c r="B94" s="509" t="s">
        <v>72</v>
      </c>
      <c r="C94" s="510"/>
      <c r="D94" s="222">
        <v>0</v>
      </c>
      <c r="E94" s="223">
        <v>1</v>
      </c>
      <c r="F94" s="223">
        <v>0</v>
      </c>
      <c r="G94" s="224">
        <v>0</v>
      </c>
      <c r="H94" s="224">
        <v>0</v>
      </c>
      <c r="I94" s="290">
        <f t="shared" si="29"/>
        <v>0.2</v>
      </c>
      <c r="K94" s="509" t="s">
        <v>72</v>
      </c>
      <c r="L94" s="510"/>
      <c r="M94" s="222">
        <v>0</v>
      </c>
      <c r="N94" s="223">
        <v>0</v>
      </c>
      <c r="O94" s="223">
        <v>0</v>
      </c>
      <c r="P94" s="224">
        <v>0</v>
      </c>
      <c r="Q94" s="224">
        <v>0</v>
      </c>
      <c r="R94" s="290">
        <f t="shared" si="30"/>
        <v>0</v>
      </c>
    </row>
    <row r="95" spans="1:18" ht="14.25" customHeight="1" thickBot="1" x14ac:dyDescent="0.25">
      <c r="B95" s="503" t="s">
        <v>49</v>
      </c>
      <c r="C95" s="504"/>
      <c r="D95" s="200">
        <f t="shared" ref="D95:G95" si="35">SUM(D86,D92,D93,D94)</f>
        <v>0</v>
      </c>
      <c r="E95" s="201">
        <f t="shared" si="35"/>
        <v>2</v>
      </c>
      <c r="F95" s="201">
        <f t="shared" si="35"/>
        <v>1</v>
      </c>
      <c r="G95" s="202">
        <f t="shared" si="35"/>
        <v>2</v>
      </c>
      <c r="H95" s="324">
        <f>SUM(H86,H92,H93,H94)</f>
        <v>1</v>
      </c>
      <c r="I95" s="271">
        <f t="shared" si="29"/>
        <v>1.2</v>
      </c>
      <c r="K95" s="503" t="s">
        <v>49</v>
      </c>
      <c r="L95" s="504"/>
      <c r="M95" s="200">
        <f t="shared" ref="M95:P95" si="36">SUM(M86,M92,M93,M94)</f>
        <v>0</v>
      </c>
      <c r="N95" s="201">
        <f t="shared" si="36"/>
        <v>0</v>
      </c>
      <c r="O95" s="201">
        <f t="shared" si="36"/>
        <v>1</v>
      </c>
      <c r="P95" s="202">
        <f t="shared" si="36"/>
        <v>0</v>
      </c>
      <c r="Q95" s="324">
        <f>SUM(Q86,Q92,Q93,Q94)</f>
        <v>0</v>
      </c>
      <c r="R95" s="271">
        <f t="shared" si="30"/>
        <v>0.2</v>
      </c>
    </row>
    <row r="96" spans="1:18" ht="7.5" customHeight="1" x14ac:dyDescent="0.2">
      <c r="B96" s="51"/>
      <c r="C96" s="51"/>
      <c r="I96" s="51"/>
      <c r="K96" s="51"/>
      <c r="L96" s="51"/>
      <c r="R96" s="51"/>
    </row>
    <row r="97" spans="1:18" x14ac:dyDescent="0.2">
      <c r="B97" s="7" t="s">
        <v>191</v>
      </c>
      <c r="C97" s="7"/>
      <c r="D97" s="354"/>
      <c r="E97" s="355"/>
      <c r="F97" s="355"/>
      <c r="I97" s="76"/>
      <c r="K97" s="7" t="s">
        <v>192</v>
      </c>
      <c r="M97" s="354"/>
      <c r="N97" s="355"/>
      <c r="O97" s="355"/>
      <c r="R97" s="76"/>
    </row>
    <row r="98" spans="1:18" ht="14.25" customHeight="1" x14ac:dyDescent="0.2">
      <c r="B98" s="245"/>
      <c r="C98" s="246"/>
      <c r="D98" s="26" t="s">
        <v>141</v>
      </c>
      <c r="E98" s="26" t="s">
        <v>139</v>
      </c>
      <c r="F98" s="163" t="s">
        <v>140</v>
      </c>
      <c r="G98" s="163" t="s">
        <v>146</v>
      </c>
      <c r="H98" s="163" t="s">
        <v>151</v>
      </c>
      <c r="I98" s="164" t="s">
        <v>99</v>
      </c>
      <c r="K98" s="245"/>
      <c r="L98" s="246"/>
      <c r="M98" s="26" t="s">
        <v>141</v>
      </c>
      <c r="N98" s="26" t="s">
        <v>139</v>
      </c>
      <c r="O98" s="163" t="s">
        <v>140</v>
      </c>
      <c r="P98" s="163" t="s">
        <v>146</v>
      </c>
      <c r="Q98" s="163" t="s">
        <v>151</v>
      </c>
      <c r="R98" s="164" t="s">
        <v>99</v>
      </c>
    </row>
    <row r="99" spans="1:18" ht="14.25" customHeight="1" x14ac:dyDescent="0.2">
      <c r="A99" s="77"/>
      <c r="B99" s="521" t="s">
        <v>129</v>
      </c>
      <c r="C99" s="310" t="s">
        <v>74</v>
      </c>
      <c r="D99" s="286">
        <v>0</v>
      </c>
      <c r="E99" s="287">
        <v>1</v>
      </c>
      <c r="F99" s="287">
        <v>0</v>
      </c>
      <c r="G99" s="288">
        <v>0</v>
      </c>
      <c r="H99" s="288">
        <v>0</v>
      </c>
      <c r="I99" s="273">
        <f>SUM(D99:H99)/5</f>
        <v>0.2</v>
      </c>
      <c r="K99" s="521" t="s">
        <v>129</v>
      </c>
      <c r="L99" s="310" t="s">
        <v>74</v>
      </c>
      <c r="M99" s="286">
        <v>0</v>
      </c>
      <c r="N99" s="287">
        <v>0</v>
      </c>
      <c r="O99" s="287">
        <v>0</v>
      </c>
      <c r="P99" s="288">
        <v>0</v>
      </c>
      <c r="Q99" s="288">
        <v>0</v>
      </c>
      <c r="R99" s="273">
        <f>SUM(M99:Q99)/5</f>
        <v>0</v>
      </c>
    </row>
    <row r="100" spans="1:18" ht="14.25" customHeight="1" x14ac:dyDescent="0.2">
      <c r="A100" s="1"/>
      <c r="B100" s="522"/>
      <c r="C100" s="310" t="s">
        <v>75</v>
      </c>
      <c r="D100" s="286">
        <v>0</v>
      </c>
      <c r="E100" s="287">
        <v>0</v>
      </c>
      <c r="F100" s="287">
        <v>0</v>
      </c>
      <c r="G100" s="288">
        <v>0</v>
      </c>
      <c r="H100" s="288">
        <v>0</v>
      </c>
      <c r="I100" s="290">
        <f t="shared" ref="I100:I114" si="37">SUM(D100:H100)/5</f>
        <v>0</v>
      </c>
      <c r="K100" s="522"/>
      <c r="L100" s="310" t="s">
        <v>75</v>
      </c>
      <c r="M100" s="286">
        <v>0</v>
      </c>
      <c r="N100" s="287">
        <v>0</v>
      </c>
      <c r="O100" s="287">
        <v>0</v>
      </c>
      <c r="P100" s="288">
        <v>0</v>
      </c>
      <c r="Q100" s="288">
        <v>0</v>
      </c>
      <c r="R100" s="290">
        <f t="shared" ref="R100:R114" si="38">SUM(M100:Q100)/5</f>
        <v>0</v>
      </c>
    </row>
    <row r="101" spans="1:18" ht="14.25" customHeight="1" x14ac:dyDescent="0.2">
      <c r="A101" s="1"/>
      <c r="B101" s="522"/>
      <c r="C101" s="310" t="s">
        <v>77</v>
      </c>
      <c r="D101" s="286">
        <v>0</v>
      </c>
      <c r="E101" s="287">
        <v>0</v>
      </c>
      <c r="F101" s="287">
        <v>0</v>
      </c>
      <c r="G101" s="288">
        <v>0</v>
      </c>
      <c r="H101" s="288">
        <v>0</v>
      </c>
      <c r="I101" s="290">
        <f t="shared" si="37"/>
        <v>0</v>
      </c>
      <c r="K101" s="522"/>
      <c r="L101" s="310" t="s">
        <v>77</v>
      </c>
      <c r="M101" s="286">
        <v>0</v>
      </c>
      <c r="N101" s="287">
        <v>0</v>
      </c>
      <c r="O101" s="287">
        <v>0</v>
      </c>
      <c r="P101" s="288">
        <v>0</v>
      </c>
      <c r="Q101" s="288">
        <v>0</v>
      </c>
      <c r="R101" s="290">
        <f t="shared" si="38"/>
        <v>0</v>
      </c>
    </row>
    <row r="102" spans="1:18" ht="14.25" customHeight="1" x14ac:dyDescent="0.2">
      <c r="B102" s="522"/>
      <c r="C102" s="310" t="s">
        <v>73</v>
      </c>
      <c r="D102" s="286">
        <v>0</v>
      </c>
      <c r="E102" s="287">
        <v>1</v>
      </c>
      <c r="F102" s="287">
        <v>0</v>
      </c>
      <c r="G102" s="288">
        <v>0</v>
      </c>
      <c r="H102" s="288">
        <v>0</v>
      </c>
      <c r="I102" s="290">
        <f t="shared" si="37"/>
        <v>0.2</v>
      </c>
      <c r="K102" s="522"/>
      <c r="L102" s="310" t="s">
        <v>73</v>
      </c>
      <c r="M102" s="286">
        <v>0</v>
      </c>
      <c r="N102" s="287">
        <v>0</v>
      </c>
      <c r="O102" s="287">
        <v>0</v>
      </c>
      <c r="P102" s="288">
        <v>0</v>
      </c>
      <c r="Q102" s="288">
        <v>0</v>
      </c>
      <c r="R102" s="290">
        <f t="shared" si="38"/>
        <v>0</v>
      </c>
    </row>
    <row r="103" spans="1:18" ht="14.25" customHeight="1" x14ac:dyDescent="0.2">
      <c r="B103" s="522"/>
      <c r="C103" s="310" t="s">
        <v>79</v>
      </c>
      <c r="D103" s="286">
        <v>0</v>
      </c>
      <c r="E103" s="287">
        <v>0</v>
      </c>
      <c r="F103" s="287">
        <v>0</v>
      </c>
      <c r="G103" s="288">
        <v>0</v>
      </c>
      <c r="H103" s="288">
        <v>0</v>
      </c>
      <c r="I103" s="290">
        <f t="shared" si="37"/>
        <v>0</v>
      </c>
      <c r="K103" s="522"/>
      <c r="L103" s="310" t="s">
        <v>79</v>
      </c>
      <c r="M103" s="286">
        <v>0</v>
      </c>
      <c r="N103" s="287">
        <v>0</v>
      </c>
      <c r="O103" s="287">
        <v>0</v>
      </c>
      <c r="P103" s="288">
        <v>0</v>
      </c>
      <c r="Q103" s="288">
        <v>0</v>
      </c>
      <c r="R103" s="290">
        <f t="shared" si="38"/>
        <v>0</v>
      </c>
    </row>
    <row r="104" spans="1:18" ht="14.25" customHeight="1" x14ac:dyDescent="0.2">
      <c r="A104" s="77"/>
      <c r="B104" s="522"/>
      <c r="C104" s="311" t="s">
        <v>131</v>
      </c>
      <c r="D104" s="293">
        <v>0</v>
      </c>
      <c r="E104" s="294">
        <v>0</v>
      </c>
      <c r="F104" s="294">
        <v>0</v>
      </c>
      <c r="G104" s="295">
        <v>0</v>
      </c>
      <c r="H104" s="295">
        <v>0</v>
      </c>
      <c r="I104" s="297">
        <f t="shared" si="37"/>
        <v>0</v>
      </c>
      <c r="K104" s="522"/>
      <c r="L104" s="311" t="s">
        <v>131</v>
      </c>
      <c r="M104" s="293">
        <v>0</v>
      </c>
      <c r="N104" s="294">
        <v>0</v>
      </c>
      <c r="O104" s="294">
        <v>0</v>
      </c>
      <c r="P104" s="295">
        <v>0</v>
      </c>
      <c r="Q104" s="295">
        <v>0</v>
      </c>
      <c r="R104" s="297">
        <f t="shared" si="38"/>
        <v>0</v>
      </c>
    </row>
    <row r="105" spans="1:18" ht="14.25" customHeight="1" x14ac:dyDescent="0.2">
      <c r="A105" s="77"/>
      <c r="B105" s="523"/>
      <c r="C105" s="215" t="s">
        <v>51</v>
      </c>
      <c r="D105" s="312">
        <f>SUM(D99:D104)</f>
        <v>0</v>
      </c>
      <c r="E105" s="312">
        <f t="shared" ref="E105:H105" si="39">SUM(E99:E104)</f>
        <v>2</v>
      </c>
      <c r="F105" s="312">
        <f t="shared" si="39"/>
        <v>0</v>
      </c>
      <c r="G105" s="312">
        <f t="shared" si="39"/>
        <v>0</v>
      </c>
      <c r="H105" s="312">
        <f t="shared" si="39"/>
        <v>0</v>
      </c>
      <c r="I105" s="313">
        <f t="shared" si="37"/>
        <v>0.4</v>
      </c>
      <c r="K105" s="523"/>
      <c r="L105" s="215" t="s">
        <v>51</v>
      </c>
      <c r="M105" s="312">
        <f>SUM(M99:M104)</f>
        <v>0</v>
      </c>
      <c r="N105" s="312">
        <f t="shared" ref="N105:Q105" si="40">SUM(N99:N104)</f>
        <v>0</v>
      </c>
      <c r="O105" s="312">
        <f t="shared" si="40"/>
        <v>0</v>
      </c>
      <c r="P105" s="312">
        <f t="shared" si="40"/>
        <v>0</v>
      </c>
      <c r="Q105" s="312">
        <f t="shared" si="40"/>
        <v>0</v>
      </c>
      <c r="R105" s="313">
        <f t="shared" si="38"/>
        <v>0</v>
      </c>
    </row>
    <row r="106" spans="1:18" ht="14.25" customHeight="1" x14ac:dyDescent="0.2">
      <c r="A106" s="77"/>
      <c r="B106" s="511" t="s">
        <v>66</v>
      </c>
      <c r="C106" s="270" t="s">
        <v>67</v>
      </c>
      <c r="D106" s="222">
        <v>0</v>
      </c>
      <c r="E106" s="223">
        <v>0</v>
      </c>
      <c r="F106" s="223">
        <v>0</v>
      </c>
      <c r="G106" s="224">
        <v>0</v>
      </c>
      <c r="H106" s="224">
        <v>0</v>
      </c>
      <c r="I106" s="274">
        <f t="shared" si="37"/>
        <v>0</v>
      </c>
      <c r="K106" s="511" t="s">
        <v>66</v>
      </c>
      <c r="L106" s="270" t="s">
        <v>67</v>
      </c>
      <c r="M106" s="222">
        <v>0</v>
      </c>
      <c r="N106" s="223">
        <v>1</v>
      </c>
      <c r="O106" s="223">
        <v>0</v>
      </c>
      <c r="P106" s="224">
        <v>0</v>
      </c>
      <c r="Q106" s="224">
        <v>0</v>
      </c>
      <c r="R106" s="274">
        <f t="shared" si="38"/>
        <v>0.2</v>
      </c>
    </row>
    <row r="107" spans="1:18" ht="14.25" customHeight="1" x14ac:dyDescent="0.2">
      <c r="B107" s="512"/>
      <c r="C107" s="213" t="s">
        <v>68</v>
      </c>
      <c r="D107" s="173">
        <v>0</v>
      </c>
      <c r="E107" s="174">
        <v>0</v>
      </c>
      <c r="F107" s="174">
        <v>0</v>
      </c>
      <c r="G107" s="195">
        <v>2</v>
      </c>
      <c r="H107" s="195">
        <v>0</v>
      </c>
      <c r="I107" s="272">
        <f t="shared" si="37"/>
        <v>0.4</v>
      </c>
      <c r="K107" s="512"/>
      <c r="L107" s="213" t="s">
        <v>68</v>
      </c>
      <c r="M107" s="173">
        <v>0</v>
      </c>
      <c r="N107" s="174">
        <v>0</v>
      </c>
      <c r="O107" s="174">
        <v>0</v>
      </c>
      <c r="P107" s="195">
        <v>2</v>
      </c>
      <c r="Q107" s="195">
        <v>1</v>
      </c>
      <c r="R107" s="272">
        <f t="shared" si="38"/>
        <v>0.6</v>
      </c>
    </row>
    <row r="108" spans="1:18" ht="14.25" customHeight="1" x14ac:dyDescent="0.2">
      <c r="B108" s="512"/>
      <c r="C108" s="213" t="s">
        <v>69</v>
      </c>
      <c r="D108" s="173">
        <v>0</v>
      </c>
      <c r="E108" s="174">
        <v>0</v>
      </c>
      <c r="F108" s="174">
        <v>0</v>
      </c>
      <c r="G108" s="195">
        <v>0</v>
      </c>
      <c r="H108" s="195">
        <v>0</v>
      </c>
      <c r="I108" s="272">
        <f t="shared" si="37"/>
        <v>0</v>
      </c>
      <c r="K108" s="512"/>
      <c r="L108" s="213" t="s">
        <v>69</v>
      </c>
      <c r="M108" s="173">
        <v>0</v>
      </c>
      <c r="N108" s="174">
        <v>0</v>
      </c>
      <c r="O108" s="174">
        <v>0</v>
      </c>
      <c r="P108" s="195">
        <v>0</v>
      </c>
      <c r="Q108" s="195">
        <v>0</v>
      </c>
      <c r="R108" s="272">
        <f t="shared" si="38"/>
        <v>0</v>
      </c>
    </row>
    <row r="109" spans="1:18" ht="14.25" customHeight="1" x14ac:dyDescent="0.2">
      <c r="B109" s="512"/>
      <c r="C109" s="213" t="s">
        <v>70</v>
      </c>
      <c r="D109" s="173">
        <v>0</v>
      </c>
      <c r="E109" s="174">
        <v>5</v>
      </c>
      <c r="F109" s="174">
        <v>0</v>
      </c>
      <c r="G109" s="195">
        <v>0</v>
      </c>
      <c r="H109" s="195">
        <v>0</v>
      </c>
      <c r="I109" s="325">
        <f t="shared" si="37"/>
        <v>1</v>
      </c>
      <c r="K109" s="512"/>
      <c r="L109" s="213" t="s">
        <v>70</v>
      </c>
      <c r="M109" s="173">
        <v>0</v>
      </c>
      <c r="N109" s="174">
        <v>0</v>
      </c>
      <c r="O109" s="174">
        <v>0</v>
      </c>
      <c r="P109" s="195">
        <v>0</v>
      </c>
      <c r="Q109" s="195">
        <v>0</v>
      </c>
      <c r="R109" s="325">
        <f t="shared" si="38"/>
        <v>0</v>
      </c>
    </row>
    <row r="110" spans="1:18" ht="14.25" customHeight="1" x14ac:dyDescent="0.2">
      <c r="B110" s="512"/>
      <c r="C110" s="214" t="s">
        <v>71</v>
      </c>
      <c r="D110" s="181">
        <v>0</v>
      </c>
      <c r="E110" s="182">
        <v>2</v>
      </c>
      <c r="F110" s="182">
        <v>0</v>
      </c>
      <c r="G110" s="203">
        <v>0</v>
      </c>
      <c r="H110" s="203">
        <v>0</v>
      </c>
      <c r="I110" s="273">
        <f t="shared" si="37"/>
        <v>0.4</v>
      </c>
      <c r="K110" s="512"/>
      <c r="L110" s="214" t="s">
        <v>71</v>
      </c>
      <c r="M110" s="181">
        <v>0</v>
      </c>
      <c r="N110" s="182">
        <v>0</v>
      </c>
      <c r="O110" s="182">
        <v>0</v>
      </c>
      <c r="P110" s="203">
        <v>0</v>
      </c>
      <c r="Q110" s="203">
        <v>0</v>
      </c>
      <c r="R110" s="273">
        <f t="shared" si="38"/>
        <v>0</v>
      </c>
    </row>
    <row r="111" spans="1:18" ht="14.25" customHeight="1" x14ac:dyDescent="0.2">
      <c r="B111" s="513"/>
      <c r="C111" s="215" t="s">
        <v>51</v>
      </c>
      <c r="D111" s="312">
        <f t="shared" ref="D111:G111" si="41">SUM(D106:D110)</f>
        <v>0</v>
      </c>
      <c r="E111" s="312">
        <f t="shared" si="41"/>
        <v>7</v>
      </c>
      <c r="F111" s="312">
        <f t="shared" si="41"/>
        <v>0</v>
      </c>
      <c r="G111" s="312">
        <f t="shared" si="41"/>
        <v>2</v>
      </c>
      <c r="H111" s="312">
        <f>SUM(H106:H110)</f>
        <v>0</v>
      </c>
      <c r="I111" s="327">
        <f t="shared" si="37"/>
        <v>1.8</v>
      </c>
      <c r="K111" s="513"/>
      <c r="L111" s="215" t="s">
        <v>51</v>
      </c>
      <c r="M111" s="312">
        <f t="shared" ref="M111:P111" si="42">SUM(M106:M110)</f>
        <v>0</v>
      </c>
      <c r="N111" s="312">
        <f t="shared" si="42"/>
        <v>1</v>
      </c>
      <c r="O111" s="312">
        <f t="shared" si="42"/>
        <v>0</v>
      </c>
      <c r="P111" s="312">
        <f t="shared" si="42"/>
        <v>2</v>
      </c>
      <c r="Q111" s="312">
        <f>SUM(Q106:Q110)</f>
        <v>1</v>
      </c>
      <c r="R111" s="327">
        <f t="shared" si="38"/>
        <v>0.8</v>
      </c>
    </row>
    <row r="112" spans="1:18" ht="14.25" customHeight="1" x14ac:dyDescent="0.2">
      <c r="B112" s="505" t="s">
        <v>82</v>
      </c>
      <c r="C112" s="506"/>
      <c r="D112" s="286">
        <v>0</v>
      </c>
      <c r="E112" s="287">
        <v>0</v>
      </c>
      <c r="F112" s="287">
        <v>0</v>
      </c>
      <c r="G112" s="288">
        <v>0</v>
      </c>
      <c r="H112" s="288">
        <v>0</v>
      </c>
      <c r="I112" s="273">
        <f t="shared" si="37"/>
        <v>0</v>
      </c>
      <c r="K112" s="505" t="s">
        <v>82</v>
      </c>
      <c r="L112" s="506"/>
      <c r="M112" s="286">
        <v>0</v>
      </c>
      <c r="N112" s="287">
        <v>0</v>
      </c>
      <c r="O112" s="287">
        <v>0</v>
      </c>
      <c r="P112" s="288">
        <v>0</v>
      </c>
      <c r="Q112" s="288">
        <v>0</v>
      </c>
      <c r="R112" s="273">
        <f t="shared" si="38"/>
        <v>0</v>
      </c>
    </row>
    <row r="113" spans="1:18" ht="14.25" customHeight="1" thickBot="1" x14ac:dyDescent="0.25">
      <c r="A113" s="77"/>
      <c r="B113" s="505" t="s">
        <v>72</v>
      </c>
      <c r="C113" s="506"/>
      <c r="D113" s="286">
        <v>0</v>
      </c>
      <c r="E113" s="287">
        <v>0</v>
      </c>
      <c r="F113" s="287">
        <v>0</v>
      </c>
      <c r="G113" s="288">
        <v>0</v>
      </c>
      <c r="H113" s="288">
        <v>0</v>
      </c>
      <c r="I113" s="290">
        <f t="shared" si="37"/>
        <v>0</v>
      </c>
      <c r="K113" s="505" t="s">
        <v>72</v>
      </c>
      <c r="L113" s="506"/>
      <c r="M113" s="286">
        <v>0</v>
      </c>
      <c r="N113" s="287">
        <v>0</v>
      </c>
      <c r="O113" s="287">
        <v>0</v>
      </c>
      <c r="P113" s="288">
        <v>0</v>
      </c>
      <c r="Q113" s="288">
        <v>0</v>
      </c>
      <c r="R113" s="290">
        <f t="shared" si="38"/>
        <v>0</v>
      </c>
    </row>
    <row r="114" spans="1:18" ht="14.25" customHeight="1" thickBot="1" x14ac:dyDescent="0.25">
      <c r="B114" s="503" t="s">
        <v>49</v>
      </c>
      <c r="C114" s="504"/>
      <c r="D114" s="200">
        <f t="shared" ref="D114:G114" si="43">SUM(D105,D111,D112,D113)</f>
        <v>0</v>
      </c>
      <c r="E114" s="201">
        <f t="shared" si="43"/>
        <v>9</v>
      </c>
      <c r="F114" s="201">
        <f t="shared" si="43"/>
        <v>0</v>
      </c>
      <c r="G114" s="202">
        <f t="shared" si="43"/>
        <v>2</v>
      </c>
      <c r="H114" s="324">
        <f>SUM(H105,H111,H112,H113)</f>
        <v>0</v>
      </c>
      <c r="I114" s="271">
        <f t="shared" si="37"/>
        <v>2.2000000000000002</v>
      </c>
      <c r="K114" s="503" t="s">
        <v>49</v>
      </c>
      <c r="L114" s="504"/>
      <c r="M114" s="200">
        <f t="shared" ref="M114:P114" si="44">SUM(M105,M111,M112,M113)</f>
        <v>0</v>
      </c>
      <c r="N114" s="201">
        <f t="shared" si="44"/>
        <v>1</v>
      </c>
      <c r="O114" s="201">
        <f t="shared" si="44"/>
        <v>0</v>
      </c>
      <c r="P114" s="202">
        <f t="shared" si="44"/>
        <v>2</v>
      </c>
      <c r="Q114" s="324">
        <f>SUM(Q105,Q111,Q112,Q113)</f>
        <v>1</v>
      </c>
      <c r="R114" s="271">
        <f t="shared" si="38"/>
        <v>0.8</v>
      </c>
    </row>
    <row r="115" spans="1:18" x14ac:dyDescent="0.2">
      <c r="B115" s="51"/>
      <c r="C115" s="51"/>
      <c r="I115" s="51"/>
      <c r="K115" s="51"/>
      <c r="L115" s="51"/>
      <c r="R115" s="51"/>
    </row>
  </sheetData>
  <mergeCells count="55">
    <mergeCell ref="B11:B16"/>
    <mergeCell ref="B17:C17"/>
    <mergeCell ref="B18:C18"/>
    <mergeCell ref="B19:C19"/>
    <mergeCell ref="B38:C38"/>
    <mergeCell ref="K38:L38"/>
    <mergeCell ref="B30:B35"/>
    <mergeCell ref="K30:K35"/>
    <mergeCell ref="B36:C36"/>
    <mergeCell ref="K36:L36"/>
    <mergeCell ref="B37:C37"/>
    <mergeCell ref="K37:L37"/>
    <mergeCell ref="B55:C55"/>
    <mergeCell ref="K55:L55"/>
    <mergeCell ref="B56:C56"/>
    <mergeCell ref="K56:L56"/>
    <mergeCell ref="B49:B54"/>
    <mergeCell ref="K49:K54"/>
    <mergeCell ref="B68:B73"/>
    <mergeCell ref="K68:K73"/>
    <mergeCell ref="B74:C74"/>
    <mergeCell ref="K74:L74"/>
    <mergeCell ref="B57:C57"/>
    <mergeCell ref="K57:L57"/>
    <mergeCell ref="B80:B86"/>
    <mergeCell ref="B75:C75"/>
    <mergeCell ref="K75:L75"/>
    <mergeCell ref="B76:C76"/>
    <mergeCell ref="K76:L76"/>
    <mergeCell ref="B99:B105"/>
    <mergeCell ref="K99:K105"/>
    <mergeCell ref="B95:C95"/>
    <mergeCell ref="K95:L95"/>
    <mergeCell ref="B87:B92"/>
    <mergeCell ref="K87:K92"/>
    <mergeCell ref="B93:C93"/>
    <mergeCell ref="K93:L93"/>
    <mergeCell ref="B94:C94"/>
    <mergeCell ref="K94:L94"/>
    <mergeCell ref="B114:C114"/>
    <mergeCell ref="K114:L114"/>
    <mergeCell ref="B4:B10"/>
    <mergeCell ref="B23:B29"/>
    <mergeCell ref="K23:K29"/>
    <mergeCell ref="K42:K48"/>
    <mergeCell ref="B42:B48"/>
    <mergeCell ref="B61:B67"/>
    <mergeCell ref="K61:K67"/>
    <mergeCell ref="K80:K86"/>
    <mergeCell ref="B112:C112"/>
    <mergeCell ref="K112:L112"/>
    <mergeCell ref="B113:C113"/>
    <mergeCell ref="K113:L113"/>
    <mergeCell ref="B106:B111"/>
    <mergeCell ref="K106:K111"/>
  </mergeCells>
  <phoneticPr fontId="3"/>
  <conditionalFormatting sqref="I4:I9 I17:I19 I23:I28 I30:I34 I36:I38 I11:I15">
    <cfRule type="cellIs" dxfId="54" priority="38" operator="equal">
      <formula>0</formula>
    </cfRule>
  </conditionalFormatting>
  <conditionalFormatting sqref="D4:H9 D17:H19 D23:H28 D42:G47 D49:G53 D61:H66 D68:H72 D80:H85 D87:H91 D99:H104 D106:H110 D56:G56 D11:H15 D30:H34 D75:H76 D93:H95 D112:H114 D37:H38">
    <cfRule type="cellIs" dxfId="53" priority="37" operator="equal">
      <formula>0</formula>
    </cfRule>
  </conditionalFormatting>
  <conditionalFormatting sqref="D10:I10 D16:I16 D29:I29 D67:H67 D86:H86 D105:H105 D92:H92 D111:H111 I35">
    <cfRule type="cellIs" dxfId="52" priority="36" operator="equal">
      <formula>0</formula>
    </cfRule>
  </conditionalFormatting>
  <conditionalFormatting sqref="H42:H47 H49:H53 H56">
    <cfRule type="cellIs" dxfId="51" priority="35" operator="equal">
      <formula>0</formula>
    </cfRule>
  </conditionalFormatting>
  <conditionalFormatting sqref="I42:I47 I49:I53 I55:I57">
    <cfRule type="cellIs" dxfId="50" priority="34" operator="equal">
      <formula>0</formula>
    </cfRule>
  </conditionalFormatting>
  <conditionalFormatting sqref="I48 I54">
    <cfRule type="cellIs" dxfId="49" priority="33" operator="equal">
      <formula>0</formula>
    </cfRule>
  </conditionalFormatting>
  <conditionalFormatting sqref="I61:I66 I68:I72 I74:I76">
    <cfRule type="cellIs" dxfId="48" priority="32" operator="equal">
      <formula>0</formula>
    </cfRule>
  </conditionalFormatting>
  <conditionalFormatting sqref="I67 I73">
    <cfRule type="cellIs" dxfId="47" priority="31" operator="equal">
      <formula>0</formula>
    </cfRule>
  </conditionalFormatting>
  <conditionalFormatting sqref="I80:I85 I87:I91 I93:I95">
    <cfRule type="cellIs" dxfId="46" priority="30" operator="equal">
      <formula>0</formula>
    </cfRule>
  </conditionalFormatting>
  <conditionalFormatting sqref="I86 I92">
    <cfRule type="cellIs" dxfId="45" priority="29" operator="equal">
      <formula>0</formula>
    </cfRule>
  </conditionalFormatting>
  <conditionalFormatting sqref="I99:I104 I106:I110 I112:I114">
    <cfRule type="cellIs" dxfId="44" priority="28" operator="equal">
      <formula>0</formula>
    </cfRule>
  </conditionalFormatting>
  <conditionalFormatting sqref="I105 I111">
    <cfRule type="cellIs" dxfId="43" priority="27" operator="equal">
      <formula>0</formula>
    </cfRule>
  </conditionalFormatting>
  <conditionalFormatting sqref="D48:H48">
    <cfRule type="cellIs" dxfId="42" priority="26" operator="equal">
      <formula>0</formula>
    </cfRule>
  </conditionalFormatting>
  <conditionalFormatting sqref="D57:H57">
    <cfRule type="cellIs" dxfId="41" priority="25" operator="equal">
      <formula>0</formula>
    </cfRule>
  </conditionalFormatting>
  <conditionalFormatting sqref="D36:H36">
    <cfRule type="cellIs" dxfId="40" priority="24" operator="equal">
      <formula>0</formula>
    </cfRule>
  </conditionalFormatting>
  <conditionalFormatting sqref="D35:H35">
    <cfRule type="cellIs" dxfId="39" priority="23" operator="equal">
      <formula>0</formula>
    </cfRule>
  </conditionalFormatting>
  <conditionalFormatting sqref="D55:H55">
    <cfRule type="cellIs" dxfId="38" priority="22" operator="equal">
      <formula>0</formula>
    </cfRule>
  </conditionalFormatting>
  <conditionalFormatting sqref="D54:H54">
    <cfRule type="cellIs" dxfId="37" priority="21" operator="equal">
      <formula>0</formula>
    </cfRule>
  </conditionalFormatting>
  <conditionalFormatting sqref="D74:H74">
    <cfRule type="cellIs" dxfId="36" priority="20" operator="equal">
      <formula>0</formula>
    </cfRule>
  </conditionalFormatting>
  <conditionalFormatting sqref="D73:H73">
    <cfRule type="cellIs" dxfId="35" priority="19" operator="equal">
      <formula>0</formula>
    </cfRule>
  </conditionalFormatting>
  <conditionalFormatting sqref="M106:Q110 M99:Q104 M87:Q91 M80:Q85 M61:Q66 M49:Q53 M42:Q47 M30:Q34 M23:Q28 M68:Q72 M37:Q38 M56:Q57 M75:Q76 M93:Q95 M112:Q114">
    <cfRule type="cellIs" dxfId="34" priority="18" operator="equal">
      <formula>0</formula>
    </cfRule>
  </conditionalFormatting>
  <conditionalFormatting sqref="M29:Q29 M48:Q48 M67:Q67 M86:Q86 M105:Q105 M92:Q92 M111:Q111">
    <cfRule type="cellIs" dxfId="33" priority="17" operator="equal">
      <formula>0</formula>
    </cfRule>
  </conditionalFormatting>
  <conditionalFormatting sqref="R23:R28 R30:R34 R36:R38">
    <cfRule type="cellIs" dxfId="32" priority="16" operator="equal">
      <formula>0</formula>
    </cfRule>
  </conditionalFormatting>
  <conditionalFormatting sqref="R29 R35">
    <cfRule type="cellIs" dxfId="31" priority="15" operator="equal">
      <formula>0</formula>
    </cfRule>
  </conditionalFormatting>
  <conditionalFormatting sqref="R42:R47 R49:R53 R55:R57">
    <cfRule type="cellIs" dxfId="30" priority="14" operator="equal">
      <formula>0</formula>
    </cfRule>
  </conditionalFormatting>
  <conditionalFormatting sqref="R48 R54">
    <cfRule type="cellIs" dxfId="29" priority="13" operator="equal">
      <formula>0</formula>
    </cfRule>
  </conditionalFormatting>
  <conditionalFormatting sqref="R61:R66 R68:R72 R74:R76">
    <cfRule type="cellIs" dxfId="28" priority="12" operator="equal">
      <formula>0</formula>
    </cfRule>
  </conditionalFormatting>
  <conditionalFormatting sqref="R67 R73">
    <cfRule type="cellIs" dxfId="27" priority="11" operator="equal">
      <formula>0</formula>
    </cfRule>
  </conditionalFormatting>
  <conditionalFormatting sqref="R80:R85 R87:R91 R93:R95">
    <cfRule type="cellIs" dxfId="26" priority="10" operator="equal">
      <formula>0</formula>
    </cfRule>
  </conditionalFormatting>
  <conditionalFormatting sqref="R86 R92">
    <cfRule type="cellIs" dxfId="25" priority="9" operator="equal">
      <formula>0</formula>
    </cfRule>
  </conditionalFormatting>
  <conditionalFormatting sqref="R99:R104 R106:R110 R112:R114">
    <cfRule type="cellIs" dxfId="24" priority="8" operator="equal">
      <formula>0</formula>
    </cfRule>
  </conditionalFormatting>
  <conditionalFormatting sqref="R105 R111">
    <cfRule type="cellIs" dxfId="23" priority="7" operator="equal">
      <formula>0</formula>
    </cfRule>
  </conditionalFormatting>
  <conditionalFormatting sqref="M36:Q36">
    <cfRule type="cellIs" dxfId="22" priority="6" operator="equal">
      <formula>0</formula>
    </cfRule>
  </conditionalFormatting>
  <conditionalFormatting sqref="M35:Q35">
    <cfRule type="cellIs" dxfId="21" priority="5" operator="equal">
      <formula>0</formula>
    </cfRule>
  </conditionalFormatting>
  <conditionalFormatting sqref="M55:Q55">
    <cfRule type="cellIs" dxfId="20" priority="4" operator="equal">
      <formula>0</formula>
    </cfRule>
  </conditionalFormatting>
  <conditionalFormatting sqref="M54:Q54">
    <cfRule type="cellIs" dxfId="19" priority="3" operator="equal">
      <formula>0</formula>
    </cfRule>
  </conditionalFormatting>
  <conditionalFormatting sqref="M74:Q74">
    <cfRule type="cellIs" dxfId="18" priority="2" operator="equal">
      <formula>0</formula>
    </cfRule>
  </conditionalFormatting>
  <conditionalFormatting sqref="M73:Q73">
    <cfRule type="cellIs" dxfId="17"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57" min="1" max="22" man="1"/>
  </rowBreaks>
  <colBreaks count="1" manualBreakCount="1">
    <brk id="19" max="1048575" man="1"/>
  </colBreaks>
  <ignoredErrors>
    <ignoredError sqref="D10:H16"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2:H140"/>
  <sheetViews>
    <sheetView zoomScale="60" zoomScaleNormal="60" zoomScaleSheetLayoutView="70" workbookViewId="0"/>
  </sheetViews>
  <sheetFormatPr defaultColWidth="9" defaultRowHeight="16.5" customHeight="1" x14ac:dyDescent="0.2"/>
  <cols>
    <col min="1" max="1" width="11.36328125" style="2" customWidth="1"/>
    <col min="2" max="2" width="8.90625" style="2" customWidth="1"/>
    <col min="3" max="8" width="9.08984375" style="2" customWidth="1"/>
    <col min="9" max="16384" width="9" style="2"/>
  </cols>
  <sheetData>
    <row r="2" spans="1:8" ht="16.5" customHeight="1" x14ac:dyDescent="0.2">
      <c r="A2" s="37" t="s">
        <v>193</v>
      </c>
      <c r="H2" s="41" t="s">
        <v>55</v>
      </c>
    </row>
    <row r="3" spans="1:8" ht="16.5" customHeight="1" x14ac:dyDescent="0.2">
      <c r="A3" s="70"/>
      <c r="B3" s="216"/>
      <c r="C3" s="26" t="s">
        <v>141</v>
      </c>
      <c r="D3" s="26" t="s">
        <v>139</v>
      </c>
      <c r="E3" s="26" t="s">
        <v>140</v>
      </c>
      <c r="F3" s="27" t="s">
        <v>146</v>
      </c>
      <c r="G3" s="27" t="s">
        <v>151</v>
      </c>
      <c r="H3" s="27" t="s">
        <v>98</v>
      </c>
    </row>
    <row r="4" spans="1:8" ht="16.5" customHeight="1" x14ac:dyDescent="0.2">
      <c r="A4" s="525" t="s">
        <v>132</v>
      </c>
      <c r="B4" s="217" t="s">
        <v>47</v>
      </c>
      <c r="C4" s="361">
        <v>9.8232950230100827E-2</v>
      </c>
      <c r="D4" s="361">
        <v>0.14018027594425728</v>
      </c>
      <c r="E4" s="361">
        <v>0.11385613559308323</v>
      </c>
      <c r="F4" s="361">
        <v>0.28204316794626089</v>
      </c>
      <c r="G4" s="362">
        <v>0.19280289757051353</v>
      </c>
      <c r="H4" s="362">
        <v>0.16542308545684314</v>
      </c>
    </row>
    <row r="5" spans="1:8" ht="16.5" customHeight="1" x14ac:dyDescent="0.2">
      <c r="A5" s="525"/>
      <c r="B5" s="218" t="s">
        <v>48</v>
      </c>
      <c r="C5" s="363">
        <v>3.2356008024971364E-2</v>
      </c>
      <c r="D5" s="363">
        <v>3.496001386452819E-2</v>
      </c>
      <c r="E5" s="363">
        <v>2.9895652903709862E-2</v>
      </c>
      <c r="F5" s="363">
        <v>2.8217060733421635E-2</v>
      </c>
      <c r="G5" s="364">
        <v>3.5576742468381967E-2</v>
      </c>
      <c r="H5" s="364">
        <v>3.2201095599002603E-2</v>
      </c>
    </row>
    <row r="6" spans="1:8" ht="16.5" customHeight="1" x14ac:dyDescent="0.2">
      <c r="A6" s="525"/>
      <c r="B6" s="219" t="s">
        <v>49</v>
      </c>
      <c r="C6" s="359">
        <v>0.13058895825507219</v>
      </c>
      <c r="D6" s="359">
        <v>0.17514028980878549</v>
      </c>
      <c r="E6" s="359">
        <v>0.1437517884967931</v>
      </c>
      <c r="F6" s="359">
        <v>0.31028044736247801</v>
      </c>
      <c r="G6" s="360">
        <v>0.22837964003889549</v>
      </c>
      <c r="H6" s="138">
        <v>0.19762822479240488</v>
      </c>
    </row>
    <row r="7" spans="1:8" ht="16.5" customHeight="1" x14ac:dyDescent="0.2">
      <c r="A7" s="524" t="s">
        <v>133</v>
      </c>
      <c r="B7" s="217" t="s">
        <v>47</v>
      </c>
      <c r="C7" s="365">
        <v>17.974442837553287</v>
      </c>
      <c r="D7" s="365">
        <v>21.433193406524417</v>
      </c>
      <c r="E7" s="365">
        <v>12.181647363540854</v>
      </c>
      <c r="F7" s="365">
        <v>220.89404066341871</v>
      </c>
      <c r="G7" s="366">
        <v>82.432186350118343</v>
      </c>
      <c r="H7" s="366">
        <v>70.983102124231124</v>
      </c>
    </row>
    <row r="8" spans="1:8" ht="16.5" customHeight="1" x14ac:dyDescent="0.2">
      <c r="A8" s="525"/>
      <c r="B8" s="218" t="s">
        <v>48</v>
      </c>
      <c r="C8" s="367">
        <v>3.6304499294244574</v>
      </c>
      <c r="D8" s="367">
        <v>3.5481945089487512</v>
      </c>
      <c r="E8" s="367">
        <v>3.3608491605819859</v>
      </c>
      <c r="F8" s="367">
        <v>4.0238322155577935</v>
      </c>
      <c r="G8" s="368">
        <v>3.1252007337043617</v>
      </c>
      <c r="H8" s="368">
        <v>3.5377053096434694</v>
      </c>
    </row>
    <row r="9" spans="1:8" ht="16.5" customHeight="1" x14ac:dyDescent="0.2">
      <c r="A9" s="526"/>
      <c r="B9" s="219" t="s">
        <v>49</v>
      </c>
      <c r="C9" s="329">
        <v>21.253281773374589</v>
      </c>
      <c r="D9" s="329">
        <v>24.981387915473171</v>
      </c>
      <c r="E9" s="329">
        <v>15.542496524122839</v>
      </c>
      <c r="F9" s="329">
        <v>225</v>
      </c>
      <c r="G9" s="330">
        <v>85.557387083822704</v>
      </c>
      <c r="H9" s="330">
        <v>74.46691065935866</v>
      </c>
    </row>
    <row r="10" spans="1:8" ht="10.5" customHeight="1" x14ac:dyDescent="0.2"/>
    <row r="12" spans="1:8" ht="7.5" customHeight="1" x14ac:dyDescent="0.2"/>
    <row r="13" spans="1:8" ht="7.5" customHeight="1" x14ac:dyDescent="0.2"/>
    <row r="14" spans="1:8" ht="7.5" customHeight="1" x14ac:dyDescent="0.2"/>
    <row r="15" spans="1:8" ht="16.5" customHeight="1" x14ac:dyDescent="0.2">
      <c r="A15" s="37" t="s">
        <v>194</v>
      </c>
      <c r="H15" s="41" t="s">
        <v>55</v>
      </c>
    </row>
    <row r="16" spans="1:8" ht="16.5" customHeight="1" x14ac:dyDescent="0.2">
      <c r="A16" s="70"/>
      <c r="B16" s="216"/>
      <c r="C16" s="26" t="s">
        <v>141</v>
      </c>
      <c r="D16" s="26" t="s">
        <v>139</v>
      </c>
      <c r="E16" s="26" t="s">
        <v>140</v>
      </c>
      <c r="F16" s="27" t="s">
        <v>146</v>
      </c>
      <c r="G16" s="27" t="s">
        <v>151</v>
      </c>
      <c r="H16" s="27" t="s">
        <v>98</v>
      </c>
    </row>
    <row r="17" spans="1:8" ht="16.5" customHeight="1" x14ac:dyDescent="0.2">
      <c r="A17" s="525" t="s">
        <v>134</v>
      </c>
      <c r="B17" s="217" t="s">
        <v>47</v>
      </c>
      <c r="C17" s="361">
        <v>0.15</v>
      </c>
      <c r="D17" s="361">
        <v>0.17</v>
      </c>
      <c r="E17" s="361">
        <v>0.12997383077232771</v>
      </c>
      <c r="F17" s="361">
        <v>1.1877152767247812</v>
      </c>
      <c r="G17" s="362">
        <v>0.11</v>
      </c>
      <c r="H17" s="362">
        <v>0.34953782149942181</v>
      </c>
    </row>
    <row r="18" spans="1:8" ht="16.5" customHeight="1" x14ac:dyDescent="0.2">
      <c r="A18" s="525"/>
      <c r="B18" s="218" t="s">
        <v>48</v>
      </c>
      <c r="C18" s="363" t="s">
        <v>53</v>
      </c>
      <c r="D18" s="363" t="s">
        <v>53</v>
      </c>
      <c r="E18" s="363">
        <v>9.1592296852982622E-3</v>
      </c>
      <c r="F18" s="363">
        <v>4.3050240844060136E-3</v>
      </c>
      <c r="G18" s="364" t="s">
        <v>53</v>
      </c>
      <c r="H18" s="364">
        <v>6.7321268848521375E-3</v>
      </c>
    </row>
    <row r="19" spans="1:8" ht="16.5" customHeight="1" x14ac:dyDescent="0.2">
      <c r="A19" s="525"/>
      <c r="B19" s="219" t="s">
        <v>49</v>
      </c>
      <c r="C19" s="359">
        <v>0.15</v>
      </c>
      <c r="D19" s="359">
        <v>0.16999999999999998</v>
      </c>
      <c r="E19" s="359">
        <v>0.13913306045762597</v>
      </c>
      <c r="F19" s="359">
        <v>1.1920203008091872</v>
      </c>
      <c r="G19" s="360">
        <v>0.11</v>
      </c>
      <c r="H19" s="138">
        <v>0.35223067225336269</v>
      </c>
    </row>
    <row r="20" spans="1:8" ht="16.5" customHeight="1" x14ac:dyDescent="0.2">
      <c r="A20" s="524" t="s">
        <v>133</v>
      </c>
      <c r="B20" s="217" t="s">
        <v>47</v>
      </c>
      <c r="C20" s="365">
        <v>10</v>
      </c>
      <c r="D20" s="365">
        <v>35</v>
      </c>
      <c r="E20" s="365">
        <v>9.9689928202375366</v>
      </c>
      <c r="F20" s="365">
        <v>2153.6841112850457</v>
      </c>
      <c r="G20" s="366">
        <v>4</v>
      </c>
      <c r="H20" s="366">
        <v>442.53062082105663</v>
      </c>
    </row>
    <row r="21" spans="1:8" ht="16.5" customHeight="1" x14ac:dyDescent="0.2">
      <c r="A21" s="525"/>
      <c r="B21" s="218" t="s">
        <v>48</v>
      </c>
      <c r="C21" s="367" t="s">
        <v>53</v>
      </c>
      <c r="D21" s="367">
        <v>1</v>
      </c>
      <c r="E21" s="367">
        <v>0.48543917332080788</v>
      </c>
      <c r="F21" s="367">
        <v>0.46408159629896828</v>
      </c>
      <c r="G21" s="368" t="s">
        <v>53</v>
      </c>
      <c r="H21" s="368">
        <v>0.64984025653992539</v>
      </c>
    </row>
    <row r="22" spans="1:8" ht="16.5" customHeight="1" x14ac:dyDescent="0.2">
      <c r="A22" s="526"/>
      <c r="B22" s="219" t="s">
        <v>49</v>
      </c>
      <c r="C22" s="329">
        <v>10</v>
      </c>
      <c r="D22" s="329">
        <v>36</v>
      </c>
      <c r="E22" s="329">
        <v>10.454431993558345</v>
      </c>
      <c r="F22" s="329">
        <v>2153.6841112850457</v>
      </c>
      <c r="G22" s="330">
        <v>4</v>
      </c>
      <c r="H22" s="330">
        <v>442.82770865572081</v>
      </c>
    </row>
    <row r="23" spans="1:8" ht="10.5" customHeight="1" x14ac:dyDescent="0.2"/>
    <row r="25" spans="1:8" ht="7.5" customHeight="1" x14ac:dyDescent="0.2"/>
    <row r="26" spans="1:8" ht="7.5" customHeight="1" x14ac:dyDescent="0.2"/>
    <row r="27" spans="1:8" ht="7.5" customHeight="1" x14ac:dyDescent="0.2"/>
    <row r="28" spans="1:8" ht="16.5" customHeight="1" x14ac:dyDescent="0.2">
      <c r="A28" s="37" t="s">
        <v>195</v>
      </c>
      <c r="H28" s="41" t="s">
        <v>55</v>
      </c>
    </row>
    <row r="29" spans="1:8" ht="16.5" customHeight="1" x14ac:dyDescent="0.2">
      <c r="A29" s="70"/>
      <c r="B29" s="216"/>
      <c r="C29" s="26" t="s">
        <v>141</v>
      </c>
      <c r="D29" s="26" t="s">
        <v>139</v>
      </c>
      <c r="E29" s="26" t="s">
        <v>140</v>
      </c>
      <c r="F29" s="27" t="s">
        <v>146</v>
      </c>
      <c r="G29" s="27" t="s">
        <v>151</v>
      </c>
      <c r="H29" s="27" t="s">
        <v>98</v>
      </c>
    </row>
    <row r="30" spans="1:8" ht="16.5" customHeight="1" x14ac:dyDescent="0.2">
      <c r="A30" s="525" t="s">
        <v>134</v>
      </c>
      <c r="B30" s="217" t="s">
        <v>47</v>
      </c>
      <c r="C30" s="361">
        <v>0.08</v>
      </c>
      <c r="D30" s="361">
        <v>0.11</v>
      </c>
      <c r="E30" s="361">
        <v>0.12878114901360838</v>
      </c>
      <c r="F30" s="361">
        <v>8.5265826623329585E-2</v>
      </c>
      <c r="G30" s="362">
        <v>0.11</v>
      </c>
      <c r="H30" s="362">
        <v>0.1028093951273876</v>
      </c>
    </row>
    <row r="31" spans="1:8" ht="16.5" customHeight="1" x14ac:dyDescent="0.2">
      <c r="A31" s="525"/>
      <c r="B31" s="218" t="s">
        <v>48</v>
      </c>
      <c r="C31" s="363">
        <v>0.04</v>
      </c>
      <c r="D31" s="363">
        <v>0.03</v>
      </c>
      <c r="E31" s="363">
        <v>2.334380726643075E-2</v>
      </c>
      <c r="F31" s="363">
        <v>2.1162474857742097E-2</v>
      </c>
      <c r="G31" s="364">
        <v>0.02</v>
      </c>
      <c r="H31" s="364">
        <v>2.6901256424834569E-2</v>
      </c>
    </row>
    <row r="32" spans="1:8" ht="16.5" customHeight="1" x14ac:dyDescent="0.2">
      <c r="A32" s="525"/>
      <c r="B32" s="219" t="s">
        <v>49</v>
      </c>
      <c r="C32" s="359">
        <v>0.12</v>
      </c>
      <c r="D32" s="359">
        <v>0.14000000000000001</v>
      </c>
      <c r="E32" s="359">
        <v>0.15212495628003914</v>
      </c>
      <c r="F32" s="359">
        <v>0.10642830148107169</v>
      </c>
      <c r="G32" s="360">
        <v>0.12</v>
      </c>
      <c r="H32" s="138">
        <v>0.12771065155222217</v>
      </c>
    </row>
    <row r="33" spans="1:8" ht="16.5" customHeight="1" x14ac:dyDescent="0.2">
      <c r="A33" s="524" t="s">
        <v>133</v>
      </c>
      <c r="B33" s="217" t="s">
        <v>47</v>
      </c>
      <c r="C33" s="365">
        <v>11</v>
      </c>
      <c r="D33" s="365">
        <v>24</v>
      </c>
      <c r="E33" s="365">
        <v>10.186588886976422</v>
      </c>
      <c r="F33" s="365">
        <v>7.4181269162296744</v>
      </c>
      <c r="G33" s="366">
        <v>15</v>
      </c>
      <c r="H33" s="366">
        <v>13.520943160641218</v>
      </c>
    </row>
    <row r="34" spans="1:8" ht="16.5" customHeight="1" x14ac:dyDescent="0.2">
      <c r="A34" s="525"/>
      <c r="B34" s="218" t="s">
        <v>48</v>
      </c>
      <c r="C34" s="367">
        <v>4</v>
      </c>
      <c r="D34" s="367">
        <v>4</v>
      </c>
      <c r="E34" s="367">
        <v>3.1000576049820041</v>
      </c>
      <c r="F34" s="367">
        <v>2.3405697192662758</v>
      </c>
      <c r="G34" s="368">
        <v>2</v>
      </c>
      <c r="H34" s="368">
        <v>3.0881254648496559</v>
      </c>
    </row>
    <row r="35" spans="1:8" ht="16.5" customHeight="1" x14ac:dyDescent="0.2">
      <c r="A35" s="526"/>
      <c r="B35" s="219" t="s">
        <v>49</v>
      </c>
      <c r="C35" s="329">
        <v>15</v>
      </c>
      <c r="D35" s="329">
        <v>28</v>
      </c>
      <c r="E35" s="329">
        <v>13.286646491958425</v>
      </c>
      <c r="F35" s="329">
        <v>9.7586966354959497</v>
      </c>
      <c r="G35" s="330">
        <v>17</v>
      </c>
      <c r="H35" s="330">
        <v>16.609068625490874</v>
      </c>
    </row>
    <row r="36" spans="1:8" ht="10.5" customHeight="1" x14ac:dyDescent="0.2"/>
    <row r="38" spans="1:8" ht="7.5" customHeight="1" x14ac:dyDescent="0.2"/>
    <row r="39" spans="1:8" ht="7.5" customHeight="1" x14ac:dyDescent="0.2"/>
    <row r="40" spans="1:8" ht="7.5" customHeight="1" x14ac:dyDescent="0.2">
      <c r="A40" s="5"/>
    </row>
    <row r="41" spans="1:8" ht="16.5" customHeight="1" x14ac:dyDescent="0.2">
      <c r="A41" s="37" t="s">
        <v>196</v>
      </c>
      <c r="H41" s="41" t="s">
        <v>55</v>
      </c>
    </row>
    <row r="42" spans="1:8" ht="16.5" customHeight="1" x14ac:dyDescent="0.2">
      <c r="A42" s="70"/>
      <c r="B42" s="216"/>
      <c r="C42" s="26" t="s">
        <v>141</v>
      </c>
      <c r="D42" s="26" t="s">
        <v>139</v>
      </c>
      <c r="E42" s="26" t="s">
        <v>140</v>
      </c>
      <c r="F42" s="27" t="s">
        <v>146</v>
      </c>
      <c r="G42" s="27" t="s">
        <v>151</v>
      </c>
      <c r="H42" s="27" t="s">
        <v>98</v>
      </c>
    </row>
    <row r="43" spans="1:8" ht="16.5" customHeight="1" x14ac:dyDescent="0.2">
      <c r="A43" s="525" t="s">
        <v>134</v>
      </c>
      <c r="B43" s="217" t="s">
        <v>47</v>
      </c>
      <c r="C43" s="361">
        <v>0.06</v>
      </c>
      <c r="D43" s="361">
        <v>0.129</v>
      </c>
      <c r="E43" s="361">
        <v>9.216179435842993E-2</v>
      </c>
      <c r="F43" s="361">
        <v>0.13423691607231328</v>
      </c>
      <c r="G43" s="362">
        <v>0.33</v>
      </c>
      <c r="H43" s="362">
        <v>0.14907974208614863</v>
      </c>
    </row>
    <row r="44" spans="1:8" ht="16.5" customHeight="1" x14ac:dyDescent="0.2">
      <c r="A44" s="525"/>
      <c r="B44" s="218" t="s">
        <v>48</v>
      </c>
      <c r="C44" s="363">
        <v>0.01</v>
      </c>
      <c r="D44" s="363">
        <v>1.7999999999999999E-2</v>
      </c>
      <c r="E44" s="363">
        <v>8.8314297724989485E-3</v>
      </c>
      <c r="F44" s="363">
        <v>1.0356182052265768E-2</v>
      </c>
      <c r="G44" s="364">
        <v>0.03</v>
      </c>
      <c r="H44" s="364">
        <v>1.5437522364952943E-2</v>
      </c>
    </row>
    <row r="45" spans="1:8" ht="16.5" customHeight="1" x14ac:dyDescent="0.2">
      <c r="A45" s="525"/>
      <c r="B45" s="219" t="s">
        <v>49</v>
      </c>
      <c r="C45" s="359">
        <v>7.0000000000000007E-2</v>
      </c>
      <c r="D45" s="359">
        <v>0.14699999999999999</v>
      </c>
      <c r="E45" s="359">
        <v>0.10099322413092889</v>
      </c>
      <c r="F45" s="359">
        <v>0.14459309812457904</v>
      </c>
      <c r="G45" s="360">
        <v>0.36</v>
      </c>
      <c r="H45" s="138">
        <v>0.16451726445110157</v>
      </c>
    </row>
    <row r="46" spans="1:8" ht="16.5" customHeight="1" x14ac:dyDescent="0.2">
      <c r="A46" s="524" t="s">
        <v>133</v>
      </c>
      <c r="B46" s="217" t="s">
        <v>47</v>
      </c>
      <c r="C46" s="365">
        <v>6</v>
      </c>
      <c r="D46" s="365">
        <v>6.8</v>
      </c>
      <c r="E46" s="365">
        <v>6.0826784276563757</v>
      </c>
      <c r="F46" s="365">
        <v>18.52469441797923</v>
      </c>
      <c r="G46" s="366">
        <v>200</v>
      </c>
      <c r="H46" s="366">
        <v>47.481474569127123</v>
      </c>
    </row>
    <row r="47" spans="1:8" ht="16.5" customHeight="1" x14ac:dyDescent="0.2">
      <c r="A47" s="525"/>
      <c r="B47" s="218" t="s">
        <v>48</v>
      </c>
      <c r="C47" s="367">
        <v>1</v>
      </c>
      <c r="D47" s="367">
        <v>0.7</v>
      </c>
      <c r="E47" s="367">
        <v>0.8213229688424023</v>
      </c>
      <c r="F47" s="367">
        <v>3.168991707993325</v>
      </c>
      <c r="G47" s="368">
        <v>1</v>
      </c>
      <c r="H47" s="368">
        <v>1.3380629353671456</v>
      </c>
    </row>
    <row r="48" spans="1:8" ht="16.5" customHeight="1" x14ac:dyDescent="0.2">
      <c r="A48" s="526"/>
      <c r="B48" s="219" t="s">
        <v>49</v>
      </c>
      <c r="C48" s="329">
        <v>6</v>
      </c>
      <c r="D48" s="329">
        <v>7.5</v>
      </c>
      <c r="E48" s="329">
        <v>6.9040013964987779</v>
      </c>
      <c r="F48" s="329">
        <v>21.693686125972555</v>
      </c>
      <c r="G48" s="330">
        <v>201</v>
      </c>
      <c r="H48" s="330">
        <v>48.619537504494268</v>
      </c>
    </row>
    <row r="49" spans="1:8" ht="10.5" customHeight="1" x14ac:dyDescent="0.2"/>
    <row r="51" spans="1:8" ht="7.5" customHeight="1" x14ac:dyDescent="0.2">
      <c r="C51" s="73"/>
    </row>
    <row r="52" spans="1:8" ht="7.5" customHeight="1" x14ac:dyDescent="0.2"/>
    <row r="53" spans="1:8" ht="7.5" customHeight="1" x14ac:dyDescent="0.2"/>
    <row r="54" spans="1:8" ht="16.5" customHeight="1" x14ac:dyDescent="0.2">
      <c r="A54" s="37" t="s">
        <v>197</v>
      </c>
      <c r="H54" s="41" t="s">
        <v>55</v>
      </c>
    </row>
    <row r="55" spans="1:8" ht="16.5" customHeight="1" x14ac:dyDescent="0.2">
      <c r="A55" s="70"/>
      <c r="B55" s="216"/>
      <c r="C55" s="26" t="s">
        <v>141</v>
      </c>
      <c r="D55" s="26" t="s">
        <v>139</v>
      </c>
      <c r="E55" s="26" t="s">
        <v>140</v>
      </c>
      <c r="F55" s="27" t="s">
        <v>146</v>
      </c>
      <c r="G55" s="27" t="s">
        <v>151</v>
      </c>
      <c r="H55" s="27" t="s">
        <v>98</v>
      </c>
    </row>
    <row r="56" spans="1:8" ht="16.5" customHeight="1" x14ac:dyDescent="0.2">
      <c r="A56" s="525" t="s">
        <v>134</v>
      </c>
      <c r="B56" s="217" t="s">
        <v>47</v>
      </c>
      <c r="C56" s="361">
        <v>6.9999999999999993E-2</v>
      </c>
      <c r="D56" s="361">
        <v>0.16999999999999998</v>
      </c>
      <c r="E56" s="361">
        <v>0.08</v>
      </c>
      <c r="F56" s="361">
        <v>0.39</v>
      </c>
      <c r="G56" s="362">
        <v>0.11</v>
      </c>
      <c r="H56" s="362">
        <v>0.16399999999999998</v>
      </c>
    </row>
    <row r="57" spans="1:8" ht="16.5" customHeight="1" x14ac:dyDescent="0.2">
      <c r="A57" s="525"/>
      <c r="B57" s="218" t="s">
        <v>48</v>
      </c>
      <c r="C57" s="363">
        <v>0.06</v>
      </c>
      <c r="D57" s="363">
        <v>0.06</v>
      </c>
      <c r="E57" s="363">
        <v>0.06</v>
      </c>
      <c r="F57" s="363">
        <v>0.06</v>
      </c>
      <c r="G57" s="364">
        <v>0.06</v>
      </c>
      <c r="H57" s="364">
        <v>0.06</v>
      </c>
    </row>
    <row r="58" spans="1:8" ht="16.5" customHeight="1" x14ac:dyDescent="0.2">
      <c r="A58" s="525"/>
      <c r="B58" s="219" t="s">
        <v>49</v>
      </c>
      <c r="C58" s="359">
        <v>0.13</v>
      </c>
      <c r="D58" s="359">
        <v>0.22999999999999998</v>
      </c>
      <c r="E58" s="359">
        <v>0.14000000000000001</v>
      </c>
      <c r="F58" s="359">
        <v>0.45</v>
      </c>
      <c r="G58" s="360">
        <v>0.16999999999999998</v>
      </c>
      <c r="H58" s="138">
        <v>0.22399999999999998</v>
      </c>
    </row>
    <row r="59" spans="1:8" ht="16.5" customHeight="1" x14ac:dyDescent="0.2">
      <c r="A59" s="524" t="s">
        <v>133</v>
      </c>
      <c r="B59" s="217" t="s">
        <v>47</v>
      </c>
      <c r="C59" s="365">
        <v>4</v>
      </c>
      <c r="D59" s="365">
        <v>5</v>
      </c>
      <c r="E59" s="365">
        <v>10</v>
      </c>
      <c r="F59" s="365">
        <v>347.99999999999989</v>
      </c>
      <c r="G59" s="366">
        <v>32</v>
      </c>
      <c r="H59" s="366">
        <v>79.799999999999983</v>
      </c>
    </row>
    <row r="60" spans="1:8" ht="16.5" customHeight="1" x14ac:dyDescent="0.2">
      <c r="A60" s="525"/>
      <c r="B60" s="218" t="s">
        <v>48</v>
      </c>
      <c r="C60" s="367">
        <v>7</v>
      </c>
      <c r="D60" s="367">
        <v>7</v>
      </c>
      <c r="E60" s="367">
        <v>7</v>
      </c>
      <c r="F60" s="367">
        <v>7.9999999999999805</v>
      </c>
      <c r="G60" s="368">
        <v>8</v>
      </c>
      <c r="H60" s="368">
        <v>7.3999999999999959</v>
      </c>
    </row>
    <row r="61" spans="1:8" ht="16.5" customHeight="1" x14ac:dyDescent="0.2">
      <c r="A61" s="526"/>
      <c r="B61" s="219" t="s">
        <v>49</v>
      </c>
      <c r="C61" s="329">
        <v>11</v>
      </c>
      <c r="D61" s="329">
        <v>12</v>
      </c>
      <c r="E61" s="329">
        <v>17</v>
      </c>
      <c r="F61" s="329">
        <v>355.99999999999989</v>
      </c>
      <c r="G61" s="330">
        <v>40</v>
      </c>
      <c r="H61" s="330">
        <v>87.199999999999974</v>
      </c>
    </row>
    <row r="62" spans="1:8" ht="10.5" customHeight="1" x14ac:dyDescent="0.2"/>
    <row r="64" spans="1:8" ht="7.5" customHeight="1" x14ac:dyDescent="0.2"/>
    <row r="65" spans="1:8" ht="7.5" customHeight="1" x14ac:dyDescent="0.2"/>
    <row r="66" spans="1:8" ht="7.5" customHeight="1" x14ac:dyDescent="0.2"/>
    <row r="67" spans="1:8" ht="16.5" customHeight="1" x14ac:dyDescent="0.2">
      <c r="A67" s="37" t="s">
        <v>198</v>
      </c>
      <c r="H67" s="41" t="s">
        <v>55</v>
      </c>
    </row>
    <row r="68" spans="1:8" ht="16.5" customHeight="1" x14ac:dyDescent="0.2">
      <c r="A68" s="70"/>
      <c r="B68" s="216"/>
      <c r="C68" s="26" t="s">
        <v>141</v>
      </c>
      <c r="D68" s="26" t="s">
        <v>139</v>
      </c>
      <c r="E68" s="26" t="s">
        <v>140</v>
      </c>
      <c r="F68" s="27" t="s">
        <v>146</v>
      </c>
      <c r="G68" s="27" t="s">
        <v>151</v>
      </c>
      <c r="H68" s="27" t="s">
        <v>98</v>
      </c>
    </row>
    <row r="69" spans="1:8" ht="16.5" customHeight="1" x14ac:dyDescent="0.2">
      <c r="A69" s="525" t="s">
        <v>134</v>
      </c>
      <c r="B69" s="217" t="s">
        <v>47</v>
      </c>
      <c r="C69" s="361">
        <v>0.04</v>
      </c>
      <c r="D69" s="361">
        <v>0.06</v>
      </c>
      <c r="E69" s="361">
        <v>8.7770229792106261E-2</v>
      </c>
      <c r="F69" s="361">
        <v>0.06</v>
      </c>
      <c r="G69" s="362">
        <v>0.03</v>
      </c>
      <c r="H69" s="362">
        <v>5.5554045958421262E-2</v>
      </c>
    </row>
    <row r="70" spans="1:8" ht="16.5" customHeight="1" x14ac:dyDescent="0.2">
      <c r="A70" s="525"/>
      <c r="B70" s="218" t="s">
        <v>48</v>
      </c>
      <c r="C70" s="363">
        <v>0.1</v>
      </c>
      <c r="D70" s="363">
        <v>0.1</v>
      </c>
      <c r="E70" s="363">
        <v>8.6246207541277126E-2</v>
      </c>
      <c r="F70" s="363">
        <v>0.09</v>
      </c>
      <c r="G70" s="364">
        <v>0.09</v>
      </c>
      <c r="H70" s="364">
        <v>9.324924150825542E-2</v>
      </c>
    </row>
    <row r="71" spans="1:8" ht="16.5" customHeight="1" x14ac:dyDescent="0.2">
      <c r="A71" s="525"/>
      <c r="B71" s="219" t="s">
        <v>49</v>
      </c>
      <c r="C71" s="359">
        <v>0.14000000000000001</v>
      </c>
      <c r="D71" s="359">
        <v>0.16</v>
      </c>
      <c r="E71" s="359">
        <v>0.1740164373333834</v>
      </c>
      <c r="F71" s="359">
        <v>0.15375110363194769</v>
      </c>
      <c r="G71" s="360">
        <v>0.13</v>
      </c>
      <c r="H71" s="138">
        <v>0.15155350819306623</v>
      </c>
    </row>
    <row r="72" spans="1:8" ht="16.5" customHeight="1" x14ac:dyDescent="0.2">
      <c r="A72" s="524" t="s">
        <v>133</v>
      </c>
      <c r="B72" s="217" t="s">
        <v>47</v>
      </c>
      <c r="C72" s="365">
        <v>4</v>
      </c>
      <c r="D72" s="365">
        <v>4</v>
      </c>
      <c r="E72" s="365">
        <v>10.971278724013283</v>
      </c>
      <c r="F72" s="365">
        <v>9.3475799984022618</v>
      </c>
      <c r="G72" s="366">
        <v>3</v>
      </c>
      <c r="H72" s="366">
        <v>6.2637717444831083</v>
      </c>
    </row>
    <row r="73" spans="1:8" ht="16.5" customHeight="1" x14ac:dyDescent="0.2">
      <c r="A73" s="525"/>
      <c r="B73" s="218" t="s">
        <v>48</v>
      </c>
      <c r="C73" s="367">
        <v>16</v>
      </c>
      <c r="D73" s="367">
        <v>17</v>
      </c>
      <c r="E73" s="367">
        <v>15.006840112182219</v>
      </c>
      <c r="F73" s="367">
        <v>14.67164628168111</v>
      </c>
      <c r="G73" s="368">
        <v>16</v>
      </c>
      <c r="H73" s="368">
        <v>15.735697278772665</v>
      </c>
    </row>
    <row r="74" spans="1:8" ht="16.5" customHeight="1" x14ac:dyDescent="0.2">
      <c r="A74" s="526"/>
      <c r="B74" s="219" t="s">
        <v>49</v>
      </c>
      <c r="C74" s="329">
        <v>20</v>
      </c>
      <c r="D74" s="329">
        <v>21</v>
      </c>
      <c r="E74" s="329">
        <v>25.978118836195502</v>
      </c>
      <c r="F74" s="329">
        <v>24.019226280083373</v>
      </c>
      <c r="G74" s="330">
        <v>19</v>
      </c>
      <c r="H74" s="330">
        <v>21.999469023255777</v>
      </c>
    </row>
    <row r="75" spans="1:8" ht="10.5" customHeight="1" x14ac:dyDescent="0.2"/>
    <row r="77" spans="1:8" ht="7.5" customHeight="1" x14ac:dyDescent="0.2"/>
    <row r="78" spans="1:8" ht="7.5" customHeight="1" x14ac:dyDescent="0.2"/>
    <row r="79" spans="1:8" ht="7.5" customHeight="1" x14ac:dyDescent="0.2"/>
    <row r="80" spans="1:8" ht="16.5" customHeight="1" x14ac:dyDescent="0.2">
      <c r="A80" s="37" t="s">
        <v>199</v>
      </c>
      <c r="H80" s="41" t="s">
        <v>55</v>
      </c>
    </row>
    <row r="81" spans="1:8" ht="16.5" customHeight="1" x14ac:dyDescent="0.2">
      <c r="A81" s="70"/>
      <c r="B81" s="216"/>
      <c r="C81" s="26" t="s">
        <v>141</v>
      </c>
      <c r="D81" s="26" t="s">
        <v>139</v>
      </c>
      <c r="E81" s="26" t="s">
        <v>140</v>
      </c>
      <c r="F81" s="27" t="s">
        <v>146</v>
      </c>
      <c r="G81" s="27" t="s">
        <v>151</v>
      </c>
      <c r="H81" s="27" t="s">
        <v>98</v>
      </c>
    </row>
    <row r="82" spans="1:8" ht="16.5" customHeight="1" x14ac:dyDescent="0.2">
      <c r="A82" s="525" t="s">
        <v>134</v>
      </c>
      <c r="B82" s="217" t="s">
        <v>47</v>
      </c>
      <c r="C82" s="361">
        <v>7.0000000000000007E-2</v>
      </c>
      <c r="D82" s="361">
        <v>7.0000000000000007E-2</v>
      </c>
      <c r="E82" s="361">
        <v>0.12185924272007041</v>
      </c>
      <c r="F82" s="361">
        <v>0.39725156495285296</v>
      </c>
      <c r="G82" s="362">
        <v>0.1</v>
      </c>
      <c r="H82" s="362">
        <v>0.15182216153458467</v>
      </c>
    </row>
    <row r="83" spans="1:8" ht="16.5" customHeight="1" x14ac:dyDescent="0.2">
      <c r="A83" s="525"/>
      <c r="B83" s="218" t="s">
        <v>48</v>
      </c>
      <c r="C83" s="363">
        <v>0.01</v>
      </c>
      <c r="D83" s="363">
        <v>0.01</v>
      </c>
      <c r="E83" s="363">
        <v>1.3105424067259329E-2</v>
      </c>
      <c r="F83" s="363">
        <v>1.4229324946790122E-2</v>
      </c>
      <c r="G83" s="364">
        <v>0.01</v>
      </c>
      <c r="H83" s="364">
        <v>1.146694980280989E-2</v>
      </c>
    </row>
    <row r="84" spans="1:8" ht="16.5" customHeight="1" x14ac:dyDescent="0.2">
      <c r="A84" s="525"/>
      <c r="B84" s="219" t="s">
        <v>49</v>
      </c>
      <c r="C84" s="359">
        <v>0.08</v>
      </c>
      <c r="D84" s="359">
        <v>0.09</v>
      </c>
      <c r="E84" s="359">
        <v>0.13496466678732974</v>
      </c>
      <c r="F84" s="359">
        <v>0.4114808898996431</v>
      </c>
      <c r="G84" s="360">
        <v>0.11</v>
      </c>
      <c r="H84" s="138">
        <v>0.16528911133739455</v>
      </c>
    </row>
    <row r="85" spans="1:8" ht="16.5" customHeight="1" x14ac:dyDescent="0.2">
      <c r="A85" s="524" t="s">
        <v>133</v>
      </c>
      <c r="B85" s="217" t="s">
        <v>47</v>
      </c>
      <c r="C85" s="365">
        <v>3</v>
      </c>
      <c r="D85" s="365">
        <v>4</v>
      </c>
      <c r="E85" s="365">
        <v>14.135672155528169</v>
      </c>
      <c r="F85" s="365">
        <v>396.0598102579944</v>
      </c>
      <c r="G85" s="366">
        <v>5</v>
      </c>
      <c r="H85" s="366">
        <v>84.439096482704514</v>
      </c>
    </row>
    <row r="86" spans="1:8" ht="16.5" customHeight="1" x14ac:dyDescent="0.2">
      <c r="A86" s="525"/>
      <c r="B86" s="218" t="s">
        <v>48</v>
      </c>
      <c r="C86" s="367">
        <v>1</v>
      </c>
      <c r="D86" s="367">
        <v>1</v>
      </c>
      <c r="E86" s="367">
        <v>1.1532773179188209</v>
      </c>
      <c r="F86" s="367">
        <v>1.16680464563679</v>
      </c>
      <c r="G86" s="368">
        <v>1</v>
      </c>
      <c r="H86" s="368">
        <v>1.0640163927111224</v>
      </c>
    </row>
    <row r="87" spans="1:8" ht="16.5" customHeight="1" x14ac:dyDescent="0.2">
      <c r="A87" s="526"/>
      <c r="B87" s="219" t="s">
        <v>49</v>
      </c>
      <c r="C87" s="329">
        <v>4</v>
      </c>
      <c r="D87" s="329">
        <v>5</v>
      </c>
      <c r="E87" s="329">
        <v>15.288949473446991</v>
      </c>
      <c r="F87" s="329">
        <v>397.22661490363117</v>
      </c>
      <c r="G87" s="330">
        <v>6</v>
      </c>
      <c r="H87" s="330">
        <v>85.503112875415624</v>
      </c>
    </row>
    <row r="88" spans="1:8" ht="10.5" customHeight="1" x14ac:dyDescent="0.2"/>
    <row r="90" spans="1:8" ht="7.5" customHeight="1" x14ac:dyDescent="0.2"/>
    <row r="91" spans="1:8" ht="7.5" customHeight="1" x14ac:dyDescent="0.2"/>
    <row r="92" spans="1:8" ht="7.5" customHeight="1" x14ac:dyDescent="0.2"/>
    <row r="93" spans="1:8" ht="16.5" customHeight="1" x14ac:dyDescent="0.2">
      <c r="A93" s="37" t="s">
        <v>200</v>
      </c>
      <c r="H93" s="41" t="s">
        <v>55</v>
      </c>
    </row>
    <row r="94" spans="1:8" ht="16.5" customHeight="1" x14ac:dyDescent="0.2">
      <c r="A94" s="70"/>
      <c r="B94" s="216"/>
      <c r="C94" s="26" t="s">
        <v>141</v>
      </c>
      <c r="D94" s="26" t="s">
        <v>139</v>
      </c>
      <c r="E94" s="26" t="s">
        <v>140</v>
      </c>
      <c r="F94" s="27" t="s">
        <v>146</v>
      </c>
      <c r="G94" s="27" t="s">
        <v>151</v>
      </c>
      <c r="H94" s="27" t="s">
        <v>98</v>
      </c>
    </row>
    <row r="95" spans="1:8" ht="16.5" customHeight="1" x14ac:dyDescent="0.2">
      <c r="A95" s="525" t="s">
        <v>134</v>
      </c>
      <c r="B95" s="217" t="s">
        <v>47</v>
      </c>
      <c r="C95" s="361">
        <v>0.18</v>
      </c>
      <c r="D95" s="361">
        <v>0.15</v>
      </c>
      <c r="E95" s="361">
        <v>0.12400885564919722</v>
      </c>
      <c r="F95" s="361">
        <v>0.1417380842202684</v>
      </c>
      <c r="G95" s="362">
        <v>0.13</v>
      </c>
      <c r="H95" s="362">
        <v>0.14514938797389312</v>
      </c>
    </row>
    <row r="96" spans="1:8" ht="16.5" customHeight="1" x14ac:dyDescent="0.2">
      <c r="A96" s="525"/>
      <c r="B96" s="218" t="s">
        <v>48</v>
      </c>
      <c r="C96" s="363">
        <v>0.11</v>
      </c>
      <c r="D96" s="363">
        <v>0.11</v>
      </c>
      <c r="E96" s="363">
        <v>0.10953470633104501</v>
      </c>
      <c r="F96" s="363">
        <v>8.7316982878297089E-2</v>
      </c>
      <c r="G96" s="364">
        <v>0.09</v>
      </c>
      <c r="H96" s="364">
        <v>0.10137033784186841</v>
      </c>
    </row>
    <row r="97" spans="1:8" ht="16.5" customHeight="1" x14ac:dyDescent="0.2">
      <c r="A97" s="525"/>
      <c r="B97" s="219" t="s">
        <v>49</v>
      </c>
      <c r="C97" s="359">
        <v>0.28999999999999998</v>
      </c>
      <c r="D97" s="359">
        <v>0.26</v>
      </c>
      <c r="E97" s="359">
        <v>0.23354356198024223</v>
      </c>
      <c r="F97" s="359">
        <v>0.22905506709856549</v>
      </c>
      <c r="G97" s="360">
        <v>0.21</v>
      </c>
      <c r="H97" s="138">
        <v>0.24451972581576156</v>
      </c>
    </row>
    <row r="98" spans="1:8" ht="16.5" customHeight="1" x14ac:dyDescent="0.2">
      <c r="A98" s="524" t="s">
        <v>133</v>
      </c>
      <c r="B98" s="217" t="s">
        <v>47</v>
      </c>
      <c r="C98" s="365">
        <v>17</v>
      </c>
      <c r="D98" s="365">
        <v>6</v>
      </c>
      <c r="E98" s="365">
        <v>7.16151141374114</v>
      </c>
      <c r="F98" s="365">
        <v>23.709946728366496</v>
      </c>
      <c r="G98" s="366">
        <v>10</v>
      </c>
      <c r="H98" s="366">
        <v>12.774291628421526</v>
      </c>
    </row>
    <row r="99" spans="1:8" ht="16.5" customHeight="1" x14ac:dyDescent="0.2">
      <c r="A99" s="525"/>
      <c r="B99" s="218" t="s">
        <v>48</v>
      </c>
      <c r="C99" s="367">
        <v>12</v>
      </c>
      <c r="D99" s="367">
        <v>12</v>
      </c>
      <c r="E99" s="367">
        <v>11.942569031273836</v>
      </c>
      <c r="F99" s="367">
        <v>9.5603364553447463</v>
      </c>
      <c r="G99" s="368">
        <v>9</v>
      </c>
      <c r="H99" s="368">
        <v>10.900581097323716</v>
      </c>
    </row>
    <row r="100" spans="1:8" ht="16.5" customHeight="1" x14ac:dyDescent="0.2">
      <c r="A100" s="526"/>
      <c r="B100" s="219" t="s">
        <v>49</v>
      </c>
      <c r="C100" s="329">
        <v>29</v>
      </c>
      <c r="D100" s="329">
        <v>18</v>
      </c>
      <c r="E100" s="329">
        <v>19.104080445014976</v>
      </c>
      <c r="F100" s="329">
        <v>33.270283183711243</v>
      </c>
      <c r="G100" s="330">
        <v>19</v>
      </c>
      <c r="H100" s="330">
        <v>23.674872725745242</v>
      </c>
    </row>
    <row r="101" spans="1:8" ht="10.5" customHeight="1" x14ac:dyDescent="0.2"/>
    <row r="103" spans="1:8" ht="7.5" customHeight="1" x14ac:dyDescent="0.2"/>
    <row r="104" spans="1:8" ht="7.5" customHeight="1" x14ac:dyDescent="0.2"/>
    <row r="105" spans="1:8" ht="7.5" customHeight="1" x14ac:dyDescent="0.2">
      <c r="A105" s="74"/>
      <c r="B105" s="75"/>
      <c r="C105" s="21"/>
      <c r="D105" s="21"/>
      <c r="E105" s="21"/>
      <c r="F105" s="21"/>
      <c r="G105" s="21"/>
      <c r="H105" s="21"/>
    </row>
    <row r="106" spans="1:8" ht="16.5" customHeight="1" x14ac:dyDescent="0.2">
      <c r="A106" s="37" t="s">
        <v>201</v>
      </c>
      <c r="H106" s="41" t="s">
        <v>55</v>
      </c>
    </row>
    <row r="107" spans="1:8" ht="16.5" customHeight="1" x14ac:dyDescent="0.2">
      <c r="A107" s="70"/>
      <c r="B107" s="216"/>
      <c r="C107" s="26" t="s">
        <v>141</v>
      </c>
      <c r="D107" s="26" t="s">
        <v>139</v>
      </c>
      <c r="E107" s="26" t="s">
        <v>140</v>
      </c>
      <c r="F107" s="27" t="s">
        <v>146</v>
      </c>
      <c r="G107" s="27" t="s">
        <v>151</v>
      </c>
      <c r="H107" s="27" t="s">
        <v>98</v>
      </c>
    </row>
    <row r="108" spans="1:8" ht="16.5" customHeight="1" x14ac:dyDescent="0.2">
      <c r="A108" s="525" t="s">
        <v>134</v>
      </c>
      <c r="B108" s="217" t="s">
        <v>47</v>
      </c>
      <c r="C108" s="361">
        <v>0.12</v>
      </c>
      <c r="D108" s="361">
        <v>0.09</v>
      </c>
      <c r="E108" s="361">
        <v>0.1945700330464466</v>
      </c>
      <c r="F108" s="361">
        <v>0.1969128227614784</v>
      </c>
      <c r="G108" s="362">
        <v>0.13</v>
      </c>
      <c r="H108" s="362">
        <v>0.14629657116158498</v>
      </c>
    </row>
    <row r="109" spans="1:8" ht="16.5" customHeight="1" x14ac:dyDescent="0.2">
      <c r="A109" s="525"/>
      <c r="B109" s="218" t="s">
        <v>48</v>
      </c>
      <c r="C109" s="363">
        <v>0.19</v>
      </c>
      <c r="D109" s="363">
        <v>0.18</v>
      </c>
      <c r="E109" s="363">
        <v>0.16316683008316085</v>
      </c>
      <c r="F109" s="363">
        <v>0.14213886164229883</v>
      </c>
      <c r="G109" s="364">
        <v>0.14000000000000001</v>
      </c>
      <c r="H109" s="364">
        <v>0.16306113834509195</v>
      </c>
    </row>
    <row r="110" spans="1:8" ht="16.5" customHeight="1" x14ac:dyDescent="0.2">
      <c r="A110" s="525"/>
      <c r="B110" s="219" t="s">
        <v>49</v>
      </c>
      <c r="C110" s="359">
        <v>0.31</v>
      </c>
      <c r="D110" s="359">
        <v>0.27</v>
      </c>
      <c r="E110" s="359">
        <v>0.35773686312960745</v>
      </c>
      <c r="F110" s="359">
        <v>0.3390516844037772</v>
      </c>
      <c r="G110" s="360">
        <v>0.27</v>
      </c>
      <c r="H110" s="138">
        <v>0.30935770950667696</v>
      </c>
    </row>
    <row r="111" spans="1:8" ht="16.5" customHeight="1" x14ac:dyDescent="0.2">
      <c r="A111" s="524" t="s">
        <v>133</v>
      </c>
      <c r="B111" s="217" t="s">
        <v>47</v>
      </c>
      <c r="C111" s="365">
        <v>13</v>
      </c>
      <c r="D111" s="365">
        <v>6</v>
      </c>
      <c r="E111" s="365">
        <v>20.896821549188363</v>
      </c>
      <c r="F111" s="365">
        <v>32.014126107125705</v>
      </c>
      <c r="G111" s="366">
        <v>8</v>
      </c>
      <c r="H111" s="366">
        <v>15.982189531262813</v>
      </c>
    </row>
    <row r="112" spans="1:8" ht="16.5" customHeight="1" x14ac:dyDescent="0.2">
      <c r="A112" s="525"/>
      <c r="B112" s="218" t="s">
        <v>48</v>
      </c>
      <c r="C112" s="367">
        <v>21</v>
      </c>
      <c r="D112" s="367">
        <v>20</v>
      </c>
      <c r="E112" s="367">
        <v>16.969350328648726</v>
      </c>
      <c r="F112" s="367">
        <v>15.205432649160395</v>
      </c>
      <c r="G112" s="368">
        <v>15</v>
      </c>
      <c r="H112" s="368">
        <v>17.634956595561825</v>
      </c>
    </row>
    <row r="113" spans="1:8" ht="16.5" customHeight="1" x14ac:dyDescent="0.2">
      <c r="A113" s="526"/>
      <c r="B113" s="219" t="s">
        <v>49</v>
      </c>
      <c r="C113" s="329">
        <v>34</v>
      </c>
      <c r="D113" s="329">
        <v>26</v>
      </c>
      <c r="E113" s="329">
        <v>37.86617187783709</v>
      </c>
      <c r="F113" s="329">
        <v>47.219558756286098</v>
      </c>
      <c r="G113" s="330">
        <v>23</v>
      </c>
      <c r="H113" s="330">
        <v>33.617146126824636</v>
      </c>
    </row>
    <row r="114" spans="1:8" ht="10.5" customHeight="1" x14ac:dyDescent="0.2"/>
    <row r="116" spans="1:8" ht="7.5" customHeight="1" x14ac:dyDescent="0.2"/>
    <row r="117" spans="1:8" ht="7.5" customHeight="1" x14ac:dyDescent="0.2"/>
    <row r="118" spans="1:8" ht="7.5" customHeight="1" x14ac:dyDescent="0.2"/>
    <row r="119" spans="1:8" ht="16.5" customHeight="1" x14ac:dyDescent="0.2">
      <c r="A119" s="37" t="s">
        <v>202</v>
      </c>
      <c r="H119" s="41" t="s">
        <v>55</v>
      </c>
    </row>
    <row r="120" spans="1:8" ht="16.5" customHeight="1" x14ac:dyDescent="0.2">
      <c r="A120" s="70"/>
      <c r="B120" s="216"/>
      <c r="C120" s="26" t="s">
        <v>141</v>
      </c>
      <c r="D120" s="26" t="s">
        <v>139</v>
      </c>
      <c r="E120" s="26" t="s">
        <v>140</v>
      </c>
      <c r="F120" s="27" t="s">
        <v>146</v>
      </c>
      <c r="G120" s="27" t="s">
        <v>151</v>
      </c>
      <c r="H120" s="27" t="s">
        <v>98</v>
      </c>
    </row>
    <row r="121" spans="1:8" ht="16.5" customHeight="1" x14ac:dyDescent="0.2">
      <c r="A121" s="525" t="s">
        <v>134</v>
      </c>
      <c r="B121" s="217" t="s">
        <v>47</v>
      </c>
      <c r="C121" s="361">
        <v>0.16</v>
      </c>
      <c r="D121" s="361">
        <v>0.24</v>
      </c>
      <c r="E121" s="361">
        <v>8.3786598191388284E-2</v>
      </c>
      <c r="F121" s="361">
        <v>0.13968049571939517</v>
      </c>
      <c r="G121" s="362">
        <v>0.08</v>
      </c>
      <c r="H121" s="362">
        <v>0.14069341878215669</v>
      </c>
    </row>
    <row r="122" spans="1:8" ht="16.5" customHeight="1" x14ac:dyDescent="0.2">
      <c r="A122" s="525"/>
      <c r="B122" s="218" t="s">
        <v>48</v>
      </c>
      <c r="C122" s="363">
        <v>0</v>
      </c>
      <c r="D122" s="363" t="s">
        <v>65</v>
      </c>
      <c r="E122" s="363" t="s">
        <v>65</v>
      </c>
      <c r="F122" s="363">
        <v>0</v>
      </c>
      <c r="G122" s="364">
        <v>0</v>
      </c>
      <c r="H122" s="364">
        <v>0</v>
      </c>
    </row>
    <row r="123" spans="1:8" ht="16.5" customHeight="1" x14ac:dyDescent="0.2">
      <c r="A123" s="525"/>
      <c r="B123" s="219" t="s">
        <v>49</v>
      </c>
      <c r="C123" s="359">
        <v>0.16</v>
      </c>
      <c r="D123" s="359">
        <v>0.24</v>
      </c>
      <c r="E123" s="359">
        <v>8.3786598191388284E-2</v>
      </c>
      <c r="F123" s="359">
        <v>0.13968049571939517</v>
      </c>
      <c r="G123" s="360">
        <v>0.08</v>
      </c>
      <c r="H123" s="138">
        <v>0.14069341878215669</v>
      </c>
    </row>
    <row r="124" spans="1:8" ht="16.5" customHeight="1" x14ac:dyDescent="0.2">
      <c r="A124" s="524" t="s">
        <v>133</v>
      </c>
      <c r="B124" s="217" t="s">
        <v>47</v>
      </c>
      <c r="C124" s="365">
        <v>101</v>
      </c>
      <c r="D124" s="365">
        <v>128</v>
      </c>
      <c r="E124" s="365">
        <v>25.475076186636993</v>
      </c>
      <c r="F124" s="365">
        <v>103.00211468372775</v>
      </c>
      <c r="G124" s="366">
        <v>15</v>
      </c>
      <c r="H124" s="366">
        <v>74.495438174072945</v>
      </c>
    </row>
    <row r="125" spans="1:8" ht="16.5" customHeight="1" x14ac:dyDescent="0.2">
      <c r="A125" s="525"/>
      <c r="B125" s="218" t="s">
        <v>48</v>
      </c>
      <c r="C125" s="367">
        <v>0</v>
      </c>
      <c r="D125" s="367" t="s">
        <v>65</v>
      </c>
      <c r="E125" s="367" t="s">
        <v>65</v>
      </c>
      <c r="F125" s="367">
        <v>0</v>
      </c>
      <c r="G125" s="368">
        <v>0</v>
      </c>
      <c r="H125" s="368">
        <v>0</v>
      </c>
    </row>
    <row r="126" spans="1:8" ht="16.5" customHeight="1" x14ac:dyDescent="0.2">
      <c r="A126" s="526"/>
      <c r="B126" s="219" t="s">
        <v>49</v>
      </c>
      <c r="C126" s="329">
        <v>101</v>
      </c>
      <c r="D126" s="329">
        <v>128</v>
      </c>
      <c r="E126" s="329">
        <v>25.475076186636993</v>
      </c>
      <c r="F126" s="329">
        <v>103.00211468372775</v>
      </c>
      <c r="G126" s="330">
        <v>15</v>
      </c>
      <c r="H126" s="330">
        <v>74.495438174072945</v>
      </c>
    </row>
    <row r="127" spans="1:8" ht="10.5" customHeight="1" x14ac:dyDescent="0.2"/>
    <row r="129" spans="1:8" ht="7.5" customHeight="1" x14ac:dyDescent="0.2"/>
    <row r="130" spans="1:8" ht="7.5" customHeight="1" x14ac:dyDescent="0.2"/>
    <row r="131" spans="1:8" ht="7.5" customHeight="1" x14ac:dyDescent="0.2"/>
    <row r="132" spans="1:8" ht="16.5" customHeight="1" x14ac:dyDescent="0.2">
      <c r="A132" s="37" t="s">
        <v>203</v>
      </c>
      <c r="H132" s="41" t="s">
        <v>55</v>
      </c>
    </row>
    <row r="133" spans="1:8" ht="16.5" customHeight="1" x14ac:dyDescent="0.2">
      <c r="A133" s="70"/>
      <c r="B133" s="216"/>
      <c r="C133" s="26" t="s">
        <v>141</v>
      </c>
      <c r="D133" s="26" t="s">
        <v>139</v>
      </c>
      <c r="E133" s="26" t="s">
        <v>140</v>
      </c>
      <c r="F133" s="27" t="s">
        <v>146</v>
      </c>
      <c r="G133" s="27" t="s">
        <v>151</v>
      </c>
      <c r="H133" s="27" t="s">
        <v>98</v>
      </c>
    </row>
    <row r="134" spans="1:8" ht="16.5" customHeight="1" x14ac:dyDescent="0.2">
      <c r="A134" s="525" t="s">
        <v>134</v>
      </c>
      <c r="B134" s="217" t="s">
        <v>47</v>
      </c>
      <c r="C134" s="361">
        <v>1.04</v>
      </c>
      <c r="D134" s="361">
        <v>0.56999999999999995</v>
      </c>
      <c r="E134" s="361">
        <v>0.98055891663163663</v>
      </c>
      <c r="F134" s="361">
        <v>3.6221087245344803</v>
      </c>
      <c r="G134" s="362">
        <v>1.1100000000000001</v>
      </c>
      <c r="H134" s="362">
        <v>1.4645335282332235</v>
      </c>
    </row>
    <row r="135" spans="1:8" ht="16.5" customHeight="1" x14ac:dyDescent="0.2">
      <c r="A135" s="525"/>
      <c r="B135" s="218" t="s">
        <v>48</v>
      </c>
      <c r="C135" s="363">
        <v>0.08</v>
      </c>
      <c r="D135" s="363">
        <v>0.08</v>
      </c>
      <c r="E135" s="363">
        <v>6.9122561736064819E-2</v>
      </c>
      <c r="F135" s="363">
        <v>7.0000000000000007E-2</v>
      </c>
      <c r="G135" s="364">
        <v>0.05</v>
      </c>
      <c r="H135" s="364">
        <v>6.9824512347212958E-2</v>
      </c>
    </row>
    <row r="136" spans="1:8" ht="16.5" customHeight="1" x14ac:dyDescent="0.2">
      <c r="A136" s="525"/>
      <c r="B136" s="219" t="s">
        <v>49</v>
      </c>
      <c r="C136" s="359">
        <v>1.1200000000000001</v>
      </c>
      <c r="D136" s="359">
        <v>0.65</v>
      </c>
      <c r="E136" s="359">
        <v>1.0496814783677015</v>
      </c>
      <c r="F136" s="359">
        <v>3.6856876290569325</v>
      </c>
      <c r="G136" s="360">
        <v>1.17</v>
      </c>
      <c r="H136" s="138">
        <v>1.5350738214849269</v>
      </c>
    </row>
    <row r="137" spans="1:8" ht="16.5" customHeight="1" x14ac:dyDescent="0.2">
      <c r="A137" s="524" t="s">
        <v>133</v>
      </c>
      <c r="B137" s="217" t="s">
        <v>47</v>
      </c>
      <c r="C137" s="365">
        <v>150</v>
      </c>
      <c r="D137" s="365">
        <v>35</v>
      </c>
      <c r="E137" s="365">
        <v>116.68651107916476</v>
      </c>
      <c r="F137" s="365">
        <v>1269</v>
      </c>
      <c r="G137" s="366">
        <v>215</v>
      </c>
      <c r="H137" s="366">
        <v>357.13730221583296</v>
      </c>
    </row>
    <row r="138" spans="1:8" ht="16.5" customHeight="1" x14ac:dyDescent="0.2">
      <c r="A138" s="525"/>
      <c r="B138" s="218" t="s">
        <v>48</v>
      </c>
      <c r="C138" s="367">
        <v>8</v>
      </c>
      <c r="D138" s="367">
        <v>8</v>
      </c>
      <c r="E138" s="367">
        <v>7.1887464205507419</v>
      </c>
      <c r="F138" s="367">
        <v>6.3388167808884841</v>
      </c>
      <c r="G138" s="368">
        <v>6</v>
      </c>
      <c r="H138" s="368">
        <v>7.1055126402878459</v>
      </c>
    </row>
    <row r="139" spans="1:8" ht="16.5" customHeight="1" x14ac:dyDescent="0.2">
      <c r="A139" s="526"/>
      <c r="B139" s="219" t="s">
        <v>49</v>
      </c>
      <c r="C139" s="329">
        <v>158</v>
      </c>
      <c r="D139" s="329">
        <v>43</v>
      </c>
      <c r="E139" s="329">
        <v>123.8752574997155</v>
      </c>
      <c r="F139" s="329">
        <v>1275.3388167808885</v>
      </c>
      <c r="G139" s="330">
        <v>221</v>
      </c>
      <c r="H139" s="330">
        <v>364.24281485612084</v>
      </c>
    </row>
    <row r="140" spans="1:8" ht="10.5" customHeight="1" x14ac:dyDescent="0.2"/>
  </sheetData>
  <mergeCells count="22">
    <mergeCell ref="A4:A6"/>
    <mergeCell ref="A7:A9"/>
    <mergeCell ref="A111:A113"/>
    <mergeCell ref="A121:A123"/>
    <mergeCell ref="A124:A126"/>
    <mergeCell ref="A56:A58"/>
    <mergeCell ref="A72:A74"/>
    <mergeCell ref="A69:A71"/>
    <mergeCell ref="A30:A32"/>
    <mergeCell ref="A17:A19"/>
    <mergeCell ref="A20:A22"/>
    <mergeCell ref="A33:A35"/>
    <mergeCell ref="A43:A45"/>
    <mergeCell ref="A46:A48"/>
    <mergeCell ref="A59:A61"/>
    <mergeCell ref="A137:A139"/>
    <mergeCell ref="A134:A136"/>
    <mergeCell ref="A85:A87"/>
    <mergeCell ref="A82:A84"/>
    <mergeCell ref="A95:A97"/>
    <mergeCell ref="A98:A100"/>
    <mergeCell ref="A108:A110"/>
  </mergeCells>
  <phoneticPr fontId="3"/>
  <conditionalFormatting sqref="H3">
    <cfRule type="cellIs" dxfId="16" priority="56" operator="equal">
      <formula>0</formula>
    </cfRule>
  </conditionalFormatting>
  <conditionalFormatting sqref="H16">
    <cfRule type="cellIs" dxfId="15" priority="10" operator="equal">
      <formula>0</formula>
    </cfRule>
  </conditionalFormatting>
  <conditionalFormatting sqref="H29">
    <cfRule type="cellIs" dxfId="14" priority="9" operator="equal">
      <formula>0</formula>
    </cfRule>
  </conditionalFormatting>
  <conditionalFormatting sqref="H42">
    <cfRule type="cellIs" dxfId="13" priority="8" operator="equal">
      <formula>0</formula>
    </cfRule>
  </conditionalFormatting>
  <conditionalFormatting sqref="H55">
    <cfRule type="cellIs" dxfId="12" priority="7" operator="equal">
      <formula>0</formula>
    </cfRule>
  </conditionalFormatting>
  <conditionalFormatting sqref="H68">
    <cfRule type="cellIs" dxfId="11" priority="6" operator="equal">
      <formula>0</formula>
    </cfRule>
  </conditionalFormatting>
  <conditionalFormatting sqref="H81">
    <cfRule type="cellIs" dxfId="10" priority="5" operator="equal">
      <formula>0</formula>
    </cfRule>
  </conditionalFormatting>
  <conditionalFormatting sqref="H94">
    <cfRule type="cellIs" dxfId="9" priority="4" operator="equal">
      <formula>0</formula>
    </cfRule>
  </conditionalFormatting>
  <conditionalFormatting sqref="H107">
    <cfRule type="cellIs" dxfId="8" priority="3" operator="equal">
      <formula>0</formula>
    </cfRule>
  </conditionalFormatting>
  <conditionalFormatting sqref="H120">
    <cfRule type="cellIs" dxfId="7" priority="2" operator="equal">
      <formula>0</formula>
    </cfRule>
  </conditionalFormatting>
  <conditionalFormatting sqref="H133">
    <cfRule type="cellIs" dxfId="6" priority="1" operator="equal">
      <formula>0</formula>
    </cfRule>
  </conditionalFormatting>
  <pageMargins left="0.7" right="0.7" top="0.75" bottom="0.75" header="0.3" footer="0.3"/>
  <pageSetup paperSize="9" scale="72" fitToHeight="0" orientation="portrait" r:id="rId1"/>
  <rowBreaks count="1" manualBreakCount="1">
    <brk id="65"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1:Q111"/>
  <sheetViews>
    <sheetView zoomScale="85" zoomScaleNormal="85" zoomScaleSheetLayoutView="80" workbookViewId="0">
      <selection activeCell="C1" sqref="C1"/>
    </sheetView>
  </sheetViews>
  <sheetFormatPr defaultColWidth="9" defaultRowHeight="13" x14ac:dyDescent="0.2"/>
  <cols>
    <col min="1" max="1" width="1.90625" style="2" customWidth="1"/>
    <col min="2" max="2" width="0.90625" style="2" customWidth="1"/>
    <col min="3" max="3" width="5.90625" style="2" customWidth="1"/>
    <col min="4" max="4" width="3.81640625" style="2" customWidth="1"/>
    <col min="5" max="5" width="10.453125" style="2" customWidth="1"/>
    <col min="6" max="15" width="7.1796875" style="2" customWidth="1"/>
    <col min="16" max="16" width="7.81640625" style="2" customWidth="1"/>
    <col min="17" max="17" width="0.90625" style="2" customWidth="1"/>
    <col min="18" max="18" width="1.453125" style="2" customWidth="1"/>
    <col min="19" max="16384" width="9" style="2"/>
  </cols>
  <sheetData>
    <row r="1" spans="2:17" ht="13.25" x14ac:dyDescent="0.2">
      <c r="B1" s="58"/>
      <c r="C1" s="210"/>
    </row>
    <row r="2" spans="2:17" ht="18" customHeight="1" thickBot="1" x14ac:dyDescent="0.25">
      <c r="C2" s="39" t="s">
        <v>204</v>
      </c>
    </row>
    <row r="3" spans="2:17" ht="16.5" customHeight="1" x14ac:dyDescent="0.2">
      <c r="C3" s="59"/>
      <c r="D3" s="60"/>
      <c r="E3" s="61"/>
      <c r="F3" s="62" t="s">
        <v>0</v>
      </c>
      <c r="G3" s="63" t="s">
        <v>14</v>
      </c>
      <c r="H3" s="63" t="s">
        <v>15</v>
      </c>
      <c r="I3" s="63" t="s">
        <v>16</v>
      </c>
      <c r="J3" s="63" t="s">
        <v>17</v>
      </c>
      <c r="K3" s="63" t="s">
        <v>18</v>
      </c>
      <c r="L3" s="63" t="s">
        <v>19</v>
      </c>
      <c r="M3" s="63" t="s">
        <v>20</v>
      </c>
      <c r="N3" s="63" t="s">
        <v>21</v>
      </c>
      <c r="O3" s="118" t="s">
        <v>1</v>
      </c>
      <c r="P3" s="131" t="s">
        <v>61</v>
      </c>
    </row>
    <row r="4" spans="2:17" ht="15.75" customHeight="1" x14ac:dyDescent="0.2">
      <c r="C4" s="539" t="s">
        <v>154</v>
      </c>
      <c r="D4" s="536" t="s">
        <v>47</v>
      </c>
      <c r="E4" s="149" t="s">
        <v>148</v>
      </c>
      <c r="F4" s="150">
        <v>0.06</v>
      </c>
      <c r="G4" s="151">
        <v>0.01</v>
      </c>
      <c r="H4" s="151">
        <v>0.1</v>
      </c>
      <c r="I4" s="151">
        <v>0.02</v>
      </c>
      <c r="J4" s="151" t="s">
        <v>53</v>
      </c>
      <c r="K4" s="151">
        <v>0.04</v>
      </c>
      <c r="L4" s="151">
        <v>0.01</v>
      </c>
      <c r="M4" s="151">
        <v>0.01</v>
      </c>
      <c r="N4" s="151">
        <v>0.02</v>
      </c>
      <c r="O4" s="152">
        <v>0.15</v>
      </c>
      <c r="P4" s="153"/>
    </row>
    <row r="5" spans="2:17" ht="15.75" customHeight="1" x14ac:dyDescent="0.2">
      <c r="C5" s="533"/>
      <c r="D5" s="537"/>
      <c r="E5" s="64" t="s">
        <v>50</v>
      </c>
      <c r="F5" s="81">
        <v>0.05</v>
      </c>
      <c r="G5" s="82">
        <v>0.09</v>
      </c>
      <c r="H5" s="82">
        <v>0.23</v>
      </c>
      <c r="I5" s="82">
        <v>0.08</v>
      </c>
      <c r="J5" s="82">
        <v>0.03</v>
      </c>
      <c r="K5" s="82">
        <v>0.06</v>
      </c>
      <c r="L5" s="82">
        <v>0.12</v>
      </c>
      <c r="M5" s="82">
        <v>0.11</v>
      </c>
      <c r="N5" s="82">
        <v>0.06</v>
      </c>
      <c r="O5" s="120">
        <v>0.95</v>
      </c>
      <c r="P5" s="133"/>
    </row>
    <row r="6" spans="2:17" ht="15.75" customHeight="1" x14ac:dyDescent="0.2">
      <c r="C6" s="533"/>
      <c r="D6" s="537"/>
      <c r="E6" s="64" t="s">
        <v>52</v>
      </c>
      <c r="F6" s="81" t="s">
        <v>53</v>
      </c>
      <c r="G6" s="82" t="s">
        <v>53</v>
      </c>
      <c r="H6" s="82" t="s">
        <v>53</v>
      </c>
      <c r="I6" s="82" t="s">
        <v>53</v>
      </c>
      <c r="J6" s="82" t="s">
        <v>53</v>
      </c>
      <c r="K6" s="82" t="s">
        <v>53</v>
      </c>
      <c r="L6" s="82" t="s">
        <v>53</v>
      </c>
      <c r="M6" s="82" t="s">
        <v>53</v>
      </c>
      <c r="N6" s="82" t="s">
        <v>53</v>
      </c>
      <c r="O6" s="120">
        <v>0.01</v>
      </c>
      <c r="P6" s="133"/>
    </row>
    <row r="7" spans="2:17" ht="15.75" customHeight="1" x14ac:dyDescent="0.2">
      <c r="C7" s="533"/>
      <c r="D7" s="538"/>
      <c r="E7" s="65" t="s">
        <v>29</v>
      </c>
      <c r="F7" s="83">
        <v>0.11</v>
      </c>
      <c r="G7" s="84">
        <v>0.11</v>
      </c>
      <c r="H7" s="84">
        <v>0.33</v>
      </c>
      <c r="I7" s="84">
        <v>0.11</v>
      </c>
      <c r="J7" s="84">
        <v>0.03</v>
      </c>
      <c r="K7" s="84">
        <v>0.1</v>
      </c>
      <c r="L7" s="84">
        <v>0.13</v>
      </c>
      <c r="M7" s="84">
        <v>0.13</v>
      </c>
      <c r="N7" s="84">
        <v>0.08</v>
      </c>
      <c r="O7" s="121">
        <v>1.1100000000000001</v>
      </c>
      <c r="P7" s="135">
        <v>0.1928028975705135</v>
      </c>
    </row>
    <row r="8" spans="2:17" ht="15.75" customHeight="1" x14ac:dyDescent="0.2">
      <c r="C8" s="533"/>
      <c r="D8" s="527" t="s">
        <v>48</v>
      </c>
      <c r="E8" s="149" t="s">
        <v>149</v>
      </c>
      <c r="F8" s="85" t="s">
        <v>53</v>
      </c>
      <c r="G8" s="86" t="s">
        <v>53</v>
      </c>
      <c r="H8" s="86">
        <v>0</v>
      </c>
      <c r="I8" s="86" t="s">
        <v>53</v>
      </c>
      <c r="J8" s="86" t="s">
        <v>53</v>
      </c>
      <c r="K8" s="86" t="s">
        <v>53</v>
      </c>
      <c r="L8" s="86" t="s">
        <v>53</v>
      </c>
      <c r="M8" s="86">
        <v>0</v>
      </c>
      <c r="N8" s="86">
        <v>0</v>
      </c>
      <c r="O8" s="122" t="s">
        <v>53</v>
      </c>
      <c r="P8" s="134"/>
    </row>
    <row r="9" spans="2:17" ht="15.75" customHeight="1" x14ac:dyDescent="0.2">
      <c r="C9" s="533"/>
      <c r="D9" s="528"/>
      <c r="E9" s="66" t="s">
        <v>50</v>
      </c>
      <c r="F9" s="81" t="s">
        <v>53</v>
      </c>
      <c r="G9" s="82">
        <v>0.01</v>
      </c>
      <c r="H9" s="82">
        <v>0.03</v>
      </c>
      <c r="I9" s="82">
        <v>0.04</v>
      </c>
      <c r="J9" s="82">
        <v>0.08</v>
      </c>
      <c r="K9" s="82" t="s">
        <v>53</v>
      </c>
      <c r="L9" s="82">
        <v>0.06</v>
      </c>
      <c r="M9" s="82">
        <v>0.09</v>
      </c>
      <c r="N9" s="82">
        <v>0</v>
      </c>
      <c r="O9" s="120">
        <v>0.01</v>
      </c>
      <c r="P9" s="133"/>
    </row>
    <row r="10" spans="2:17" ht="15.75" customHeight="1" x14ac:dyDescent="0.2">
      <c r="C10" s="533"/>
      <c r="D10" s="528"/>
      <c r="E10" s="66" t="s">
        <v>54</v>
      </c>
      <c r="F10" s="81" t="s">
        <v>53</v>
      </c>
      <c r="G10" s="82" t="s">
        <v>53</v>
      </c>
      <c r="H10" s="82" t="s">
        <v>53</v>
      </c>
      <c r="I10" s="82">
        <v>0.02</v>
      </c>
      <c r="J10" s="82">
        <v>0.02</v>
      </c>
      <c r="K10" s="82">
        <v>0.01</v>
      </c>
      <c r="L10" s="82">
        <v>0.02</v>
      </c>
      <c r="M10" s="82">
        <v>0.05</v>
      </c>
      <c r="N10" s="82">
        <v>0</v>
      </c>
      <c r="O10" s="120">
        <v>0.04</v>
      </c>
      <c r="P10" s="133"/>
    </row>
    <row r="11" spans="2:17" ht="15.75" customHeight="1" thickBot="1" x14ac:dyDescent="0.25">
      <c r="C11" s="533"/>
      <c r="D11" s="529"/>
      <c r="E11" s="67" t="s">
        <v>29</v>
      </c>
      <c r="F11" s="87" t="s">
        <v>53</v>
      </c>
      <c r="G11" s="88">
        <v>0.02</v>
      </c>
      <c r="H11" s="88">
        <v>0.03</v>
      </c>
      <c r="I11" s="88">
        <v>0.06</v>
      </c>
      <c r="J11" s="88">
        <v>0.09</v>
      </c>
      <c r="K11" s="88">
        <v>0.01</v>
      </c>
      <c r="L11" s="88">
        <v>0.09</v>
      </c>
      <c r="M11" s="88">
        <v>0.14000000000000001</v>
      </c>
      <c r="N11" s="88">
        <v>0</v>
      </c>
      <c r="O11" s="123">
        <v>0.05</v>
      </c>
      <c r="P11" s="136">
        <v>3.5576742468381967E-2</v>
      </c>
    </row>
    <row r="12" spans="2:17" ht="15.75" customHeight="1" x14ac:dyDescent="0.2">
      <c r="C12" s="534"/>
      <c r="D12" s="530" t="s">
        <v>49</v>
      </c>
      <c r="E12" s="322" t="s">
        <v>150</v>
      </c>
      <c r="F12" s="79">
        <v>0.06</v>
      </c>
      <c r="G12" s="80">
        <v>0.01</v>
      </c>
      <c r="H12" s="80">
        <v>0.1</v>
      </c>
      <c r="I12" s="80">
        <v>0.03</v>
      </c>
      <c r="J12" s="80" t="s">
        <v>53</v>
      </c>
      <c r="K12" s="80">
        <v>0.04</v>
      </c>
      <c r="L12" s="80">
        <v>0.01</v>
      </c>
      <c r="M12" s="80">
        <v>0.01</v>
      </c>
      <c r="N12" s="80">
        <v>0.02</v>
      </c>
      <c r="O12" s="119">
        <v>0.15</v>
      </c>
      <c r="P12" s="132"/>
    </row>
    <row r="13" spans="2:17" ht="15.75" customHeight="1" x14ac:dyDescent="0.2">
      <c r="C13" s="534"/>
      <c r="D13" s="531"/>
      <c r="E13" s="66" t="s">
        <v>50</v>
      </c>
      <c r="F13" s="81">
        <v>0.06</v>
      </c>
      <c r="G13" s="82">
        <v>0.1</v>
      </c>
      <c r="H13" s="82">
        <v>0.26</v>
      </c>
      <c r="I13" s="82">
        <v>0.12</v>
      </c>
      <c r="J13" s="82">
        <v>0.11</v>
      </c>
      <c r="K13" s="82">
        <v>7.0000000000000007E-2</v>
      </c>
      <c r="L13" s="82">
        <v>0.18</v>
      </c>
      <c r="M13" s="82">
        <v>0.2</v>
      </c>
      <c r="N13" s="82">
        <v>0.06</v>
      </c>
      <c r="O13" s="120">
        <v>0.96</v>
      </c>
      <c r="P13" s="133"/>
    </row>
    <row r="14" spans="2:17" ht="15.75" customHeight="1" x14ac:dyDescent="0.2">
      <c r="C14" s="534"/>
      <c r="D14" s="531"/>
      <c r="E14" s="66" t="s">
        <v>54</v>
      </c>
      <c r="F14" s="81" t="s">
        <v>53</v>
      </c>
      <c r="G14" s="82">
        <v>0.01</v>
      </c>
      <c r="H14" s="82" t="s">
        <v>53</v>
      </c>
      <c r="I14" s="82">
        <v>0.02</v>
      </c>
      <c r="J14" s="82">
        <v>0.02</v>
      </c>
      <c r="K14" s="82">
        <v>0.01</v>
      </c>
      <c r="L14" s="82">
        <v>0.02</v>
      </c>
      <c r="M14" s="82">
        <v>0.06</v>
      </c>
      <c r="N14" s="82" t="s">
        <v>53</v>
      </c>
      <c r="O14" s="120">
        <v>0.05</v>
      </c>
      <c r="P14" s="133"/>
      <c r="Q14" s="36"/>
    </row>
    <row r="15" spans="2:17" ht="15.75" customHeight="1" thickBot="1" x14ac:dyDescent="0.25">
      <c r="C15" s="535"/>
      <c r="D15" s="532"/>
      <c r="E15" s="68" t="s">
        <v>29</v>
      </c>
      <c r="F15" s="89">
        <v>0.11</v>
      </c>
      <c r="G15" s="90">
        <v>0.12</v>
      </c>
      <c r="H15" s="90">
        <v>0.36</v>
      </c>
      <c r="I15" s="90">
        <v>0.16999999999999998</v>
      </c>
      <c r="J15" s="90">
        <v>0.13</v>
      </c>
      <c r="K15" s="90">
        <v>0.11</v>
      </c>
      <c r="L15" s="90">
        <v>0.21</v>
      </c>
      <c r="M15" s="90">
        <v>0.27</v>
      </c>
      <c r="N15" s="90">
        <v>0.08</v>
      </c>
      <c r="O15" s="124">
        <v>1.17</v>
      </c>
      <c r="P15" s="137">
        <v>0.22837964003889547</v>
      </c>
    </row>
    <row r="16" spans="2:17" ht="15.75" customHeight="1" x14ac:dyDescent="0.2">
      <c r="C16" s="533" t="s">
        <v>155</v>
      </c>
      <c r="D16" s="536" t="s">
        <v>47</v>
      </c>
      <c r="E16" s="149" t="s">
        <v>149</v>
      </c>
      <c r="F16" s="154">
        <v>1</v>
      </c>
      <c r="G16" s="155">
        <v>2</v>
      </c>
      <c r="H16" s="155">
        <v>7</v>
      </c>
      <c r="I16" s="155">
        <v>7</v>
      </c>
      <c r="J16" s="155" t="s">
        <v>53</v>
      </c>
      <c r="K16" s="155">
        <v>1</v>
      </c>
      <c r="L16" s="155" t="s">
        <v>53</v>
      </c>
      <c r="M16" s="155" t="s">
        <v>53</v>
      </c>
      <c r="N16" s="155">
        <v>1</v>
      </c>
      <c r="O16" s="156">
        <v>8</v>
      </c>
      <c r="P16" s="153"/>
    </row>
    <row r="17" spans="3:17" ht="15.75" customHeight="1" x14ac:dyDescent="0.2">
      <c r="C17" s="533"/>
      <c r="D17" s="537"/>
      <c r="E17" s="64" t="s">
        <v>50</v>
      </c>
      <c r="F17" s="93">
        <v>3</v>
      </c>
      <c r="G17" s="94">
        <v>12</v>
      </c>
      <c r="H17" s="94">
        <v>193</v>
      </c>
      <c r="I17" s="94">
        <v>25</v>
      </c>
      <c r="J17" s="94">
        <v>2</v>
      </c>
      <c r="K17" s="94">
        <v>4</v>
      </c>
      <c r="L17" s="94">
        <v>9</v>
      </c>
      <c r="M17" s="94">
        <v>7</v>
      </c>
      <c r="N17" s="94">
        <v>14</v>
      </c>
      <c r="O17" s="126">
        <v>201</v>
      </c>
      <c r="P17" s="133"/>
    </row>
    <row r="18" spans="3:17" ht="15.75" customHeight="1" x14ac:dyDescent="0.2">
      <c r="C18" s="533"/>
      <c r="D18" s="537"/>
      <c r="E18" s="64" t="s">
        <v>52</v>
      </c>
      <c r="F18" s="93" t="s">
        <v>53</v>
      </c>
      <c r="G18" s="94">
        <v>1</v>
      </c>
      <c r="H18" s="94" t="s">
        <v>53</v>
      </c>
      <c r="I18" s="94">
        <v>1</v>
      </c>
      <c r="J18" s="94">
        <v>1</v>
      </c>
      <c r="K18" s="94" t="s">
        <v>53</v>
      </c>
      <c r="L18" s="94">
        <v>1</v>
      </c>
      <c r="M18" s="94">
        <v>1</v>
      </c>
      <c r="N18" s="94" t="s">
        <v>53</v>
      </c>
      <c r="O18" s="126">
        <v>6</v>
      </c>
      <c r="P18" s="133"/>
    </row>
    <row r="19" spans="3:17" ht="15.75" customHeight="1" x14ac:dyDescent="0.2">
      <c r="C19" s="533"/>
      <c r="D19" s="538"/>
      <c r="E19" s="65" t="s">
        <v>29</v>
      </c>
      <c r="F19" s="95">
        <v>4</v>
      </c>
      <c r="G19" s="96">
        <v>15</v>
      </c>
      <c r="H19" s="96">
        <v>200</v>
      </c>
      <c r="I19" s="96">
        <v>32</v>
      </c>
      <c r="J19" s="96">
        <v>3</v>
      </c>
      <c r="K19" s="96">
        <v>5</v>
      </c>
      <c r="L19" s="96">
        <v>10</v>
      </c>
      <c r="M19" s="96">
        <v>8</v>
      </c>
      <c r="N19" s="96">
        <v>15</v>
      </c>
      <c r="O19" s="127">
        <v>215</v>
      </c>
      <c r="P19" s="139">
        <v>82.432186350118343</v>
      </c>
    </row>
    <row r="20" spans="3:17" ht="15.75" customHeight="1" x14ac:dyDescent="0.2">
      <c r="C20" s="533"/>
      <c r="D20" s="527" t="s">
        <v>48</v>
      </c>
      <c r="E20" s="149" t="s">
        <v>149</v>
      </c>
      <c r="F20" s="97" t="s">
        <v>53</v>
      </c>
      <c r="G20" s="98" t="s">
        <v>53</v>
      </c>
      <c r="H20" s="98">
        <v>0</v>
      </c>
      <c r="I20" s="98" t="s">
        <v>53</v>
      </c>
      <c r="J20" s="98" t="s">
        <v>53</v>
      </c>
      <c r="K20" s="98" t="s">
        <v>53</v>
      </c>
      <c r="L20" s="98" t="s">
        <v>53</v>
      </c>
      <c r="M20" s="98">
        <v>0</v>
      </c>
      <c r="N20" s="98">
        <v>0</v>
      </c>
      <c r="O20" s="128" t="s">
        <v>53</v>
      </c>
      <c r="P20" s="134"/>
    </row>
    <row r="21" spans="3:17" ht="15.75" customHeight="1" x14ac:dyDescent="0.2">
      <c r="C21" s="533"/>
      <c r="D21" s="528"/>
      <c r="E21" s="66" t="s">
        <v>50</v>
      </c>
      <c r="F21" s="93" t="s">
        <v>53</v>
      </c>
      <c r="G21" s="94">
        <v>2</v>
      </c>
      <c r="H21" s="94">
        <v>1</v>
      </c>
      <c r="I21" s="94">
        <v>6</v>
      </c>
      <c r="J21" s="94">
        <v>14</v>
      </c>
      <c r="K21" s="94" t="s">
        <v>53</v>
      </c>
      <c r="L21" s="94">
        <v>8</v>
      </c>
      <c r="M21" s="94">
        <v>12</v>
      </c>
      <c r="N21" s="94">
        <v>0</v>
      </c>
      <c r="O21" s="126">
        <v>2</v>
      </c>
      <c r="P21" s="133"/>
    </row>
    <row r="22" spans="3:17" ht="15.75" customHeight="1" x14ac:dyDescent="0.2">
      <c r="C22" s="533"/>
      <c r="D22" s="528"/>
      <c r="E22" s="66" t="s">
        <v>54</v>
      </c>
      <c r="F22" s="93" t="s">
        <v>53</v>
      </c>
      <c r="G22" s="94" t="s">
        <v>53</v>
      </c>
      <c r="H22" s="94" t="s">
        <v>53</v>
      </c>
      <c r="I22" s="94">
        <v>2</v>
      </c>
      <c r="J22" s="94">
        <v>2</v>
      </c>
      <c r="K22" s="94" t="s">
        <v>53</v>
      </c>
      <c r="L22" s="94">
        <v>1</v>
      </c>
      <c r="M22" s="94">
        <v>3</v>
      </c>
      <c r="N22" s="94">
        <v>0</v>
      </c>
      <c r="O22" s="126">
        <v>4</v>
      </c>
      <c r="P22" s="133"/>
      <c r="Q22" s="36"/>
    </row>
    <row r="23" spans="3:17" ht="15.75" customHeight="1" thickBot="1" x14ac:dyDescent="0.25">
      <c r="C23" s="533"/>
      <c r="D23" s="529"/>
      <c r="E23" s="67" t="s">
        <v>29</v>
      </c>
      <c r="F23" s="99" t="s">
        <v>53</v>
      </c>
      <c r="G23" s="100">
        <v>2</v>
      </c>
      <c r="H23" s="100">
        <v>1</v>
      </c>
      <c r="I23" s="100">
        <v>8</v>
      </c>
      <c r="J23" s="100">
        <v>16</v>
      </c>
      <c r="K23" s="100">
        <v>1</v>
      </c>
      <c r="L23" s="100">
        <v>9</v>
      </c>
      <c r="M23" s="100">
        <v>15</v>
      </c>
      <c r="N23" s="100">
        <v>0</v>
      </c>
      <c r="O23" s="129">
        <v>6</v>
      </c>
      <c r="P23" s="140">
        <v>3.1252007337043617</v>
      </c>
    </row>
    <row r="24" spans="3:17" ht="15.75" customHeight="1" x14ac:dyDescent="0.2">
      <c r="C24" s="534"/>
      <c r="D24" s="530" t="s">
        <v>49</v>
      </c>
      <c r="E24" s="322" t="s">
        <v>149</v>
      </c>
      <c r="F24" s="91">
        <v>1</v>
      </c>
      <c r="G24" s="92">
        <v>2</v>
      </c>
      <c r="H24" s="92">
        <v>7</v>
      </c>
      <c r="I24" s="92">
        <v>7</v>
      </c>
      <c r="J24" s="92" t="s">
        <v>53</v>
      </c>
      <c r="K24" s="92">
        <v>1</v>
      </c>
      <c r="L24" s="92" t="s">
        <v>53</v>
      </c>
      <c r="M24" s="92" t="s">
        <v>53</v>
      </c>
      <c r="N24" s="92">
        <v>1</v>
      </c>
      <c r="O24" s="125">
        <v>8</v>
      </c>
      <c r="P24" s="132"/>
    </row>
    <row r="25" spans="3:17" ht="15.75" customHeight="1" x14ac:dyDescent="0.2">
      <c r="C25" s="534"/>
      <c r="D25" s="531"/>
      <c r="E25" s="66" t="s">
        <v>50</v>
      </c>
      <c r="F25" s="93">
        <v>3</v>
      </c>
      <c r="G25" s="94">
        <v>14</v>
      </c>
      <c r="H25" s="94">
        <v>194</v>
      </c>
      <c r="I25" s="94">
        <v>31</v>
      </c>
      <c r="J25" s="94">
        <v>16</v>
      </c>
      <c r="K25" s="94">
        <v>5</v>
      </c>
      <c r="L25" s="94">
        <v>17</v>
      </c>
      <c r="M25" s="94">
        <v>19</v>
      </c>
      <c r="N25" s="94">
        <v>14</v>
      </c>
      <c r="O25" s="126">
        <v>203</v>
      </c>
      <c r="P25" s="133"/>
    </row>
    <row r="26" spans="3:17" ht="15.75" customHeight="1" x14ac:dyDescent="0.2">
      <c r="C26" s="534"/>
      <c r="D26" s="531"/>
      <c r="E26" s="66" t="s">
        <v>54</v>
      </c>
      <c r="F26" s="93" t="s">
        <v>53</v>
      </c>
      <c r="G26" s="94">
        <v>1</v>
      </c>
      <c r="H26" s="94" t="s">
        <v>53</v>
      </c>
      <c r="I26" s="94">
        <v>3</v>
      </c>
      <c r="J26" s="94">
        <v>2</v>
      </c>
      <c r="K26" s="94">
        <v>1</v>
      </c>
      <c r="L26" s="94">
        <v>2</v>
      </c>
      <c r="M26" s="94">
        <v>4</v>
      </c>
      <c r="N26" s="94" t="s">
        <v>53</v>
      </c>
      <c r="O26" s="126">
        <v>10</v>
      </c>
      <c r="P26" s="133"/>
    </row>
    <row r="27" spans="3:17" ht="15.75" customHeight="1" thickBot="1" x14ac:dyDescent="0.25">
      <c r="C27" s="535"/>
      <c r="D27" s="532"/>
      <c r="E27" s="68" t="s">
        <v>29</v>
      </c>
      <c r="F27" s="101">
        <v>4</v>
      </c>
      <c r="G27" s="102">
        <v>17</v>
      </c>
      <c r="H27" s="102">
        <v>201</v>
      </c>
      <c r="I27" s="102">
        <v>40</v>
      </c>
      <c r="J27" s="102">
        <v>19</v>
      </c>
      <c r="K27" s="102">
        <v>6</v>
      </c>
      <c r="L27" s="102">
        <v>19</v>
      </c>
      <c r="M27" s="102">
        <v>23</v>
      </c>
      <c r="N27" s="102">
        <v>15</v>
      </c>
      <c r="O27" s="130">
        <v>221</v>
      </c>
      <c r="P27" s="141">
        <v>85.557387083822704</v>
      </c>
    </row>
    <row r="28" spans="3:17" ht="5.25" customHeight="1" x14ac:dyDescent="0.2"/>
    <row r="29" spans="3:17" ht="13.5" customHeight="1" x14ac:dyDescent="0.2"/>
    <row r="32" spans="3:17" ht="13.5" customHeight="1" x14ac:dyDescent="0.2"/>
    <row r="36" ht="13.5" customHeight="1" x14ac:dyDescent="0.2"/>
    <row r="44" ht="13.5" customHeight="1" x14ac:dyDescent="0.2"/>
    <row r="48" ht="13.5" customHeight="1" x14ac:dyDescent="0.2"/>
    <row r="56" ht="13.5" customHeight="1" x14ac:dyDescent="0.2"/>
    <row r="60" ht="13.5" customHeight="1" x14ac:dyDescent="0.2"/>
    <row r="68" ht="13.5" customHeight="1" x14ac:dyDescent="0.2"/>
    <row r="72" ht="13.5" customHeight="1" x14ac:dyDescent="0.2"/>
    <row r="80" ht="13.5" customHeight="1" x14ac:dyDescent="0.2"/>
    <row r="84" ht="13.5" customHeight="1" x14ac:dyDescent="0.2"/>
    <row r="92" ht="13.5" customHeight="1" x14ac:dyDescent="0.2"/>
    <row r="96"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mergeCells count="8">
    <mergeCell ref="D8:D11"/>
    <mergeCell ref="D12:D15"/>
    <mergeCell ref="C16:C27"/>
    <mergeCell ref="D16:D19"/>
    <mergeCell ref="D20:D23"/>
    <mergeCell ref="D24:D27"/>
    <mergeCell ref="C4:C15"/>
    <mergeCell ref="D4:D7"/>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P4_(2015～2019年度)周波数時間滞在率</vt:lpstr>
      <vt:lpstr>P5_（全国　2015～2019年度)電圧測定実績</vt:lpstr>
      <vt:lpstr>P7-9_（2015～2019年度)事故発生箇所別供給支障件</vt:lpstr>
      <vt:lpstr>P10_(全国、2019年度）規模別・事故発生箇所別　一定規模</vt:lpstr>
      <vt:lpstr>3-2_一定規模以上の供給支障原因</vt:lpstr>
      <vt:lpstr>3-2_一定規模以上の供給支障原因_v02</vt:lpstr>
      <vt:lpstr>P12-13_(2015～2019年度)一定規模以上の供給支障</vt:lpstr>
      <vt:lpstr>P15-17_（2015～2019年度)低圧電灯需要家停電実績</vt:lpstr>
      <vt:lpstr>P17_（各エリア、2019年度）原因箇所別・低圧電灯需要家停</vt:lpstr>
      <vt:lpstr>P19_台風15号による停電に関する実績への影響</vt:lpstr>
      <vt:lpstr>P20-21_欧米諸国等との比較</vt:lpstr>
      <vt:lpstr>'3-2_一定規模以上の供給支障原因'!Print_Area</vt:lpstr>
      <vt:lpstr>'3-2_一定規模以上の供給支障原因_v02'!Print_Area</vt:lpstr>
      <vt:lpstr>'P10_(全国、2019年度）規模別・事故発生箇所別　一定規模'!Print_Area</vt:lpstr>
      <vt:lpstr>'P12-13_(2015～2019年度)一定規模以上の供給支障'!Print_Area</vt:lpstr>
      <vt:lpstr>'P15-17_（2015～2019年度)低圧電灯需要家停電実績'!Print_Area</vt:lpstr>
      <vt:lpstr>'P17_（各エリア、2019年度）原因箇所別・低圧電灯需要家停'!Print_Area</vt:lpstr>
      <vt:lpstr>P19_台風15号による停電に関する実績への影響!Print_Area</vt:lpstr>
      <vt:lpstr>'P5_（全国　2015～2019年度)電圧測定実績'!Print_Area</vt:lpstr>
      <vt:lpstr>'P7-9_（2015～2019年度)事故発生箇所別供給支障件'!Print_Area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2019-09-09T05:34:22Z</cp:lastPrinted>
  <dcterms:created xsi:type="dcterms:W3CDTF">2016-09-07T01:13:28Z</dcterms:created>
  <dcterms:modified xsi:type="dcterms:W3CDTF">2023-11-08T04:09:25Z</dcterms:modified>
</cp:coreProperties>
</file>