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66925"/>
  <xr:revisionPtr revIDLastSave="0" documentId="13_ncr:1_{7AED4FF1-FAF5-435D-9746-D956E88F5A91}" xr6:coauthVersionLast="47" xr6:coauthVersionMax="47" xr10:uidLastSave="{00000000-0000-0000-0000-000000000000}"/>
  <bookViews>
    <workbookView xWindow="5535" yWindow="-16320" windowWidth="29040" windowHeight="15720" xr2:uid="{CA6BCB45-F0AB-4CF9-9971-B209079C5271}"/>
  </bookViews>
  <sheets>
    <sheet name="容量拠出金算定諸元（2026年2月分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J29" i="1" l="1"/>
  <c r="D28" i="1"/>
  <c r="C28" i="1"/>
  <c r="D27" i="1"/>
  <c r="C27" i="1"/>
  <c r="E27" i="1" s="1"/>
  <c r="D26" i="1"/>
  <c r="C26" i="1"/>
  <c r="D25" i="1"/>
  <c r="C25" i="1"/>
  <c r="E25" i="1" s="1"/>
  <c r="D24" i="1"/>
  <c r="C24" i="1"/>
  <c r="E24" i="1" s="1"/>
  <c r="D23" i="1"/>
  <c r="C23" i="1"/>
  <c r="E23" i="1" s="1"/>
  <c r="D22" i="1"/>
  <c r="C22" i="1"/>
  <c r="E22" i="1" s="1"/>
  <c r="D21" i="1"/>
  <c r="C21" i="1"/>
  <c r="E21" i="1" s="1"/>
  <c r="D20" i="1"/>
  <c r="D29" i="1" s="1"/>
  <c r="C20" i="1"/>
  <c r="J14" i="1"/>
  <c r="G14" i="1"/>
  <c r="F14" i="1"/>
  <c r="D14" i="1"/>
  <c r="C14" i="1"/>
  <c r="E13" i="1"/>
  <c r="E12" i="1"/>
  <c r="E11" i="1"/>
  <c r="E10" i="1"/>
  <c r="E9" i="1"/>
  <c r="E8" i="1"/>
  <c r="E7" i="1"/>
  <c r="E6" i="1"/>
  <c r="E5" i="1"/>
  <c r="C29" i="1" l="1"/>
  <c r="E29" i="1" s="1"/>
  <c r="E26" i="1"/>
  <c r="E14" i="1"/>
  <c r="E28" i="1"/>
  <c r="E20" i="1"/>
</calcChain>
</file>

<file path=xl/sharedStrings.xml><?xml version="1.0" encoding="utf-8"?>
<sst xmlns="http://schemas.openxmlformats.org/spreadsheetml/2006/main" count="111" uniqueCount="42">
  <si>
    <t>①2025年度 容量拠出金 負担総額（市場退出反映済み）</t>
    <phoneticPr fontId="5"/>
  </si>
  <si>
    <t>③当該エリアの全小売電気事業者の
シェア変動考慮後のkW（推定）の合計</t>
    <phoneticPr fontId="5"/>
  </si>
  <si>
    <t>⑥当該エリアの容量拠出金の端数調整額</t>
    <phoneticPr fontId="5"/>
  </si>
  <si>
    <t>エリア</t>
  </si>
  <si>
    <t>2025年度　容量拠出金（市場退出分反映済み）</t>
    <phoneticPr fontId="5"/>
  </si>
  <si>
    <t>想定需要［kW］</t>
    <rPh sb="0" eb="2">
      <t>ソウテイ</t>
    </rPh>
    <rPh sb="2" eb="4">
      <t>ジュヨウ</t>
    </rPh>
    <phoneticPr fontId="5"/>
  </si>
  <si>
    <t>一般送配電事業者の
負担総額［円:税抜］</t>
    <rPh sb="0" eb="2">
      <t>イッパン</t>
    </rPh>
    <rPh sb="2" eb="8">
      <t>ソウハイデンジギョウシャ</t>
    </rPh>
    <phoneticPr fontId="5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</si>
  <si>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</si>
  <si>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5"/>
  </si>
  <si>
    <t>メインオークション時点:
2021年度供給計画における
実需給年度（第5年度）の
H3需要（離島除き）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</si>
  <si>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</si>
  <si>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</si>
  <si>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</si>
  <si>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</si>
  <si>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</si>
  <si>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</si>
  <si>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</si>
  <si>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</si>
  <si>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</si>
  <si>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全国計</t>
    <rPh sb="0" eb="2">
      <t>ゼンコク</t>
    </rPh>
    <rPh sb="2" eb="3">
      <t>ケイ</t>
    </rPh>
    <phoneticPr fontId="5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</si>
  <si>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5"/>
  </si>
  <si>
    <t>　エリア最大事業者への請求額にて調整します。</t>
    <phoneticPr fontId="5"/>
  </si>
  <si>
    <t>④当該エリアの既存事業者のエリアシェアkW</t>
    <rPh sb="7" eb="9">
      <t>キソン</t>
    </rPh>
    <rPh sb="9" eb="12">
      <t>ジギョウシャ</t>
    </rPh>
    <phoneticPr fontId="5"/>
  </si>
  <si>
    <t>⑦当該エリアの新規参入者のエリアシェアkWの端数調整値</t>
    <rPh sb="9" eb="12">
      <t>サンニュウシャ</t>
    </rPh>
    <phoneticPr fontId="5"/>
  </si>
  <si>
    <t>一般送配電事業者の
負担総額［円:税抜］※</t>
    <rPh sb="0" eb="2">
      <t>イッパン</t>
    </rPh>
    <rPh sb="2" eb="8">
      <t>ソウハイデンジギョウシャ</t>
    </rPh>
    <phoneticPr fontId="5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</si>
  <si>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</si>
  <si>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5"/>
  </si>
  <si>
    <t>　小数点以下を四捨五入した端数を新規参入事業者の</t>
    <phoneticPr fontId="5"/>
  </si>
  <si>
    <t>　エリア最大シェア事業者にて調整します。</t>
    <phoneticPr fontId="5"/>
  </si>
  <si>
    <t>⑤当該エリアの既存事業者の託送契約電力kW合計</t>
    <rPh sb="7" eb="9">
      <t>キソン</t>
    </rPh>
    <rPh sb="9" eb="12">
      <t>ジギョウシャ</t>
    </rPh>
    <phoneticPr fontId="5"/>
  </si>
  <si>
    <t>※調達オークションを開催していないエリアは「-」表記としています。</t>
    <rPh sb="1" eb="3">
      <t>チョウタツ</t>
    </rPh>
    <rPh sb="10" eb="12">
      <t>カイサイ</t>
    </rPh>
    <rPh sb="24" eb="26">
      <t>ヒョウキ</t>
    </rPh>
    <phoneticPr fontId="4"/>
  </si>
  <si>
    <t>-</t>
  </si>
  <si>
    <t>-</t>
    <phoneticPr fontId="4"/>
  </si>
  <si>
    <t>調達オークション時点:
開催前に公表される
最新の供給計画における
実需給年度（第2年度）の
H3需要（離島除き）※</t>
    <phoneticPr fontId="5"/>
  </si>
  <si>
    <t>②2026年2月を算定対象とする容量拠出金 負担総額（市場退出反映済み）</t>
    <phoneticPr fontId="5"/>
  </si>
  <si>
    <t>2026年2月　容量拠出金（市場退出分反映済み）</t>
    <phoneticPr fontId="5"/>
  </si>
  <si>
    <t>※2026年2月算定の負担総額は、2025年度容量拠出金負担総額を12で割った金額です（少数点以下を切り捨て）。</t>
    <phoneticPr fontId="4"/>
  </si>
  <si>
    <t>2026年2月分
エリア毎の全小売電気事業者の
シェア変動考慮後のkW（推定）合計</t>
    <phoneticPr fontId="5"/>
  </si>
  <si>
    <t>2026年2月分
容量拠出金の端数調整額
［円:税抜］</t>
    <phoneticPr fontId="5"/>
  </si>
  <si>
    <t>2026年2月分
既存事業者のエリアシェアkW</t>
    <phoneticPr fontId="5"/>
  </si>
  <si>
    <t>2026年2月分
新規参入者のエリアシェアkW
端数調整値［kW］</t>
    <phoneticPr fontId="5"/>
  </si>
  <si>
    <t>2026年2月分
既存事業者の託送契約電力kW合計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</si>
</sst>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Meiryo UI"/>
      <family val="2"/>
      <charset val="128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/>
      <diagonal/>
    </border>
    <border>
      <left/>
      <right style="thin">
        <color theme="8" tint="0.39991454817346722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</borders>
  <cellStyleXfs count="28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>
      <alignment vertical="center"/>
    </xf>
    <xf numFmtId="0" fontId="2" fillId="0" borderId="0"/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1" applyFont="1"/>
    <xf numFmtId="0" fontId="6" fillId="0" borderId="0" xfId="1" applyFont="1"/>
    <xf numFmtId="0" fontId="2" fillId="0" borderId="0" xfId="1"/>
    <xf numFmtId="0" fontId="3" fillId="2" borderId="8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/>
    </xf>
    <xf numFmtId="38" fontId="3" fillId="3" borderId="8" xfId="2" applyFont="1" applyFill="1" applyBorder="1" applyAlignment="1">
      <alignment vertical="center"/>
    </xf>
    <xf numFmtId="38" fontId="3" fillId="3" borderId="11" xfId="2" applyFont="1" applyFill="1" applyBorder="1" applyAlignment="1">
      <alignment horizontal="right" vertical="center"/>
    </xf>
    <xf numFmtId="0" fontId="8" fillId="3" borderId="12" xfId="1" applyFont="1" applyFill="1" applyBorder="1" applyAlignment="1">
      <alignment horizontal="center" vertical="center"/>
    </xf>
    <xf numFmtId="38" fontId="8" fillId="3" borderId="13" xfId="2" applyFont="1" applyFill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38" fontId="3" fillId="0" borderId="8" xfId="2" applyFont="1" applyBorder="1" applyAlignment="1">
      <alignment vertical="center"/>
    </xf>
    <xf numFmtId="38" fontId="3" fillId="0" borderId="11" xfId="2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38" fontId="8" fillId="0" borderId="13" xfId="2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38" fontId="3" fillId="0" borderId="15" xfId="2" applyFont="1" applyBorder="1" applyAlignment="1">
      <alignment vertical="center"/>
    </xf>
    <xf numFmtId="38" fontId="3" fillId="0" borderId="16" xfId="2" applyFont="1" applyBorder="1" applyAlignment="1">
      <alignment vertical="center"/>
    </xf>
    <xf numFmtId="0" fontId="8" fillId="0" borderId="17" xfId="1" applyFont="1" applyBorder="1" applyAlignment="1">
      <alignment horizontal="center" vertical="center"/>
    </xf>
    <xf numFmtId="38" fontId="8" fillId="0" borderId="18" xfId="2" applyFont="1" applyBorder="1" applyAlignment="1">
      <alignment vertical="center"/>
    </xf>
    <xf numFmtId="0" fontId="9" fillId="0" borderId="19" xfId="1" applyFont="1" applyBorder="1" applyAlignment="1">
      <alignment horizontal="left" vertical="center"/>
    </xf>
    <xf numFmtId="0" fontId="8" fillId="0" borderId="0" xfId="1" applyFont="1"/>
    <xf numFmtId="0" fontId="3" fillId="2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/>
    </xf>
    <xf numFmtId="38" fontId="3" fillId="3" borderId="25" xfId="2" applyFont="1" applyFill="1" applyBorder="1" applyAlignment="1">
      <alignment vertical="center"/>
    </xf>
    <xf numFmtId="0" fontId="8" fillId="0" borderId="26" xfId="1" applyFont="1" applyBorder="1" applyAlignment="1">
      <alignment horizontal="center" vertical="center"/>
    </xf>
    <xf numFmtId="38" fontId="3" fillId="0" borderId="25" xfId="2" applyFont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38" fontId="3" fillId="0" borderId="28" xfId="2" applyFont="1" applyBorder="1" applyAlignment="1">
      <alignment vertical="center"/>
    </xf>
    <xf numFmtId="38" fontId="3" fillId="0" borderId="29" xfId="2" applyFont="1" applyBorder="1" applyAlignment="1">
      <alignment vertical="center"/>
    </xf>
    <xf numFmtId="0" fontId="9" fillId="0" borderId="30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176" fontId="8" fillId="0" borderId="18" xfId="2" applyNumberFormat="1" applyFont="1" applyBorder="1" applyAlignment="1">
      <alignment vertical="center"/>
    </xf>
    <xf numFmtId="38" fontId="3" fillId="0" borderId="11" xfId="2" quotePrefix="1" applyFont="1" applyBorder="1" applyAlignment="1">
      <alignment horizontal="right" vertical="center"/>
    </xf>
    <xf numFmtId="176" fontId="8" fillId="3" borderId="13" xfId="2" applyNumberFormat="1" applyFont="1" applyFill="1" applyBorder="1" applyAlignment="1">
      <alignment vertical="center"/>
    </xf>
    <xf numFmtId="176" fontId="8" fillId="0" borderId="13" xfId="2" applyNumberFormat="1" applyFont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</cellXfs>
  <cellStyles count="28">
    <cellStyle name="桁区切り 2" xfId="2" xr:uid="{0F984486-8A3F-423B-AACE-62CA61851974}"/>
    <cellStyle name="桁区切り 2 2" xfId="27" xr:uid="{52816A83-78AB-401D-93B6-0BDED0470B3E}"/>
    <cellStyle name="桁区切り 3" xfId="21" xr:uid="{7F111D58-DBDA-4DD1-B119-AA3639C88F0F}"/>
    <cellStyle name="桁区切り 4" xfId="3" xr:uid="{00000000-0005-0000-0000-000031000000}"/>
    <cellStyle name="標準" xfId="0" builtinId="0"/>
    <cellStyle name="標準 10 2" xfId="12" xr:uid="{3370D37C-0B24-42CD-AD77-6E3C3EF6EEF9}"/>
    <cellStyle name="標準 10 2 2" xfId="23" xr:uid="{3370D37C-0B24-42CD-AD77-6E3C3EF6EEF9}"/>
    <cellStyle name="標準 11" xfId="16" xr:uid="{27B20E5A-6852-43FA-90A5-0B17F13AB678}"/>
    <cellStyle name="標準 2" xfId="4" xr:uid="{D9D8E019-8045-40D8-9355-43C033EED2C0}"/>
    <cellStyle name="標準 2 10" xfId="1" xr:uid="{FCDEC8A4-FEA5-4B9D-801B-C7527C6D3A0E}"/>
    <cellStyle name="標準 2 2" xfId="15" xr:uid="{24812CD0-CB03-48FD-938E-D523265407EC}"/>
    <cellStyle name="標準 2 3" xfId="19" xr:uid="{369D78C6-98E1-4FA3-80D5-CBC8099141A8}"/>
    <cellStyle name="標準 2 4" xfId="17" xr:uid="{985CA6A1-898F-4EFF-B4E0-8C811864BAA8}"/>
    <cellStyle name="標準 2 5" xfId="13" xr:uid="{01FE990B-B507-4261-A28A-73456A6E78B9}"/>
    <cellStyle name="標準 2 6" xfId="22" xr:uid="{10001FA1-0BD6-43E3-BF9C-157AEF97E149}"/>
    <cellStyle name="標準 2 7" xfId="7" xr:uid="{10001FA1-0BD6-43E3-BF9C-157AEF97E149}"/>
    <cellStyle name="標準 3" xfId="5" xr:uid="{0576C7C8-4FE0-4770-BFA4-783E599AA90E}"/>
    <cellStyle name="標準 3 2" xfId="20" xr:uid="{804CCB8E-36A5-42FB-B28E-3A2DC79612D1}"/>
    <cellStyle name="標準 3 2 2" xfId="26" xr:uid="{804CCB8E-36A5-42FB-B28E-3A2DC79612D1}"/>
    <cellStyle name="標準 3 3" xfId="14" xr:uid="{9CFA4E95-0F43-4038-9EBE-543B39731013}"/>
    <cellStyle name="標準 3 3 2" xfId="24" xr:uid="{9CFA4E95-0F43-4038-9EBE-543B39731013}"/>
    <cellStyle name="標準 3 4" xfId="8" xr:uid="{9357EF81-3D8F-4E55-BC93-2970DA1D8CB0}"/>
    <cellStyle name="標準 4" xfId="9" xr:uid="{61195EEE-69A5-43AE-8472-332DDA70F750}"/>
    <cellStyle name="標準 4 2" xfId="18" xr:uid="{D537F29A-5E12-4C66-8B60-728454745A8D}"/>
    <cellStyle name="標準 4 2 2" xfId="25" xr:uid="{D537F29A-5E12-4C66-8B60-728454745A8D}"/>
    <cellStyle name="標準 5" xfId="10" xr:uid="{24A1CA9F-03E8-4708-AEC9-381DDDD89C9A}"/>
    <cellStyle name="標準 6" xfId="11" xr:uid="{1A149723-4EE5-448A-9C10-02ED31019F87}"/>
    <cellStyle name="標準 7" xfId="6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ECAE-90AA-4CA1-B25D-38C38A8AD83B}">
  <sheetPr codeName="Sheet22">
    <tabColor rgb="FFFFFF00"/>
  </sheetPr>
  <dimension ref="B2:M44"/>
  <sheetViews>
    <sheetView tabSelected="1" zoomScale="85" zoomScaleNormal="85" workbookViewId="0"/>
  </sheetViews>
  <sheetFormatPr defaultRowHeight="18" x14ac:dyDescent="0.45"/>
  <cols>
    <col min="1" max="1" width="2" style="3" customWidth="1"/>
    <col min="2" max="2" width="8.5" style="3" customWidth="1"/>
    <col min="3" max="5" width="22.69921875" style="3" customWidth="1"/>
    <col min="6" max="7" width="24.19921875" style="3" customWidth="1"/>
    <col min="8" max="8" width="2" style="3" customWidth="1"/>
    <col min="9" max="9" width="11.3984375" style="3" customWidth="1"/>
    <col min="10" max="10" width="33.19921875" style="3" customWidth="1"/>
    <col min="11" max="11" width="2" style="3" customWidth="1"/>
    <col min="12" max="12" width="11.3984375" style="3" customWidth="1"/>
    <col min="13" max="13" width="29" style="3" customWidth="1"/>
    <col min="14" max="16384" width="8.796875" style="3"/>
  </cols>
  <sheetData>
    <row r="2" spans="2:13" ht="37.799999999999997" customHeight="1" x14ac:dyDescent="0.45">
      <c r="B2" s="1" t="s">
        <v>0</v>
      </c>
      <c r="C2" s="2"/>
      <c r="D2" s="2"/>
      <c r="E2" s="2"/>
      <c r="I2" s="45" t="s">
        <v>1</v>
      </c>
      <c r="J2" s="45"/>
      <c r="L2" s="45" t="s">
        <v>2</v>
      </c>
      <c r="M2" s="45"/>
    </row>
    <row r="3" spans="2:13" ht="18" customHeight="1" x14ac:dyDescent="0.45">
      <c r="B3" s="46" t="s">
        <v>3</v>
      </c>
      <c r="C3" s="48" t="s">
        <v>4</v>
      </c>
      <c r="D3" s="49"/>
      <c r="E3" s="50"/>
      <c r="F3" s="51" t="s">
        <v>5</v>
      </c>
      <c r="G3" s="52"/>
      <c r="I3" s="36" t="s">
        <v>3</v>
      </c>
      <c r="J3" s="38" t="s">
        <v>37</v>
      </c>
      <c r="L3" s="36" t="s">
        <v>3</v>
      </c>
      <c r="M3" s="38" t="s">
        <v>38</v>
      </c>
    </row>
    <row r="4" spans="2:13" ht="90" x14ac:dyDescent="0.45">
      <c r="B4" s="47"/>
      <c r="C4" s="4" t="s">
        <v>6</v>
      </c>
      <c r="D4" s="4" t="s">
        <v>7</v>
      </c>
      <c r="E4" s="4" t="s">
        <v>8</v>
      </c>
      <c r="F4" s="4" t="s">
        <v>9</v>
      </c>
      <c r="G4" s="4" t="s">
        <v>33</v>
      </c>
      <c r="I4" s="37"/>
      <c r="J4" s="39"/>
      <c r="L4" s="37"/>
      <c r="M4" s="39"/>
    </row>
    <row r="5" spans="2:13" x14ac:dyDescent="0.45">
      <c r="B5" s="5" t="s">
        <v>10</v>
      </c>
      <c r="C5" s="6">
        <v>2508092794</v>
      </c>
      <c r="D5" s="6">
        <v>29562825936</v>
      </c>
      <c r="E5" s="6">
        <f>C5+D5</f>
        <v>32070918730</v>
      </c>
      <c r="F5" s="7">
        <v>4971800</v>
      </c>
      <c r="G5" s="7">
        <v>5021000</v>
      </c>
      <c r="I5" s="8" t="s">
        <v>10</v>
      </c>
      <c r="J5" s="9">
        <v>4962367</v>
      </c>
      <c r="L5" s="8" t="s">
        <v>10</v>
      </c>
      <c r="M5" s="9">
        <v>5</v>
      </c>
    </row>
    <row r="6" spans="2:13" x14ac:dyDescent="0.45">
      <c r="B6" s="10" t="s">
        <v>11</v>
      </c>
      <c r="C6" s="11">
        <v>3725949600</v>
      </c>
      <c r="D6" s="11">
        <v>33143011358</v>
      </c>
      <c r="E6" s="11">
        <f t="shared" ref="E6:E13" si="0">C6+D6</f>
        <v>36868960958</v>
      </c>
      <c r="F6" s="12">
        <v>13326000</v>
      </c>
      <c r="G6" s="33" t="s">
        <v>32</v>
      </c>
      <c r="I6" s="13" t="s">
        <v>11</v>
      </c>
      <c r="J6" s="14">
        <v>13790972</v>
      </c>
      <c r="L6" s="13" t="s">
        <v>11</v>
      </c>
      <c r="M6" s="14">
        <v>4</v>
      </c>
    </row>
    <row r="7" spans="2:13" x14ac:dyDescent="0.45">
      <c r="B7" s="5" t="s">
        <v>12</v>
      </c>
      <c r="C7" s="6">
        <v>15244043640</v>
      </c>
      <c r="D7" s="6">
        <v>132947728814</v>
      </c>
      <c r="E7" s="6">
        <f t="shared" si="0"/>
        <v>148191772454</v>
      </c>
      <c r="F7" s="7">
        <v>53197900</v>
      </c>
      <c r="G7" s="7">
        <v>54520900</v>
      </c>
      <c r="I7" s="8" t="s">
        <v>12</v>
      </c>
      <c r="J7" s="9">
        <v>45238105</v>
      </c>
      <c r="L7" s="8" t="s">
        <v>12</v>
      </c>
      <c r="M7" s="9">
        <v>-1</v>
      </c>
    </row>
    <row r="8" spans="2:13" x14ac:dyDescent="0.45">
      <c r="B8" s="10" t="s">
        <v>13</v>
      </c>
      <c r="C8" s="11">
        <v>6844608000</v>
      </c>
      <c r="D8" s="11">
        <v>60884055083</v>
      </c>
      <c r="E8" s="11">
        <f t="shared" si="0"/>
        <v>67728663083</v>
      </c>
      <c r="F8" s="12">
        <v>24480000</v>
      </c>
      <c r="G8" s="12" t="s">
        <v>31</v>
      </c>
      <c r="I8" s="13" t="s">
        <v>13</v>
      </c>
      <c r="J8" s="14">
        <v>22338192</v>
      </c>
      <c r="L8" s="13" t="s">
        <v>13</v>
      </c>
      <c r="M8" s="14">
        <v>1</v>
      </c>
    </row>
    <row r="9" spans="2:13" x14ac:dyDescent="0.45">
      <c r="B9" s="5" t="s">
        <v>14</v>
      </c>
      <c r="C9" s="6">
        <v>1386788040</v>
      </c>
      <c r="D9" s="6">
        <v>12335736307</v>
      </c>
      <c r="E9" s="6">
        <f t="shared" si="0"/>
        <v>13722524347</v>
      </c>
      <c r="F9" s="7">
        <v>4959900</v>
      </c>
      <c r="G9" s="7" t="s">
        <v>31</v>
      </c>
      <c r="I9" s="8" t="s">
        <v>14</v>
      </c>
      <c r="J9" s="9">
        <v>4897040</v>
      </c>
      <c r="L9" s="8" t="s">
        <v>14</v>
      </c>
      <c r="M9" s="9">
        <v>2</v>
      </c>
    </row>
    <row r="10" spans="2:13" x14ac:dyDescent="0.45">
      <c r="B10" s="10" t="s">
        <v>15</v>
      </c>
      <c r="C10" s="11">
        <v>7579956000</v>
      </c>
      <c r="D10" s="11">
        <v>67425111655</v>
      </c>
      <c r="E10" s="11">
        <f t="shared" si="0"/>
        <v>75005067655</v>
      </c>
      <c r="F10" s="12">
        <v>27110000</v>
      </c>
      <c r="G10" s="12" t="s">
        <v>31</v>
      </c>
      <c r="I10" s="13" t="s">
        <v>15</v>
      </c>
      <c r="J10" s="14">
        <v>24605374</v>
      </c>
      <c r="L10" s="13" t="s">
        <v>15</v>
      </c>
      <c r="M10" s="14">
        <v>5</v>
      </c>
    </row>
    <row r="11" spans="2:13" x14ac:dyDescent="0.45">
      <c r="B11" s="5" t="s">
        <v>16</v>
      </c>
      <c r="C11" s="6">
        <v>2888771280</v>
      </c>
      <c r="D11" s="6">
        <v>25696155241</v>
      </c>
      <c r="E11" s="6">
        <f t="shared" si="0"/>
        <v>28584926521</v>
      </c>
      <c r="F11" s="7">
        <v>10331800</v>
      </c>
      <c r="G11" s="7" t="s">
        <v>31</v>
      </c>
      <c r="I11" s="8" t="s">
        <v>16</v>
      </c>
      <c r="J11" s="9">
        <v>10170028</v>
      </c>
      <c r="L11" s="8" t="s">
        <v>16</v>
      </c>
      <c r="M11" s="9">
        <v>3</v>
      </c>
    </row>
    <row r="12" spans="2:13" x14ac:dyDescent="0.45">
      <c r="B12" s="10" t="s">
        <v>17</v>
      </c>
      <c r="C12" s="11">
        <v>1364448000</v>
      </c>
      <c r="D12" s="11">
        <v>12137017517</v>
      </c>
      <c r="E12" s="11">
        <f t="shared" si="0"/>
        <v>13501465517</v>
      </c>
      <c r="F12" s="12">
        <v>4880000</v>
      </c>
      <c r="G12" s="12" t="s">
        <v>31</v>
      </c>
      <c r="I12" s="13" t="s">
        <v>17</v>
      </c>
      <c r="J12" s="14">
        <v>4319602</v>
      </c>
      <c r="L12" s="13" t="s">
        <v>17</v>
      </c>
      <c r="M12" s="14">
        <v>1</v>
      </c>
    </row>
    <row r="13" spans="2:13" x14ac:dyDescent="0.45">
      <c r="B13" s="5" t="s">
        <v>18</v>
      </c>
      <c r="C13" s="6">
        <v>7687535502</v>
      </c>
      <c r="D13" s="6">
        <v>76481593027</v>
      </c>
      <c r="E13" s="6">
        <f t="shared" si="0"/>
        <v>84169128529</v>
      </c>
      <c r="F13" s="7">
        <v>15105500</v>
      </c>
      <c r="G13" s="7">
        <v>15244900</v>
      </c>
      <c r="I13" s="8" t="s">
        <v>18</v>
      </c>
      <c r="J13" s="9">
        <v>14712436</v>
      </c>
      <c r="L13" s="8" t="s">
        <v>18</v>
      </c>
      <c r="M13" s="9">
        <v>-5</v>
      </c>
    </row>
    <row r="14" spans="2:13" x14ac:dyDescent="0.45">
      <c r="B14" s="15" t="s">
        <v>19</v>
      </c>
      <c r="C14" s="16">
        <f>SUM(C5:C13)</f>
        <v>49230192856</v>
      </c>
      <c r="D14" s="16">
        <f>SUM(D5:D13)</f>
        <v>450613234938</v>
      </c>
      <c r="E14" s="16">
        <f>SUM(E5:E13)</f>
        <v>499843427794</v>
      </c>
      <c r="F14" s="17">
        <f>SUM(F5:F13)</f>
        <v>158362900</v>
      </c>
      <c r="G14" s="17">
        <f>SUM(G5:G13)</f>
        <v>74786800</v>
      </c>
      <c r="I14" s="18" t="s">
        <v>19</v>
      </c>
      <c r="J14" s="19">
        <f>SUM(J5:J13)</f>
        <v>145034116</v>
      </c>
      <c r="L14" s="20" t="s">
        <v>20</v>
      </c>
    </row>
    <row r="15" spans="2:13" x14ac:dyDescent="0.45">
      <c r="B15" s="2" t="s">
        <v>30</v>
      </c>
      <c r="C15" s="2"/>
      <c r="D15" s="2"/>
      <c r="E15" s="2"/>
      <c r="F15" s="2"/>
      <c r="G15" s="2"/>
      <c r="L15" s="3" t="s">
        <v>21</v>
      </c>
    </row>
    <row r="17" spans="2:13" x14ac:dyDescent="0.45">
      <c r="B17" s="1" t="s">
        <v>34</v>
      </c>
      <c r="C17" s="2"/>
      <c r="D17" s="2"/>
      <c r="E17" s="2"/>
      <c r="I17" s="21" t="s">
        <v>22</v>
      </c>
      <c r="L17" s="21" t="s">
        <v>23</v>
      </c>
    </row>
    <row r="18" spans="2:13" ht="18" customHeight="1" x14ac:dyDescent="0.45">
      <c r="B18" s="40" t="s">
        <v>3</v>
      </c>
      <c r="C18" s="42" t="s">
        <v>35</v>
      </c>
      <c r="D18" s="43"/>
      <c r="E18" s="44"/>
      <c r="I18" s="36" t="s">
        <v>3</v>
      </c>
      <c r="J18" s="38" t="s">
        <v>39</v>
      </c>
      <c r="L18" s="36" t="s">
        <v>3</v>
      </c>
      <c r="M18" s="38" t="s">
        <v>40</v>
      </c>
    </row>
    <row r="19" spans="2:13" ht="36" x14ac:dyDescent="0.45">
      <c r="B19" s="41"/>
      <c r="C19" s="4" t="s">
        <v>24</v>
      </c>
      <c r="D19" s="4" t="s">
        <v>25</v>
      </c>
      <c r="E19" s="22" t="s">
        <v>8</v>
      </c>
      <c r="I19" s="37"/>
      <c r="J19" s="39"/>
      <c r="L19" s="37"/>
      <c r="M19" s="39"/>
    </row>
    <row r="20" spans="2:13" x14ac:dyDescent="0.45">
      <c r="B20" s="23" t="s">
        <v>10</v>
      </c>
      <c r="C20" s="6">
        <f>INT(C5/12)</f>
        <v>209007732</v>
      </c>
      <c r="D20" s="6">
        <f>INT(D5/12)</f>
        <v>2463568828</v>
      </c>
      <c r="E20" s="24">
        <f>C20+D20</f>
        <v>2672576560</v>
      </c>
      <c r="I20" s="8" t="s">
        <v>10</v>
      </c>
      <c r="J20" s="9">
        <v>4935778</v>
      </c>
      <c r="L20" s="8" t="s">
        <v>10</v>
      </c>
      <c r="M20" s="9">
        <v>-2</v>
      </c>
    </row>
    <row r="21" spans="2:13" x14ac:dyDescent="0.45">
      <c r="B21" s="25" t="s">
        <v>11</v>
      </c>
      <c r="C21" s="11">
        <f t="shared" ref="C21:D28" si="1">INT(C6/12)</f>
        <v>310495800</v>
      </c>
      <c r="D21" s="11">
        <f t="shared" si="1"/>
        <v>2761917613</v>
      </c>
      <c r="E21" s="26">
        <f t="shared" ref="E21:E29" si="2">C21+D21</f>
        <v>3072413413</v>
      </c>
      <c r="I21" s="13" t="s">
        <v>11</v>
      </c>
      <c r="J21" s="14">
        <v>13772495</v>
      </c>
      <c r="L21" s="13" t="s">
        <v>11</v>
      </c>
      <c r="M21" s="14">
        <v>2</v>
      </c>
    </row>
    <row r="22" spans="2:13" x14ac:dyDescent="0.45">
      <c r="B22" s="23" t="s">
        <v>12</v>
      </c>
      <c r="C22" s="6">
        <f t="shared" si="1"/>
        <v>1270336970</v>
      </c>
      <c r="D22" s="6">
        <f t="shared" si="1"/>
        <v>11078977401</v>
      </c>
      <c r="E22" s="24">
        <f t="shared" si="2"/>
        <v>12349314371</v>
      </c>
      <c r="I22" s="8" t="s">
        <v>12</v>
      </c>
      <c r="J22" s="9">
        <v>45169270</v>
      </c>
      <c r="L22" s="8" t="s">
        <v>12</v>
      </c>
      <c r="M22" s="9">
        <v>0</v>
      </c>
    </row>
    <row r="23" spans="2:13" x14ac:dyDescent="0.45">
      <c r="B23" s="25" t="s">
        <v>13</v>
      </c>
      <c r="C23" s="11">
        <f t="shared" si="1"/>
        <v>570384000</v>
      </c>
      <c r="D23" s="11">
        <f t="shared" si="1"/>
        <v>5073671256</v>
      </c>
      <c r="E23" s="26">
        <f t="shared" si="2"/>
        <v>5644055256</v>
      </c>
      <c r="I23" s="13" t="s">
        <v>13</v>
      </c>
      <c r="J23" s="14">
        <v>22285492</v>
      </c>
      <c r="L23" s="13" t="s">
        <v>13</v>
      </c>
      <c r="M23" s="14">
        <v>2</v>
      </c>
    </row>
    <row r="24" spans="2:13" x14ac:dyDescent="0.45">
      <c r="B24" s="23" t="s">
        <v>14</v>
      </c>
      <c r="C24" s="6">
        <f t="shared" si="1"/>
        <v>115565670</v>
      </c>
      <c r="D24" s="6">
        <f t="shared" si="1"/>
        <v>1027978025</v>
      </c>
      <c r="E24" s="24">
        <f t="shared" si="2"/>
        <v>1143543695</v>
      </c>
      <c r="I24" s="8" t="s">
        <v>14</v>
      </c>
      <c r="J24" s="9">
        <v>4867004</v>
      </c>
      <c r="L24" s="8" t="s">
        <v>14</v>
      </c>
      <c r="M24" s="9">
        <v>0</v>
      </c>
    </row>
    <row r="25" spans="2:13" x14ac:dyDescent="0.45">
      <c r="B25" s="25" t="s">
        <v>15</v>
      </c>
      <c r="C25" s="11">
        <f t="shared" si="1"/>
        <v>631663000</v>
      </c>
      <c r="D25" s="11">
        <f t="shared" si="1"/>
        <v>5618759304</v>
      </c>
      <c r="E25" s="26">
        <f t="shared" si="2"/>
        <v>6250422304</v>
      </c>
      <c r="I25" s="13" t="s">
        <v>15</v>
      </c>
      <c r="J25" s="14">
        <v>24569704</v>
      </c>
      <c r="L25" s="13" t="s">
        <v>15</v>
      </c>
      <c r="M25" s="14">
        <v>0</v>
      </c>
    </row>
    <row r="26" spans="2:13" x14ac:dyDescent="0.45">
      <c r="B26" s="23" t="s">
        <v>16</v>
      </c>
      <c r="C26" s="6">
        <f t="shared" si="1"/>
        <v>240730940</v>
      </c>
      <c r="D26" s="6">
        <f t="shared" si="1"/>
        <v>2141346270</v>
      </c>
      <c r="E26" s="24">
        <f t="shared" si="2"/>
        <v>2382077210</v>
      </c>
      <c r="I26" s="8" t="s">
        <v>16</v>
      </c>
      <c r="J26" s="9">
        <v>10119686</v>
      </c>
      <c r="L26" s="8" t="s">
        <v>16</v>
      </c>
      <c r="M26" s="9">
        <v>-1</v>
      </c>
    </row>
    <row r="27" spans="2:13" x14ac:dyDescent="0.45">
      <c r="B27" s="25" t="s">
        <v>17</v>
      </c>
      <c r="C27" s="11">
        <f t="shared" si="1"/>
        <v>113704000</v>
      </c>
      <c r="D27" s="11">
        <f t="shared" si="1"/>
        <v>1011418126</v>
      </c>
      <c r="E27" s="26">
        <f t="shared" si="2"/>
        <v>1125122126</v>
      </c>
      <c r="I27" s="13" t="s">
        <v>17</v>
      </c>
      <c r="J27" s="14">
        <v>4314490</v>
      </c>
      <c r="L27" s="13" t="s">
        <v>17</v>
      </c>
      <c r="M27" s="14">
        <v>1</v>
      </c>
    </row>
    <row r="28" spans="2:13" x14ac:dyDescent="0.45">
      <c r="B28" s="23" t="s">
        <v>18</v>
      </c>
      <c r="C28" s="6">
        <f t="shared" si="1"/>
        <v>640627958</v>
      </c>
      <c r="D28" s="6">
        <f t="shared" si="1"/>
        <v>6373466085</v>
      </c>
      <c r="E28" s="24">
        <f t="shared" si="2"/>
        <v>7014094043</v>
      </c>
      <c r="I28" s="8" t="s">
        <v>18</v>
      </c>
      <c r="J28" s="9">
        <v>14588264</v>
      </c>
      <c r="L28" s="8" t="s">
        <v>18</v>
      </c>
      <c r="M28" s="9">
        <v>-4</v>
      </c>
    </row>
    <row r="29" spans="2:13" x14ac:dyDescent="0.45">
      <c r="B29" s="27" t="s">
        <v>19</v>
      </c>
      <c r="C29" s="28">
        <f>SUM(C20:C28)</f>
        <v>4102516070</v>
      </c>
      <c r="D29" s="28">
        <f>SUM(D20:D28)</f>
        <v>37551102908</v>
      </c>
      <c r="E29" s="29">
        <f t="shared" si="2"/>
        <v>41653618978</v>
      </c>
      <c r="I29" s="18" t="s">
        <v>19</v>
      </c>
      <c r="J29" s="19">
        <f>SUM(J20:J28)</f>
        <v>144622183</v>
      </c>
      <c r="L29" s="20" t="s">
        <v>26</v>
      </c>
    </row>
    <row r="30" spans="2:13" x14ac:dyDescent="0.45">
      <c r="B30" s="30" t="s">
        <v>36</v>
      </c>
      <c r="L30" s="3" t="s">
        <v>27</v>
      </c>
    </row>
    <row r="31" spans="2:13" x14ac:dyDescent="0.45">
      <c r="B31" s="31"/>
      <c r="L31" s="3" t="s">
        <v>28</v>
      </c>
    </row>
    <row r="32" spans="2:13" x14ac:dyDescent="0.45">
      <c r="I32" s="21" t="s">
        <v>29</v>
      </c>
    </row>
    <row r="33" spans="2:10" ht="18" customHeight="1" x14ac:dyDescent="0.45">
      <c r="I33" s="36" t="s">
        <v>3</v>
      </c>
      <c r="J33" s="38" t="s">
        <v>41</v>
      </c>
    </row>
    <row r="34" spans="2:10" x14ac:dyDescent="0.45">
      <c r="B34" s="21"/>
      <c r="I34" s="37"/>
      <c r="J34" s="39"/>
    </row>
    <row r="35" spans="2:10" x14ac:dyDescent="0.45">
      <c r="I35" s="8" t="s">
        <v>10</v>
      </c>
      <c r="J35" s="34">
        <v>18668936.741000008</v>
      </c>
    </row>
    <row r="36" spans="2:10" x14ac:dyDescent="0.45">
      <c r="I36" s="13" t="s">
        <v>11</v>
      </c>
      <c r="J36" s="35">
        <v>45039424.020000003</v>
      </c>
    </row>
    <row r="37" spans="2:10" x14ac:dyDescent="0.45">
      <c r="I37" s="8" t="s">
        <v>12</v>
      </c>
      <c r="J37" s="34">
        <v>175265533.62</v>
      </c>
    </row>
    <row r="38" spans="2:10" x14ac:dyDescent="0.45">
      <c r="I38" s="13" t="s">
        <v>13</v>
      </c>
      <c r="J38" s="35">
        <v>65822169.000000007</v>
      </c>
    </row>
    <row r="39" spans="2:10" x14ac:dyDescent="0.45">
      <c r="I39" s="8" t="s">
        <v>14</v>
      </c>
      <c r="J39" s="34">
        <v>14721191.222999999</v>
      </c>
    </row>
    <row r="40" spans="2:10" x14ac:dyDescent="0.45">
      <c r="I40" s="13" t="s">
        <v>15</v>
      </c>
      <c r="J40" s="35">
        <v>65816906.789999984</v>
      </c>
    </row>
    <row r="41" spans="2:10" x14ac:dyDescent="0.45">
      <c r="I41" s="8" t="s">
        <v>16</v>
      </c>
      <c r="J41" s="34">
        <v>28888603.028999999</v>
      </c>
    </row>
    <row r="42" spans="2:10" x14ac:dyDescent="0.45">
      <c r="I42" s="13" t="s">
        <v>17</v>
      </c>
      <c r="J42" s="35">
        <v>13020169.100000001</v>
      </c>
    </row>
    <row r="43" spans="2:10" x14ac:dyDescent="0.45">
      <c r="I43" s="8" t="s">
        <v>18</v>
      </c>
      <c r="J43" s="34">
        <v>51190696.319999978</v>
      </c>
    </row>
    <row r="44" spans="2:10" x14ac:dyDescent="0.45">
      <c r="I44" s="18" t="s">
        <v>19</v>
      </c>
      <c r="J44" s="32">
        <f>SUM(J35:J43)</f>
        <v>478433629.84299999</v>
      </c>
    </row>
  </sheetData>
  <mergeCells count="17">
    <mergeCell ref="L18:L19"/>
    <mergeCell ref="M18:M19"/>
    <mergeCell ref="I2:J2"/>
    <mergeCell ref="L2:M2"/>
    <mergeCell ref="B3:B4"/>
    <mergeCell ref="C3:E3"/>
    <mergeCell ref="F3:G3"/>
    <mergeCell ref="I3:I4"/>
    <mergeCell ref="J3:J4"/>
    <mergeCell ref="L3:L4"/>
    <mergeCell ref="M3:M4"/>
    <mergeCell ref="I33:I34"/>
    <mergeCell ref="J33:J34"/>
    <mergeCell ref="B18:B19"/>
    <mergeCell ref="C18:E18"/>
    <mergeCell ref="I18:I19"/>
    <mergeCell ref="J18:J19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容量拠出金算定諸元（2026年2月分）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2025-06-09T00:14:56Z</dcterms:created>
  <dcterms:modified xsi:type="dcterms:W3CDTF">2026-04-07T02:20:40Z</dcterms:modified>
</cp:coreProperties>
</file>