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0" documentId="13_ncr:1_{87BDE810-1BB7-4CBE-8212-4A59A08E6BCB}" xr6:coauthVersionLast="47" xr6:coauthVersionMax="47" xr10:uidLastSave="{00000000-0000-0000-0000-000000000000}"/>
  <workbookProtection workbookAlgorithmName="SHA-512" workbookHashValue="PIEw4x38fJgc47lypCETMoyFB1B2edms+nxVqOckCZYFSuCV8eGZjW0Dy+uU9sE722Pg9a6KAAbgziZAtzw7og==" workbookSaltValue="ApAdeAR8TvMvYfB3VeSKrQ==" workbookSpinCount="100000" lockStructure="1"/>
  <bookViews>
    <workbookView xWindow="14190" yWindow="-16200" windowWidth="19410" windowHeight="15585" tabRatio="826" xr2:uid="{00000000-000D-0000-FFFF-FFFF00000000}"/>
  </bookViews>
  <sheets>
    <sheet name="入力欄(基本情報)" sheetId="21" r:id="rId1"/>
    <sheet name="入力欄(差替情報)" sheetId="22" r:id="rId2"/>
    <sheet name="提出用（算定諸元一覧(差替元)）" sheetId="15" r:id="rId3"/>
    <sheet name="webにUP時は非表示にする⇒" sheetId="13" state="hidden" r:id="rId4"/>
    <sheet name="計算用(差替元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22" l="1"/>
  <c r="N34" i="22"/>
  <c r="M34" i="22"/>
  <c r="L34" i="22"/>
  <c r="K34" i="22"/>
  <c r="J34" i="22"/>
  <c r="I34" i="22"/>
  <c r="H34" i="22"/>
  <c r="G34" i="22"/>
  <c r="F34" i="22"/>
  <c r="E34" i="22"/>
  <c r="D34" i="22"/>
  <c r="D115" i="22"/>
  <c r="D100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D92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D84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D68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D60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D44" i="22"/>
  <c r="O42" i="22"/>
  <c r="N42" i="22"/>
  <c r="N102" i="22" s="1"/>
  <c r="M42" i="22"/>
  <c r="M102" i="22" s="1"/>
  <c r="L42" i="22"/>
  <c r="K42" i="22"/>
  <c r="J42" i="22"/>
  <c r="I42" i="22"/>
  <c r="H42" i="22"/>
  <c r="G42" i="22"/>
  <c r="F42" i="22"/>
  <c r="E42" i="22"/>
  <c r="D42" i="22"/>
  <c r="D36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D20" i="22" s="1"/>
  <c r="E15" i="22"/>
  <c r="F15" i="22"/>
  <c r="G15" i="22"/>
  <c r="H15" i="22"/>
  <c r="I15" i="22"/>
  <c r="J15" i="22"/>
  <c r="K15" i="22"/>
  <c r="L15" i="22"/>
  <c r="M15" i="22"/>
  <c r="N15" i="22"/>
  <c r="O15" i="22"/>
  <c r="D15" i="22"/>
  <c r="L102" i="22" l="1"/>
  <c r="O102" i="22"/>
  <c r="D102" i="22"/>
  <c r="E102" i="22"/>
  <c r="F102" i="22"/>
  <c r="H102" i="22"/>
  <c r="K102" i="22"/>
  <c r="G102" i="22"/>
  <c r="I102" i="22"/>
  <c r="J102" i="22"/>
  <c r="D103" i="22"/>
  <c r="E47" i="15" s="1"/>
  <c r="O20" i="22"/>
  <c r="N20" i="22"/>
  <c r="M20" i="22"/>
  <c r="L20" i="22"/>
  <c r="K20" i="22"/>
  <c r="J20" i="22"/>
  <c r="I20" i="22"/>
  <c r="H20" i="22"/>
  <c r="G20" i="22"/>
  <c r="F20" i="22"/>
  <c r="E20" i="22"/>
  <c r="P44" i="15"/>
  <c r="O44" i="15"/>
  <c r="N44" i="15"/>
  <c r="M44" i="15"/>
  <c r="L44" i="15"/>
  <c r="K44" i="15"/>
  <c r="J44" i="15"/>
  <c r="I44" i="15"/>
  <c r="H44" i="15"/>
  <c r="G44" i="15"/>
  <c r="F44" i="15"/>
  <c r="E44" i="15"/>
  <c r="D109" i="22"/>
  <c r="D108" i="22"/>
  <c r="D8" i="22" l="1"/>
  <c r="D7" i="22"/>
  <c r="D6" i="22"/>
  <c r="E15" i="15" l="1"/>
  <c r="D9" i="22"/>
  <c r="G58" i="19" l="1"/>
  <c r="F58" i="19"/>
  <c r="I55" i="19"/>
  <c r="J53" i="19"/>
  <c r="I63" i="19"/>
  <c r="B54" i="19"/>
  <c r="H63" i="19"/>
  <c r="I62" i="19"/>
  <c r="J61" i="19"/>
  <c r="B61" i="19"/>
  <c r="C60" i="19"/>
  <c r="D59" i="19"/>
  <c r="E58" i="19"/>
  <c r="F57" i="19"/>
  <c r="G56" i="19"/>
  <c r="H55" i="19"/>
  <c r="G63" i="19"/>
  <c r="H62" i="19"/>
  <c r="I61" i="19"/>
  <c r="J60" i="19"/>
  <c r="B60" i="19"/>
  <c r="C59" i="19"/>
  <c r="D58" i="19"/>
  <c r="E57" i="19"/>
  <c r="F56" i="19"/>
  <c r="G55" i="19"/>
  <c r="H54" i="19"/>
  <c r="I53" i="19"/>
  <c r="J52" i="19"/>
  <c r="C63" i="19"/>
  <c r="D62" i="19"/>
  <c r="F60" i="19"/>
  <c r="G59" i="19"/>
  <c r="J56" i="19"/>
  <c r="C55" i="19"/>
  <c r="E53" i="19"/>
  <c r="F59" i="19"/>
  <c r="B55" i="19"/>
  <c r="E52" i="19"/>
  <c r="B62" i="19"/>
  <c r="C61" i="19"/>
  <c r="E59" i="19"/>
  <c r="G57" i="19"/>
  <c r="J54" i="19"/>
  <c r="D52" i="19"/>
  <c r="I54" i="19"/>
  <c r="F63" i="19"/>
  <c r="G62" i="19"/>
  <c r="H61" i="19"/>
  <c r="I60" i="19"/>
  <c r="J59" i="19"/>
  <c r="B59" i="19"/>
  <c r="C58" i="19"/>
  <c r="D57" i="19"/>
  <c r="E56" i="19"/>
  <c r="F55" i="19"/>
  <c r="G54" i="19"/>
  <c r="H53" i="19"/>
  <c r="I52" i="19"/>
  <c r="H58" i="19"/>
  <c r="J63" i="19"/>
  <c r="B63" i="19"/>
  <c r="C62" i="19"/>
  <c r="D61" i="19"/>
  <c r="E60" i="19"/>
  <c r="H57" i="19"/>
  <c r="I56" i="19"/>
  <c r="J55" i="19"/>
  <c r="C54" i="19"/>
  <c r="C53" i="19"/>
  <c r="B53" i="19"/>
  <c r="E63" i="19"/>
  <c r="F62" i="19"/>
  <c r="G61" i="19"/>
  <c r="H60" i="19"/>
  <c r="I59" i="19"/>
  <c r="J58" i="19"/>
  <c r="B58" i="19"/>
  <c r="C57" i="19"/>
  <c r="D56" i="19"/>
  <c r="E55" i="19"/>
  <c r="F54" i="19"/>
  <c r="G53" i="19"/>
  <c r="H52" i="19"/>
  <c r="I57" i="19"/>
  <c r="D53" i="19"/>
  <c r="J62" i="19"/>
  <c r="D60" i="19"/>
  <c r="H56" i="19"/>
  <c r="D63" i="19"/>
  <c r="E62" i="19"/>
  <c r="F61" i="19"/>
  <c r="G60" i="19"/>
  <c r="H59" i="19"/>
  <c r="I58" i="19"/>
  <c r="J57" i="19"/>
  <c r="B57" i="19"/>
  <c r="C56" i="19"/>
  <c r="D55" i="19"/>
  <c r="E54" i="19"/>
  <c r="F53" i="19"/>
  <c r="G52" i="19"/>
  <c r="E61" i="19"/>
  <c r="B56" i="19"/>
  <c r="D54" i="19"/>
  <c r="F52" i="19"/>
  <c r="E41" i="15"/>
  <c r="E40" i="15"/>
  <c r="E39" i="15"/>
  <c r="E38" i="15"/>
  <c r="E37" i="15"/>
  <c r="E36" i="15"/>
  <c r="E35" i="15"/>
  <c r="E34" i="15"/>
  <c r="E33" i="15"/>
  <c r="E32" i="15"/>
  <c r="E26" i="15"/>
  <c r="E25" i="15"/>
  <c r="E24" i="15"/>
  <c r="E23" i="15"/>
  <c r="E22" i="15"/>
  <c r="E21" i="15"/>
  <c r="E19" i="15"/>
  <c r="E18" i="15"/>
  <c r="E17" i="15"/>
  <c r="E16" i="15"/>
  <c r="E13" i="15"/>
  <c r="E12" i="15"/>
  <c r="J30" i="15"/>
  <c r="G30" i="15"/>
  <c r="O30" i="15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E22" i="22" s="1"/>
  <c r="D214" i="7"/>
  <c r="F22" i="22" s="1"/>
  <c r="E214" i="7"/>
  <c r="G22" i="22" s="1"/>
  <c r="F214" i="7"/>
  <c r="H22" i="22" s="1"/>
  <c r="G214" i="7"/>
  <c r="I22" i="22" s="1"/>
  <c r="H214" i="7"/>
  <c r="J22" i="22" s="1"/>
  <c r="I214" i="7"/>
  <c r="K22" i="22" s="1"/>
  <c r="J214" i="7"/>
  <c r="L22" i="22" s="1"/>
  <c r="K214" i="7"/>
  <c r="M22" i="22" s="1"/>
  <c r="L214" i="7"/>
  <c r="N22" i="22" s="1"/>
  <c r="M214" i="7"/>
  <c r="O22" i="22" s="1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D22" i="22" s="1"/>
  <c r="B52" i="19" s="1"/>
  <c r="B220" i="7"/>
  <c r="B221" i="7"/>
  <c r="B202" i="7"/>
  <c r="B66" i="19" l="1"/>
  <c r="C52" i="19"/>
  <c r="M30" i="15"/>
  <c r="K30" i="15"/>
  <c r="P30" i="15"/>
  <c r="L30" i="15"/>
  <c r="I30" i="15"/>
  <c r="H30" i="15"/>
  <c r="N30" i="15"/>
  <c r="F30" i="15"/>
  <c r="E30" i="15"/>
  <c r="C21" i="19" l="1"/>
  <c r="C67" i="19" s="1"/>
  <c r="C70" i="19"/>
  <c r="C71" i="19"/>
  <c r="C73" i="19"/>
  <c r="C75" i="19"/>
  <c r="C77" i="19" l="1"/>
  <c r="C69" i="19"/>
  <c r="C76" i="19"/>
  <c r="C6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K54" i="19"/>
  <c r="F24" i="22" s="1"/>
  <c r="K62" i="19"/>
  <c r="N24" i="22" s="1"/>
  <c r="K56" i="19"/>
  <c r="H24" i="22" s="1"/>
  <c r="K63" i="19"/>
  <c r="O24" i="22" s="1"/>
  <c r="K57" i="19"/>
  <c r="I24" i="22" s="1"/>
  <c r="K55" i="19"/>
  <c r="G24" i="22" s="1"/>
  <c r="K58" i="19"/>
  <c r="J24" i="22" s="1"/>
  <c r="K52" i="19"/>
  <c r="D24" i="22" s="1"/>
  <c r="K53" i="19"/>
  <c r="E24" i="22" s="1"/>
  <c r="B69" i="19" l="1"/>
  <c r="B83" i="19" s="1"/>
  <c r="B67" i="19"/>
  <c r="B81" i="19" s="1"/>
  <c r="K60" i="19"/>
  <c r="L24" i="22" s="1"/>
  <c r="B74" i="19"/>
  <c r="B88" i="19" s="1"/>
  <c r="B71" i="19"/>
  <c r="B85" i="19" s="1"/>
  <c r="B76" i="19"/>
  <c r="B90" i="19" s="1"/>
  <c r="B80" i="19"/>
  <c r="B68" i="19"/>
  <c r="B82" i="19" s="1"/>
  <c r="B77" i="19"/>
  <c r="B91" i="19" s="1"/>
  <c r="B75" i="19"/>
  <c r="B89" i="19" s="1"/>
  <c r="K61" i="19"/>
  <c r="M24" i="22" s="1"/>
  <c r="B70" i="19"/>
  <c r="B84" i="19" s="1"/>
  <c r="B73" i="19"/>
  <c r="B87" i="19" s="1"/>
  <c r="B72" i="19"/>
  <c r="B86" i="19" s="1"/>
  <c r="B92" i="19" l="1"/>
  <c r="B94" i="19"/>
  <c r="B97" i="19" s="1"/>
  <c r="D25" i="22" l="1"/>
  <c r="B99" i="19"/>
  <c r="D112" i="22" l="1"/>
  <c r="D113" i="22" s="1"/>
  <c r="E28" i="15" s="1"/>
  <c r="E46" i="15" s="1"/>
  <c r="E48" i="15" s="1"/>
  <c r="E45" i="15" s="1"/>
  <c r="J112" i="22"/>
  <c r="J113" i="22" s="1"/>
  <c r="K28" i="15" s="1"/>
  <c r="K46" i="15" s="1"/>
  <c r="K48" i="15" s="1"/>
  <c r="K45" i="15" s="1"/>
  <c r="L112" i="22"/>
  <c r="L113" i="22" s="1"/>
  <c r="M28" i="15" s="1"/>
  <c r="M46" i="15" s="1"/>
  <c r="M48" i="15" s="1"/>
  <c r="M45" i="15" s="1"/>
  <c r="E112" i="22"/>
  <c r="E113" i="22" s="1"/>
  <c r="F28" i="15" s="1"/>
  <c r="F46" i="15" s="1"/>
  <c r="F48" i="15" s="1"/>
  <c r="F45" i="15" s="1"/>
  <c r="O112" i="22"/>
  <c r="O113" i="22" s="1"/>
  <c r="P28" i="15" s="1"/>
  <c r="P46" i="15" s="1"/>
  <c r="P48" i="15" s="1"/>
  <c r="P45" i="15" s="1"/>
  <c r="H112" i="22"/>
  <c r="H113" i="22" s="1"/>
  <c r="I28" i="15" s="1"/>
  <c r="I46" i="15" s="1"/>
  <c r="I48" i="15" s="1"/>
  <c r="I45" i="15" s="1"/>
  <c r="F112" i="22"/>
  <c r="F113" i="22" s="1"/>
  <c r="G28" i="15" s="1"/>
  <c r="G46" i="15" s="1"/>
  <c r="G48" i="15" s="1"/>
  <c r="G45" i="15" s="1"/>
  <c r="G112" i="22"/>
  <c r="G113" i="22" s="1"/>
  <c r="H28" i="15" s="1"/>
  <c r="H46" i="15" s="1"/>
  <c r="H48" i="15" s="1"/>
  <c r="H45" i="15" s="1"/>
  <c r="M112" i="22"/>
  <c r="M113" i="22" s="1"/>
  <c r="N28" i="15" s="1"/>
  <c r="N46" i="15" s="1"/>
  <c r="N48" i="15" s="1"/>
  <c r="N45" i="15" s="1"/>
  <c r="K112" i="22"/>
  <c r="K113" i="22" s="1"/>
  <c r="L28" i="15" s="1"/>
  <c r="L46" i="15" s="1"/>
  <c r="L48" i="15" s="1"/>
  <c r="L45" i="15" s="1"/>
  <c r="I112" i="22"/>
  <c r="I113" i="22" s="1"/>
  <c r="J28" i="15" s="1"/>
  <c r="J46" i="15" s="1"/>
  <c r="J48" i="15" s="1"/>
  <c r="J45" i="15" s="1"/>
  <c r="N112" i="22"/>
  <c r="N113" i="22" s="1"/>
  <c r="O28" i="15" s="1"/>
  <c r="O46" i="15" s="1"/>
  <c r="O48" i="15" s="1"/>
  <c r="O45" i="15" s="1"/>
  <c r="E49" i="15"/>
</calcChain>
</file>

<file path=xl/sharedStrings.xml><?xml version="1.0" encoding="utf-8"?>
<sst xmlns="http://schemas.openxmlformats.org/spreadsheetml/2006/main" count="575" uniqueCount="165">
  <si>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</si>
  <si>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</si>
  <si>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</si>
  <si>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</si>
  <si>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</si>
  <si>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</si>
  <si>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</si>
  <si>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</si>
  <si>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</si>
  <si>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</si>
  <si>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</si>
  <si>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</si>
  <si>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</si>
  <si>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</si>
  <si>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</si>
  <si>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</si>
  <si>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</si>
  <si>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</si>
  <si>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</si>
  <si>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</si>
  <si>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</si>
  <si>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</si>
  <si>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</si>
  <si>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</si>
  <si>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</si>
  <si>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</si>
  <si>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</si>
  <si>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</si>
  <si>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</si>
  <si>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</si>
  <si>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</si>
  <si>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</si>
  <si>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</si>
  <si>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</si>
  <si>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</si>
  <si>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</si>
  <si>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</si>
  <si>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</si>
  <si>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</si>
  <si>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</si>
  <si>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</si>
  <si>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</si>
  <si>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</si>
  <si>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</si>
  <si>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</si>
  <si>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</si>
  <si>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</si>
  <si>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</si>
  <si>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</si>
  <si>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</si>
  <si>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</si>
  <si>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</si>
  <si>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</si>
  <si>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</si>
  <si>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</si>
  <si>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</si>
  <si>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</si>
  <si>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</si>
  <si>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</si>
  <si>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</si>
  <si>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</si>
  <si>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</si>
  <si>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</si>
  <si>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</si>
  <si>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調整係数一覧</t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</si>
  <si>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</si>
  <si>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</si>
  <si>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</si>
  <si>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</si>
  <si>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</si>
  <si>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</si>
  <si>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</si>
  <si>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</si>
  <si>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</si>
  <si>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</si>
  <si>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</si>
  <si>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</si>
  <si>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</si>
  <si>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</si>
  <si>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</si>
  <si>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</si>
  <si>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</si>
  <si>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</si>
  <si>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</si>
  <si>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</si>
  <si>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</si>
  <si>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</si>
  <si>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</si>
  <si>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</si>
  <si>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</si>
  <si>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</si>
  <si>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</si>
  <si>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</si>
  <si>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</si>
  <si>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</si>
  <si>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</si>
  <si>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</si>
  <si>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</si>
  <si>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</si>
  <si>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</si>
  <si>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</si>
  <si>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</si>
  <si>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</si>
  <si>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</si>
  <si>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</si>
  <si>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</si>
  <si>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</si>
  <si>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</si>
  <si>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</si>
  <si>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</si>
  <si>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</si>
  <si>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</si>
  <si>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</si>
  <si>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</si>
  <si>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</si>
  <si>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</si>
  <si>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</si>
  <si>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</si>
  <si>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</si>
  <si>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</si>
  <si>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</si>
  <si>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</si>
  <si>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</si>
  <si>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</si>
  <si>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</si>
  <si>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</si>
  <si>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</si>
  <si>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</si>
  <si>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</si>
  <si>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</si>
  <si>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</si>
  <si>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差替元電源等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</si>
  <si>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</si>
  <si>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</si>
  <si>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</si>
  <si>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</si>
  <si>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</si>
  <si>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【今回の差替契約で差替元電源等として差替える場合の差替容量】</t>
    <rPh sb="11" eb="12">
      <t>モト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</si>
  <si>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</si>
  <si>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</si>
  <si>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</si>
  <si>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</si>
  <si>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</si>
  <si>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スミ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</si>
  <si>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</si>
  <si>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</si>
  <si>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</si>
  <si>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</si>
  <si>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</si>
  <si>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</si>
  <si>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</si>
  <si>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</si>
  <si>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</si>
  <si>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</si>
  <si>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rPh sb="12" eb="15">
      <t>チクデンチ</t>
    </rPh>
    <phoneticPr fontId="2"/>
  </si>
  <si>
    <t>各月</t>
    <rPh sb="0" eb="2">
      <t>カクツキ</t>
    </rPh>
    <phoneticPr fontId="2"/>
  </si>
  <si>
    <t>計算用(差替元差替可能容量)</t>
    <phoneticPr fontId="2"/>
  </si>
  <si>
    <t>kW</t>
    <phoneticPr fontId="2"/>
  </si>
  <si>
    <t>差替元入力用（対象実需給年度：2029年度）</t>
    <rPh sb="2" eb="3">
      <t>モト</t>
    </rPh>
    <phoneticPr fontId="2"/>
  </si>
  <si>
    <t>差替元入力用（対象実需給年度：2029年度）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phoneticPr fontId="2"/>
  </si>
  <si>
    <t>差替元用（対象実需給年度：2029年度）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phoneticPr fontId="2"/>
  </si>
  <si>
    <t>差替容量等算定諸元一覧（対象実需給年度：2029年度）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phoneticPr fontId="2"/>
  </si>
  <si>
    <t>2029年度</t>
    <phoneticPr fontId="2"/>
  </si>
  <si>
    <t>差替元として差替契約した差替容量[kW]</t>
    <phoneticPr fontId="2"/>
  </si>
  <si>
    <t>差替先として差替契約した差替容量[kW]</t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</si>
</sst>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sz val="11"/>
      <color rgb="FF0000FF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3" fontId="1" fillId="0" borderId="8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78" fontId="6" fillId="0" borderId="9" xfId="0" applyNumberFormat="1" applyFont="1" applyBorder="1"/>
    <xf numFmtId="184" fontId="1" fillId="0" borderId="5" xfId="0" applyNumberFormat="1" applyFont="1" applyBorder="1"/>
    <xf numFmtId="0" fontId="8" fillId="0" borderId="0" xfId="0" applyFont="1"/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9" fillId="0" borderId="1" xfId="0" applyNumberFormat="1" applyFont="1" applyBorder="1" applyAlignment="1" applyProtection="1">
      <alignment horizontal="center" vertical="center"/>
      <protection hidden="1"/>
    </xf>
    <xf numFmtId="178" fontId="9" fillId="0" borderId="1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176" fontId="9" fillId="0" borderId="1" xfId="0" applyNumberFormat="1" applyFont="1" applyBorder="1" applyAlignment="1" applyProtection="1">
      <alignment horizontal="center" vertical="center"/>
      <protection hidden="1"/>
    </xf>
    <xf numFmtId="178" fontId="1" fillId="7" borderId="24" xfId="0" applyNumberFormat="1" applyFont="1" applyFill="1" applyBorder="1"/>
    <xf numFmtId="178" fontId="6" fillId="7" borderId="25" xfId="0" applyNumberFormat="1" applyFont="1" applyFill="1" applyBorder="1"/>
    <xf numFmtId="178" fontId="1" fillId="7" borderId="25" xfId="0" applyNumberFormat="1" applyFont="1" applyFill="1" applyBorder="1"/>
    <xf numFmtId="176" fontId="10" fillId="3" borderId="5" xfId="0" applyNumberFormat="1" applyFont="1" applyFill="1" applyBorder="1" applyAlignment="1">
      <alignment horizontal="center" vertical="center"/>
    </xf>
    <xf numFmtId="177" fontId="11" fillId="3" borderId="5" xfId="0" applyNumberFormat="1" applyFont="1" applyFill="1" applyBorder="1"/>
    <xf numFmtId="176" fontId="11" fillId="3" borderId="5" xfId="0" applyNumberFormat="1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0" xfId="0" applyNumberFormat="1" applyFont="1" applyFill="1" applyBorder="1" applyAlignment="1">
      <alignment horizontal="center" vertical="center"/>
    </xf>
    <xf numFmtId="178" fontId="11" fillId="3" borderId="11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178" fontId="11" fillId="3" borderId="7" xfId="0" applyNumberFormat="1" applyFont="1" applyFill="1" applyBorder="1" applyAlignment="1">
      <alignment horizontal="center" vertical="center"/>
    </xf>
    <xf numFmtId="178" fontId="11" fillId="3" borderId="13" xfId="0" applyNumberFormat="1" applyFont="1" applyFill="1" applyBorder="1" applyAlignment="1">
      <alignment horizontal="center" vertical="center"/>
    </xf>
    <xf numFmtId="178" fontId="11" fillId="3" borderId="14" xfId="0" applyNumberFormat="1" applyFont="1" applyFill="1" applyBorder="1" applyAlignment="1">
      <alignment horizontal="center" vertical="center"/>
    </xf>
    <xf numFmtId="178" fontId="11" fillId="3" borderId="15" xfId="0" applyNumberFormat="1" applyFont="1" applyFill="1" applyBorder="1" applyAlignment="1">
      <alignment horizontal="center" vertical="center"/>
    </xf>
    <xf numFmtId="178" fontId="11" fillId="3" borderId="16" xfId="0" applyNumberFormat="1" applyFont="1" applyFill="1" applyBorder="1" applyAlignment="1">
      <alignment horizontal="center" vertical="center"/>
    </xf>
    <xf numFmtId="176" fontId="11" fillId="3" borderId="5" xfId="0" applyNumberFormat="1" applyFont="1" applyFill="1" applyBorder="1"/>
    <xf numFmtId="181" fontId="9" fillId="0" borderId="1" xfId="0" applyNumberFormat="1" applyFont="1" applyBorder="1" applyAlignment="1" applyProtection="1">
      <alignment horizontal="center" vertical="center"/>
      <protection hidden="1"/>
    </xf>
    <xf numFmtId="0" fontId="7" fillId="6" borderId="26" xfId="0" applyFont="1" applyFill="1" applyBorder="1" applyAlignment="1" applyProtection="1">
      <alignment horizontal="left" vertical="center" wrapText="1"/>
      <protection hidden="1"/>
    </xf>
    <xf numFmtId="0" fontId="7" fillId="6" borderId="27" xfId="0" applyFont="1" applyFill="1" applyBorder="1" applyAlignment="1" applyProtection="1">
      <alignment horizontal="left" vertical="center" wrapText="1"/>
      <protection hidden="1"/>
    </xf>
    <xf numFmtId="0" fontId="7" fillId="6" borderId="28" xfId="0" applyFont="1" applyFill="1" applyBorder="1" applyAlignment="1" applyProtection="1">
      <alignment horizontal="left" vertical="center" wrapText="1"/>
      <protection hidden="1"/>
    </xf>
    <xf numFmtId="0" fontId="7" fillId="7" borderId="26" xfId="0" applyFont="1" applyFill="1" applyBorder="1" applyAlignment="1" applyProtection="1">
      <alignment horizontal="left" vertical="center" wrapText="1"/>
      <protection hidden="1"/>
    </xf>
    <xf numFmtId="0" fontId="7" fillId="7" borderId="27" xfId="0" applyFont="1" applyFill="1" applyBorder="1" applyAlignment="1" applyProtection="1">
      <alignment horizontal="left" vertical="center" wrapText="1"/>
      <protection hidden="1"/>
    </xf>
    <xf numFmtId="0" fontId="7" fillId="7" borderId="28" xfId="0" applyFont="1" applyFill="1" applyBorder="1" applyAlignment="1" applyProtection="1">
      <alignment horizontal="left" vertical="center" wrapText="1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5" fontId="9" fillId="0" borderId="2" xfId="0" applyNumberFormat="1" applyFont="1" applyBorder="1" applyAlignment="1" applyProtection="1">
      <alignment horizontal="center" vertical="center"/>
      <protection hidden="1"/>
    </xf>
    <xf numFmtId="185" fontId="9" fillId="0" borderId="4" xfId="0" applyNumberFormat="1" applyFont="1" applyBorder="1" applyAlignment="1" applyProtection="1">
      <alignment horizontal="center" vertical="center"/>
      <protection hidden="1"/>
    </xf>
    <xf numFmtId="185" fontId="9" fillId="0" borderId="3" xfId="0" applyNumberFormat="1" applyFont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9" fillId="0" borderId="1" xfId="0" applyNumberFormat="1" applyFont="1" applyBorder="1" applyAlignment="1" applyProtection="1">
      <alignment horizontal="center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0000FF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224118</xdr:colOff>
      <xdr:row>7</xdr:row>
      <xdr:rowOff>89647</xdr:rowOff>
    </xdr:from>
    <xdr:to>
      <xdr:col>20</xdr:col>
      <xdr:colOff>546848</xdr:colOff>
      <xdr:row>16</xdr:row>
      <xdr:rowOff>80681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39600" y="1640541"/>
          <a:ext cx="2761130" cy="1855693"/>
        </a:xfrm>
        <a:prstGeom prst="wedgeRoundRectCallout">
          <a:avLst>
            <a:gd name="adj1" fmla="val -57596"/>
            <a:gd name="adj2" fmla="val 2754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・各月の管理容量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・各月の運転継続時間（応札容量算定用）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188258</xdr:rowOff>
    </xdr:from>
    <xdr:to>
      <xdr:col>20</xdr:col>
      <xdr:colOff>129540</xdr:colOff>
      <xdr:row>29</xdr:row>
      <xdr:rowOff>92783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761694" y="544157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247810</xdr:colOff>
      <xdr:row>103</xdr:row>
      <xdr:rowOff>72999</xdr:rowOff>
    </xdr:from>
    <xdr:to>
      <xdr:col>20</xdr:col>
      <xdr:colOff>229881</xdr:colOff>
      <xdr:row>105</xdr:row>
      <xdr:rowOff>206125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135010" y="21387228"/>
          <a:ext cx="2420471" cy="59032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233082</xdr:colOff>
      <xdr:row>109</xdr:row>
      <xdr:rowOff>80682</xdr:rowOff>
    </xdr:from>
    <xdr:to>
      <xdr:col>21</xdr:col>
      <xdr:colOff>12102</xdr:colOff>
      <xdr:row>113</xdr:row>
      <xdr:rowOff>376517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048564" y="23012400"/>
          <a:ext cx="2827020" cy="1030941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236924</xdr:colOff>
      <xdr:row>106</xdr:row>
      <xdr:rowOff>105656</xdr:rowOff>
    </xdr:from>
    <xdr:to>
      <xdr:col>19</xdr:col>
      <xdr:colOff>431398</xdr:colOff>
      <xdr:row>108</xdr:row>
      <xdr:rowOff>223031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366E1055-8C28-4663-8FD0-E0560B9935D3}"/>
            </a:ext>
          </a:extLst>
        </xdr:cNvPr>
        <xdr:cNvSpPr/>
      </xdr:nvSpPr>
      <xdr:spPr>
        <a:xfrm>
          <a:off x="12124124" y="22105685"/>
          <a:ext cx="2023274" cy="574575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98611</xdr:colOff>
      <xdr:row>1</xdr:row>
      <xdr:rowOff>89647</xdr:rowOff>
    </xdr:from>
    <xdr:to>
      <xdr:col>2</xdr:col>
      <xdr:colOff>0</xdr:colOff>
      <xdr:row>6</xdr:row>
      <xdr:rowOff>98611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8611" y="295835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273844</xdr:colOff>
      <xdr:row>8</xdr:row>
      <xdr:rowOff>71439</xdr:rowOff>
    </xdr:from>
    <xdr:ext cx="2646922" cy="34637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A0A2E4-9C51-425C-9E0A-173FD5FC736F}"/>
            </a:ext>
          </a:extLst>
        </xdr:cNvPr>
        <xdr:cNvSpPr txBox="1"/>
      </xdr:nvSpPr>
      <xdr:spPr>
        <a:xfrm>
          <a:off x="9167813" y="1690689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273844</xdr:colOff>
      <xdr:row>15</xdr:row>
      <xdr:rowOff>154782</xdr:rowOff>
    </xdr:from>
    <xdr:ext cx="2646922" cy="34637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866FD5-D5A2-487F-9986-DDD7F715A2BA}"/>
            </a:ext>
          </a:extLst>
        </xdr:cNvPr>
        <xdr:cNvSpPr txBox="1"/>
      </xdr:nvSpPr>
      <xdr:spPr>
        <a:xfrm>
          <a:off x="9167813" y="3190876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273844</xdr:colOff>
      <xdr:row>26</xdr:row>
      <xdr:rowOff>166688</xdr:rowOff>
    </xdr:from>
    <xdr:ext cx="2646922" cy="34637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310164-A1B1-4F06-85F8-D7AEAE0EE7D6}"/>
            </a:ext>
          </a:extLst>
        </xdr:cNvPr>
        <xdr:cNvSpPr txBox="1"/>
      </xdr:nvSpPr>
      <xdr:spPr>
        <a:xfrm>
          <a:off x="9167813" y="5429251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353786</xdr:colOff>
      <xdr:row>14</xdr:row>
      <xdr:rowOff>190500</xdr:rowOff>
    </xdr:from>
    <xdr:ext cx="2646922" cy="3463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8EABE-D474-4B02-AF28-7825E92C9F60}"/>
            </a:ext>
          </a:extLst>
        </xdr:cNvPr>
        <xdr:cNvSpPr txBox="1"/>
      </xdr:nvSpPr>
      <xdr:spPr>
        <a:xfrm>
          <a:off x="9348107" y="3048000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sheetPr codeName="Sheet1"/>
  <dimension ref="B1:D47"/>
  <sheetViews>
    <sheetView tabSelected="1" zoomScale="80" zoomScaleNormal="80" workbookViewId="0"/>
  </sheetViews>
  <sheetFormatPr defaultColWidth="8.88671875" defaultRowHeight="15" x14ac:dyDescent="0.3"/>
  <cols>
    <col min="1" max="1" width="8.77734375" style="24" customWidth="1"/>
    <col min="2" max="2" width="25.6640625" style="24" bestFit="1" customWidth="1"/>
    <col min="3" max="3" width="85.77734375" style="24" customWidth="1"/>
    <col min="4" max="5" width="8.88671875" style="24"/>
    <col min="6" max="6" width="10.77734375" style="24" customWidth="1"/>
    <col min="7" max="16384" width="8.88671875" style="24"/>
  </cols>
  <sheetData>
    <row r="1" spans="2:4" ht="16.2" x14ac:dyDescent="0.3">
      <c r="B1" s="90" t="s">
        <v>158</v>
      </c>
      <c r="C1" s="90"/>
      <c r="D1" s="90"/>
    </row>
    <row r="2" spans="2:4" ht="16.2" x14ac:dyDescent="0.3">
      <c r="B2" s="41" t="s">
        <v>138</v>
      </c>
      <c r="C2" s="25"/>
      <c r="D2" s="25"/>
    </row>
    <row r="4" spans="2:4" s="26" customFormat="1" ht="19.95" customHeight="1" x14ac:dyDescent="0.2">
      <c r="B4" s="94" t="s">
        <v>115</v>
      </c>
      <c r="C4" s="95"/>
      <c r="D4" s="27" t="s">
        <v>1</v>
      </c>
    </row>
    <row r="5" spans="2:4" s="26" customFormat="1" ht="19.95" customHeight="1" x14ac:dyDescent="0.2">
      <c r="B5" s="32" t="s">
        <v>65</v>
      </c>
      <c r="C5" s="29" t="s">
        <v>104</v>
      </c>
      <c r="D5" s="38"/>
    </row>
    <row r="6" spans="2:4" s="26" customFormat="1" ht="19.95" customHeight="1" x14ac:dyDescent="0.2">
      <c r="B6" s="32" t="s">
        <v>66</v>
      </c>
      <c r="C6" s="29" t="s">
        <v>131</v>
      </c>
      <c r="D6" s="38"/>
    </row>
    <row r="7" spans="2:4" s="26" customFormat="1" ht="19.95" customHeight="1" x14ac:dyDescent="0.2">
      <c r="B7" s="32" t="s">
        <v>132</v>
      </c>
      <c r="C7" s="42"/>
      <c r="D7" s="38"/>
    </row>
    <row r="8" spans="2:4" s="26" customFormat="1" ht="19.95" customHeight="1" x14ac:dyDescent="0.2">
      <c r="B8" s="32" t="s">
        <v>69</v>
      </c>
      <c r="C8" s="42"/>
      <c r="D8" s="38"/>
    </row>
    <row r="9" spans="2:4" s="26" customFormat="1" ht="19.95" customHeight="1" x14ac:dyDescent="0.2">
      <c r="B9" s="32" t="s">
        <v>70</v>
      </c>
      <c r="C9" s="45"/>
      <c r="D9" s="38"/>
    </row>
    <row r="10" spans="2:4" s="26" customFormat="1" ht="19.95" customHeight="1" x14ac:dyDescent="0.2">
      <c r="B10" s="32" t="s">
        <v>105</v>
      </c>
      <c r="C10" s="29" t="s">
        <v>37</v>
      </c>
      <c r="D10" s="38"/>
    </row>
    <row r="11" spans="2:4" s="26" customFormat="1" ht="19.95" customHeight="1" x14ac:dyDescent="0.2">
      <c r="B11" s="32" t="s">
        <v>4</v>
      </c>
      <c r="C11" s="29" t="s">
        <v>153</v>
      </c>
      <c r="D11" s="38"/>
    </row>
    <row r="12" spans="2:4" s="26" customFormat="1" ht="19.95" customHeight="1" x14ac:dyDescent="0.2">
      <c r="B12" s="32" t="s">
        <v>82</v>
      </c>
      <c r="C12" s="42"/>
      <c r="D12" s="38"/>
    </row>
    <row r="13" spans="2:4" s="26" customFormat="1" ht="19.95" customHeight="1" x14ac:dyDescent="0.2">
      <c r="B13" s="32" t="s">
        <v>72</v>
      </c>
      <c r="C13" s="45"/>
      <c r="D13" s="38"/>
    </row>
    <row r="14" spans="2:4" s="26" customFormat="1" ht="19.95" customHeight="1" x14ac:dyDescent="0.2">
      <c r="B14" s="32" t="s">
        <v>5</v>
      </c>
      <c r="C14" s="42"/>
      <c r="D14" s="38"/>
    </row>
    <row r="15" spans="2:4" s="26" customFormat="1" ht="19.95" customHeight="1" x14ac:dyDescent="0.2">
      <c r="B15" s="32" t="s">
        <v>106</v>
      </c>
      <c r="C15" s="46"/>
      <c r="D15" s="38" t="s">
        <v>19</v>
      </c>
    </row>
    <row r="16" spans="2:4" s="26" customFormat="1" ht="19.95" customHeight="1" x14ac:dyDescent="0.2">
      <c r="B16" s="32" t="s">
        <v>107</v>
      </c>
      <c r="C16" s="42"/>
      <c r="D16" s="38"/>
    </row>
    <row r="17" spans="2:4" s="26" customFormat="1" ht="19.95" customHeight="1" x14ac:dyDescent="0.2">
      <c r="B17" s="32" t="s">
        <v>108</v>
      </c>
      <c r="C17" s="46"/>
      <c r="D17" s="38" t="s">
        <v>19</v>
      </c>
    </row>
    <row r="18" spans="2:4" s="26" customFormat="1" ht="19.95" customHeight="1" x14ac:dyDescent="0.2">
      <c r="B18" s="32" t="s">
        <v>87</v>
      </c>
      <c r="C18" s="42"/>
      <c r="D18" s="38"/>
    </row>
    <row r="19" spans="2:4" s="26" customFormat="1" ht="19.95" customHeight="1" x14ac:dyDescent="0.2">
      <c r="B19" s="32" t="s">
        <v>109</v>
      </c>
      <c r="C19" s="46"/>
      <c r="D19" s="38" t="s">
        <v>19</v>
      </c>
    </row>
    <row r="20" spans="2:4" s="26" customFormat="1" ht="19.95" customHeight="1" x14ac:dyDescent="0.2">
      <c r="B20" s="32" t="s">
        <v>90</v>
      </c>
      <c r="C20" s="42"/>
      <c r="D20" s="38"/>
    </row>
    <row r="21" spans="2:4" s="26" customFormat="1" ht="19.95" customHeight="1" x14ac:dyDescent="0.2">
      <c r="B21" s="32" t="s">
        <v>110</v>
      </c>
      <c r="C21" s="46"/>
      <c r="D21" s="38" t="s">
        <v>19</v>
      </c>
    </row>
    <row r="22" spans="2:4" s="26" customFormat="1" ht="19.95" customHeight="1" x14ac:dyDescent="0.2">
      <c r="B22" s="32" t="s">
        <v>92</v>
      </c>
      <c r="C22" s="42"/>
      <c r="D22" s="38"/>
    </row>
    <row r="23" spans="2:4" s="26" customFormat="1" ht="19.95" customHeight="1" x14ac:dyDescent="0.2">
      <c r="B23" s="32" t="s">
        <v>111</v>
      </c>
      <c r="C23" s="46"/>
      <c r="D23" s="38" t="s">
        <v>19</v>
      </c>
    </row>
    <row r="24" spans="2:4" s="26" customFormat="1" ht="19.95" customHeight="1" x14ac:dyDescent="0.2">
      <c r="B24" s="32" t="s">
        <v>112</v>
      </c>
      <c r="C24" s="42"/>
      <c r="D24" s="38"/>
    </row>
    <row r="25" spans="2:4" s="26" customFormat="1" ht="19.95" customHeight="1" x14ac:dyDescent="0.2">
      <c r="B25" s="32" t="s">
        <v>113</v>
      </c>
      <c r="C25" s="46"/>
      <c r="D25" s="38" t="s">
        <v>19</v>
      </c>
    </row>
    <row r="26" spans="2:4" s="26" customFormat="1" ht="19.95" customHeight="1" x14ac:dyDescent="0.2">
      <c r="B26" s="32" t="s">
        <v>114</v>
      </c>
      <c r="C26" s="46"/>
      <c r="D26" s="38" t="s">
        <v>19</v>
      </c>
    </row>
    <row r="27" spans="2:4" s="26" customFormat="1" ht="19.95" customHeight="1" x14ac:dyDescent="0.2"/>
    <row r="28" spans="2:4" s="26" customFormat="1" ht="19.95" customHeight="1" x14ac:dyDescent="0.2">
      <c r="B28" s="43" t="s">
        <v>103</v>
      </c>
      <c r="C28" s="44"/>
      <c r="D28" s="32"/>
    </row>
    <row r="29" spans="2:4" s="26" customFormat="1" ht="19.95" customHeight="1" x14ac:dyDescent="0.2">
      <c r="B29" s="32" t="s">
        <v>81</v>
      </c>
      <c r="C29" s="42"/>
      <c r="D29" s="38"/>
    </row>
    <row r="30" spans="2:4" s="26" customFormat="1" ht="19.95" customHeight="1" x14ac:dyDescent="0.2">
      <c r="B30" s="32" t="s">
        <v>82</v>
      </c>
      <c r="C30" s="42"/>
      <c r="D30" s="38"/>
    </row>
    <row r="31" spans="2:4" s="26" customFormat="1" ht="19.95" customHeight="1" x14ac:dyDescent="0.2">
      <c r="B31" s="32" t="s">
        <v>72</v>
      </c>
      <c r="C31" s="45"/>
      <c r="D31" s="38"/>
    </row>
    <row r="32" spans="2:4" s="26" customFormat="1" ht="19.95" customHeight="1" x14ac:dyDescent="0.2"/>
    <row r="33" s="26" customFormat="1" ht="19.95" customHeight="1" x14ac:dyDescent="0.2"/>
    <row r="34" s="26" customFormat="1" ht="19.95" customHeight="1" x14ac:dyDescent="0.2"/>
    <row r="35" s="26" customFormat="1" ht="19.95" customHeight="1" x14ac:dyDescent="0.2"/>
    <row r="36" s="26" customFormat="1" ht="19.95" customHeight="1" x14ac:dyDescent="0.2"/>
    <row r="37" s="26" customFormat="1" ht="19.95" customHeight="1" x14ac:dyDescent="0.2"/>
    <row r="38" s="26" customFormat="1" ht="19.95" customHeight="1" x14ac:dyDescent="0.2"/>
    <row r="39" s="26" customFormat="1" ht="19.95" customHeight="1" x14ac:dyDescent="0.2"/>
    <row r="40" s="26" customFormat="1" ht="19.95" customHeight="1" x14ac:dyDescent="0.2"/>
    <row r="41" s="26" customFormat="1" ht="19.95" customHeight="1" x14ac:dyDescent="0.2"/>
    <row r="42" s="26" customFormat="1" ht="19.95" customHeight="1" x14ac:dyDescent="0.2"/>
    <row r="43" s="26" customFormat="1" ht="19.95" customHeight="1" x14ac:dyDescent="0.2"/>
    <row r="44" s="26" customFormat="1" ht="19.95" customHeight="1" x14ac:dyDescent="0.2"/>
    <row r="45" s="26" customFormat="1" ht="19.95" customHeight="1" x14ac:dyDescent="0.2"/>
    <row r="46" s="26" customFormat="1" ht="19.95" customHeight="1" x14ac:dyDescent="0.2"/>
    <row r="47" s="26" customFormat="1" ht="19.95" customHeight="1" x14ac:dyDescent="0.2"/>
  </sheetData>
  <sheetProtection algorithmName="SHA-512" hashValue="K0PCMDYVihIAt+GxkbT1XZUyRP440liTK2IXGmZ1YeQa0bxwu05BoTPTCreu50ThWVxMtVqD1IT18ByqsBtxoQ==" saltValue="WdT72TWXYUBnwq60eUGvgA==" spinCount="100000" sheet="1" objects="1" scenarios="1"/>
  <mergeCells count="2">
    <mergeCell ref="B1:D1"/>
    <mergeCell ref="B4:C4"/>
  </mergeCells>
  <phoneticPr fontId="2"/>
  <conditionalFormatting sqref="C17">
    <cfRule type="expression" dxfId="11" priority="1">
      <formula>$C$16="無"</formula>
    </cfRule>
  </conditionalFormatting>
  <conditionalFormatting sqref="C19">
    <cfRule type="expression" dxfId="10" priority="8">
      <formula>OR(,$C$18="非落札",$C$18="非応札")</formula>
    </cfRule>
  </conditionalFormatting>
  <conditionalFormatting sqref="C21">
    <cfRule type="expression" dxfId="9" priority="7">
      <formula>OR($C$20="非落札",$C$20="非応札")</formula>
    </cfRule>
  </conditionalFormatting>
  <conditionalFormatting sqref="C22">
    <cfRule type="expression" dxfId="8" priority="6">
      <formula>OR($C$18="非落札",$C$18="非応札")</formula>
    </cfRule>
  </conditionalFormatting>
  <conditionalFormatting sqref="C23">
    <cfRule type="expression" dxfId="7" priority="5">
      <formula>OR($C$18="非落札",$C$18="非応札",$C$22="非落札",$C$22="非応札")</formula>
    </cfRule>
  </conditionalFormatting>
  <conditionalFormatting sqref="C24">
    <cfRule type="expression" dxfId="6" priority="4">
      <formula>OR($C$18="非落札",$C$18="非応札")</formula>
    </cfRule>
  </conditionalFormatting>
  <conditionalFormatting sqref="C25">
    <cfRule type="expression" dxfId="5" priority="3">
      <formula>OR($C$18="非落札",$C$18="非応札",$C$24="無")</formula>
    </cfRule>
  </conditionalFormatting>
  <conditionalFormatting sqref="C26">
    <cfRule type="expression" dxfId="4" priority="2">
      <formula>AND(OR($C$18="非落札",$C$18="非応札"),OR($C$20="非落札",$C$20="非応札"))</formula>
    </cfRule>
  </conditionalFormatting>
  <conditionalFormatting sqref="C29:C31">
    <cfRule type="expression" dxfId="3" priority="9">
      <formula>$C$5="差替先掲示板への掲載"</formula>
    </cfRule>
  </conditionalFormatting>
  <dataValidations count="5">
    <dataValidation type="list" allowBlank="1" showInputMessage="1" showErrorMessage="1" sqref="C18 C20 C22" xr:uid="{827CFBC0-F120-4941-8EA7-88C536CFBC23}">
      <formula1>"落札,非落札,非応札"</formula1>
    </dataValidation>
    <dataValidation type="list" allowBlank="1" showInputMessage="1" showErrorMessage="1" sqref="C24 C16" xr:uid="{DAFA9993-0816-48AF-9092-837837EE58CC}">
      <formula1>"有,無"</formula1>
    </dataValidation>
    <dataValidation type="list" allowBlank="1" showInputMessage="1" showErrorMessage="1" sqref="C14" xr:uid="{C190244C-0E6F-40D7-B391-7826F9709DB2}">
      <formula1>"北海道,東北,東京,中部,北陸,関西,中国,四国,九州"</formula1>
    </dataValidation>
    <dataValidation type="list" allowBlank="1" showInputMessage="1" showErrorMessage="1" sqref="C7" xr:uid="{545C1ADE-B0CF-4757-99C6-BD8E3222899E}">
      <formula1>"発電機トラブル,経済的な電源等差替"</formula1>
    </dataValidation>
    <dataValidation type="whole" allowBlank="1" showInputMessage="1" showErrorMessage="1" error="整数値を入力してください" sqref="C15 C17 C19 C21 C23 C25 C26" xr:uid="{B7CA0C36-E44F-4004-A9D2-487FA82C30E1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sheetPr codeName="Sheet2"/>
  <dimension ref="B1:Q140"/>
  <sheetViews>
    <sheetView zoomScale="85" zoomScaleNormal="85" workbookViewId="0"/>
  </sheetViews>
  <sheetFormatPr defaultColWidth="8.88671875" defaultRowHeight="15" x14ac:dyDescent="0.3"/>
  <cols>
    <col min="1" max="1" width="5.6640625" style="24" customWidth="1"/>
    <col min="2" max="2" width="8.88671875" style="24"/>
    <col min="3" max="3" width="20.77734375" style="24" customWidth="1"/>
    <col min="4" max="15" width="10.77734375" style="24" customWidth="1"/>
    <col min="16" max="16" width="8.33203125" style="24" customWidth="1"/>
    <col min="17" max="16384" width="8.88671875" style="24"/>
  </cols>
  <sheetData>
    <row r="1" spans="2:16" ht="16.2" x14ac:dyDescent="0.3">
      <c r="B1" s="90" t="s">
        <v>159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2:16" ht="16.2" x14ac:dyDescent="0.3">
      <c r="B2" s="121" t="s">
        <v>138</v>
      </c>
      <c r="C2" s="121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4" spans="2:16" s="26" customFormat="1" ht="19.95" customHeight="1" x14ac:dyDescent="0.2">
      <c r="B4" s="26" t="s">
        <v>133</v>
      </c>
    </row>
    <row r="5" spans="2:16" s="26" customFormat="1" ht="18" customHeight="1" x14ac:dyDescent="0.2">
      <c r="B5" s="112" t="s">
        <v>0</v>
      </c>
      <c r="C5" s="112"/>
      <c r="D5" s="112" t="s">
        <v>20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7" t="s">
        <v>1</v>
      </c>
    </row>
    <row r="6" spans="2:16" s="26" customFormat="1" ht="18" customHeight="1" x14ac:dyDescent="0.3">
      <c r="B6" s="112" t="s">
        <v>2</v>
      </c>
      <c r="C6" s="112"/>
      <c r="D6" s="118" t="str">
        <f>IF('入力欄(基本情報)'!C13="","",'入力欄(基本情報)'!C13)</f>
        <v/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P6" s="28"/>
    </row>
    <row r="7" spans="2:16" s="26" customFormat="1" ht="18" customHeight="1" x14ac:dyDescent="0.3">
      <c r="B7" s="112" t="s">
        <v>3</v>
      </c>
      <c r="C7" s="112"/>
      <c r="D7" s="117" t="str">
        <f>IF('入力欄(基本情報)'!C10="","",'入力欄(基本情報)'!C10)</f>
        <v>安定電源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28"/>
    </row>
    <row r="8" spans="2:16" s="26" customFormat="1" ht="18" customHeight="1" x14ac:dyDescent="0.3">
      <c r="B8" s="112" t="s">
        <v>4</v>
      </c>
      <c r="C8" s="112"/>
      <c r="D8" s="117" t="str">
        <f>IF('入力欄(基本情報)'!C11="","",'入力欄(基本情報)'!C11)</f>
        <v>揚水（純揚水）、蓄電池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28"/>
    </row>
    <row r="9" spans="2:16" s="26" customFormat="1" ht="18" customHeight="1" x14ac:dyDescent="0.3">
      <c r="B9" s="112" t="s">
        <v>5</v>
      </c>
      <c r="C9" s="112"/>
      <c r="D9" s="117" t="str">
        <f>IF('入力欄(基本情報)'!C14="","",'入力欄(基本情報)'!C14)</f>
        <v/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28"/>
    </row>
    <row r="10" spans="2:16" s="26" customFormat="1" ht="18" customHeight="1" x14ac:dyDescent="0.2">
      <c r="B10" s="112" t="s">
        <v>6</v>
      </c>
      <c r="C10" s="112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29" t="s">
        <v>19</v>
      </c>
    </row>
    <row r="11" spans="2:16" s="26" customFormat="1" ht="18" customHeight="1" x14ac:dyDescent="0.2">
      <c r="B11" s="101" t="s">
        <v>139</v>
      </c>
      <c r="C11" s="102"/>
      <c r="D11" s="27" t="s">
        <v>7</v>
      </c>
      <c r="E11" s="27" t="s">
        <v>8</v>
      </c>
      <c r="F11" s="27" t="s">
        <v>9</v>
      </c>
      <c r="G11" s="27" t="s">
        <v>10</v>
      </c>
      <c r="H11" s="27" t="s">
        <v>11</v>
      </c>
      <c r="I11" s="27" t="s">
        <v>12</v>
      </c>
      <c r="J11" s="27" t="s">
        <v>13</v>
      </c>
      <c r="K11" s="27" t="s">
        <v>14</v>
      </c>
      <c r="L11" s="27" t="s">
        <v>15</v>
      </c>
      <c r="M11" s="27" t="s">
        <v>16</v>
      </c>
      <c r="N11" s="27" t="s">
        <v>17</v>
      </c>
      <c r="O11" s="27" t="s">
        <v>18</v>
      </c>
      <c r="P11" s="29"/>
    </row>
    <row r="12" spans="2:16" s="26" customFormat="1" ht="18" customHeight="1" x14ac:dyDescent="0.2">
      <c r="B12" s="103"/>
      <c r="C12" s="10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29" t="s">
        <v>140</v>
      </c>
    </row>
    <row r="13" spans="2:16" s="26" customFormat="1" ht="18" customHeight="1" x14ac:dyDescent="0.3">
      <c r="B13" s="112" t="s">
        <v>38</v>
      </c>
      <c r="C13" s="112"/>
      <c r="D13" s="27" t="s">
        <v>7</v>
      </c>
      <c r="E13" s="27" t="s">
        <v>8</v>
      </c>
      <c r="F13" s="27" t="s">
        <v>9</v>
      </c>
      <c r="G13" s="27" t="s">
        <v>10</v>
      </c>
      <c r="H13" s="27" t="s">
        <v>11</v>
      </c>
      <c r="I13" s="27" t="s">
        <v>12</v>
      </c>
      <c r="J13" s="27" t="s">
        <v>13</v>
      </c>
      <c r="K13" s="27" t="s">
        <v>14</v>
      </c>
      <c r="L13" s="27" t="s">
        <v>15</v>
      </c>
      <c r="M13" s="27" t="s">
        <v>16</v>
      </c>
      <c r="N13" s="27" t="s">
        <v>17</v>
      </c>
      <c r="O13" s="27" t="s">
        <v>18</v>
      </c>
      <c r="P13" s="28"/>
    </row>
    <row r="14" spans="2:16" s="26" customFormat="1" ht="18" customHeight="1" x14ac:dyDescent="0.2">
      <c r="B14" s="112"/>
      <c r="C14" s="112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29" t="s">
        <v>19</v>
      </c>
    </row>
    <row r="15" spans="2:16" s="26" customFormat="1" ht="18" hidden="1" customHeight="1" x14ac:dyDescent="0.2">
      <c r="B15" s="99" t="s">
        <v>150</v>
      </c>
      <c r="C15" s="100"/>
      <c r="D15" s="30">
        <f>ROUND(D14,0)</f>
        <v>0</v>
      </c>
      <c r="E15" s="30">
        <f t="shared" ref="E15:O15" si="0">ROUND(E14,0)</f>
        <v>0</v>
      </c>
      <c r="F15" s="30">
        <f t="shared" si="0"/>
        <v>0</v>
      </c>
      <c r="G15" s="30">
        <f t="shared" si="0"/>
        <v>0</v>
      </c>
      <c r="H15" s="30">
        <f t="shared" si="0"/>
        <v>0</v>
      </c>
      <c r="I15" s="30">
        <f t="shared" si="0"/>
        <v>0</v>
      </c>
      <c r="J15" s="30">
        <f t="shared" si="0"/>
        <v>0</v>
      </c>
      <c r="K15" s="30">
        <f t="shared" si="0"/>
        <v>0</v>
      </c>
      <c r="L15" s="30">
        <f t="shared" si="0"/>
        <v>0</v>
      </c>
      <c r="M15" s="30">
        <f t="shared" si="0"/>
        <v>0</v>
      </c>
      <c r="N15" s="30">
        <f t="shared" si="0"/>
        <v>0</v>
      </c>
      <c r="O15" s="30">
        <f t="shared" si="0"/>
        <v>0</v>
      </c>
      <c r="P15" s="29"/>
    </row>
    <row r="16" spans="2:16" s="26" customFormat="1" ht="18" customHeight="1" x14ac:dyDescent="0.2">
      <c r="B16" s="101" t="s">
        <v>127</v>
      </c>
      <c r="C16" s="102"/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I16" s="27" t="s">
        <v>12</v>
      </c>
      <c r="J16" s="27" t="s">
        <v>13</v>
      </c>
      <c r="K16" s="27" t="s">
        <v>14</v>
      </c>
      <c r="L16" s="27" t="s">
        <v>15</v>
      </c>
      <c r="M16" s="27" t="s">
        <v>16</v>
      </c>
      <c r="N16" s="27" t="s">
        <v>17</v>
      </c>
      <c r="O16" s="27" t="s">
        <v>18</v>
      </c>
      <c r="P16" s="29"/>
    </row>
    <row r="17" spans="2:16" s="26" customFormat="1" ht="18" customHeight="1" x14ac:dyDescent="0.2">
      <c r="B17" s="103"/>
      <c r="C17" s="104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29" t="s">
        <v>51</v>
      </c>
    </row>
    <row r="18" spans="2:16" s="26" customFormat="1" ht="18" hidden="1" customHeight="1" x14ac:dyDescent="0.2">
      <c r="B18" s="99" t="s">
        <v>150</v>
      </c>
      <c r="C18" s="100"/>
      <c r="D18" s="73">
        <f>ROUND(D17,0)</f>
        <v>0</v>
      </c>
      <c r="E18" s="73">
        <f t="shared" ref="E18" si="1">ROUND(E17,0)</f>
        <v>0</v>
      </c>
      <c r="F18" s="73">
        <f t="shared" ref="F18" si="2">ROUND(F17,0)</f>
        <v>0</v>
      </c>
      <c r="G18" s="73">
        <f t="shared" ref="G18" si="3">ROUND(G17,0)</f>
        <v>0</v>
      </c>
      <c r="H18" s="73">
        <f t="shared" ref="H18" si="4">ROUND(H17,0)</f>
        <v>0</v>
      </c>
      <c r="I18" s="73">
        <f t="shared" ref="I18" si="5">ROUND(I17,0)</f>
        <v>0</v>
      </c>
      <c r="J18" s="73">
        <f t="shared" ref="J18" si="6">ROUND(J17,0)</f>
        <v>0</v>
      </c>
      <c r="K18" s="73">
        <f t="shared" ref="K18" si="7">ROUND(K17,0)</f>
        <v>0</v>
      </c>
      <c r="L18" s="73">
        <f t="shared" ref="L18" si="8">ROUND(L17,0)</f>
        <v>0</v>
      </c>
      <c r="M18" s="73">
        <f t="shared" ref="M18" si="9">ROUND(M17,0)</f>
        <v>0</v>
      </c>
      <c r="N18" s="73">
        <f t="shared" ref="N18" si="10">ROUND(N17,0)</f>
        <v>0</v>
      </c>
      <c r="O18" s="73">
        <f t="shared" ref="O18" si="11">ROUND(O17,0)</f>
        <v>0</v>
      </c>
      <c r="P18" s="29"/>
    </row>
    <row r="19" spans="2:16" s="26" customFormat="1" ht="18" customHeight="1" x14ac:dyDescent="0.2">
      <c r="B19" s="101" t="s">
        <v>128</v>
      </c>
      <c r="C19" s="102"/>
      <c r="D19" s="27" t="s">
        <v>7</v>
      </c>
      <c r="E19" s="27" t="s">
        <v>8</v>
      </c>
      <c r="F19" s="27" t="s">
        <v>9</v>
      </c>
      <c r="G19" s="27" t="s">
        <v>10</v>
      </c>
      <c r="H19" s="27" t="s">
        <v>11</v>
      </c>
      <c r="I19" s="27" t="s">
        <v>12</v>
      </c>
      <c r="J19" s="27" t="s">
        <v>13</v>
      </c>
      <c r="K19" s="27" t="s">
        <v>14</v>
      </c>
      <c r="L19" s="27" t="s">
        <v>15</v>
      </c>
      <c r="M19" s="27" t="s">
        <v>16</v>
      </c>
      <c r="N19" s="27" t="s">
        <v>17</v>
      </c>
      <c r="O19" s="27" t="s">
        <v>18</v>
      </c>
      <c r="P19" s="29"/>
    </row>
    <row r="20" spans="2:16" s="26" customFormat="1" ht="18" customHeight="1" x14ac:dyDescent="0.2">
      <c r="B20" s="103"/>
      <c r="C20" s="104"/>
      <c r="D20" s="30">
        <f>D15*D18</f>
        <v>0</v>
      </c>
      <c r="E20" s="30">
        <f t="shared" ref="E20:O20" si="12">E15*E18</f>
        <v>0</v>
      </c>
      <c r="F20" s="30">
        <f t="shared" si="12"/>
        <v>0</v>
      </c>
      <c r="G20" s="30">
        <f t="shared" si="12"/>
        <v>0</v>
      </c>
      <c r="H20" s="30">
        <f t="shared" si="12"/>
        <v>0</v>
      </c>
      <c r="I20" s="30">
        <f t="shared" si="12"/>
        <v>0</v>
      </c>
      <c r="J20" s="30">
        <f t="shared" si="12"/>
        <v>0</v>
      </c>
      <c r="K20" s="30">
        <f t="shared" si="12"/>
        <v>0</v>
      </c>
      <c r="L20" s="30">
        <f t="shared" si="12"/>
        <v>0</v>
      </c>
      <c r="M20" s="30">
        <f t="shared" si="12"/>
        <v>0</v>
      </c>
      <c r="N20" s="30">
        <f t="shared" si="12"/>
        <v>0</v>
      </c>
      <c r="O20" s="30">
        <f t="shared" si="12"/>
        <v>0</v>
      </c>
      <c r="P20" s="29" t="s">
        <v>50</v>
      </c>
    </row>
    <row r="21" spans="2:16" s="26" customFormat="1" ht="18" customHeight="1" x14ac:dyDescent="0.2">
      <c r="B21" s="101" t="s">
        <v>129</v>
      </c>
      <c r="C21" s="102"/>
      <c r="D21" s="27" t="s">
        <v>7</v>
      </c>
      <c r="E21" s="27" t="s">
        <v>8</v>
      </c>
      <c r="F21" s="27" t="s">
        <v>9</v>
      </c>
      <c r="G21" s="27" t="s">
        <v>10</v>
      </c>
      <c r="H21" s="27" t="s">
        <v>11</v>
      </c>
      <c r="I21" s="27" t="s">
        <v>12</v>
      </c>
      <c r="J21" s="27" t="s">
        <v>13</v>
      </c>
      <c r="K21" s="27" t="s">
        <v>14</v>
      </c>
      <c r="L21" s="27" t="s">
        <v>15</v>
      </c>
      <c r="M21" s="27" t="s">
        <v>16</v>
      </c>
      <c r="N21" s="27" t="s">
        <v>17</v>
      </c>
      <c r="O21" s="27" t="s">
        <v>18</v>
      </c>
      <c r="P21" s="29"/>
    </row>
    <row r="22" spans="2:16" s="26" customFormat="1" ht="18" customHeight="1" x14ac:dyDescent="0.2">
      <c r="B22" s="103"/>
      <c r="C22" s="104"/>
      <c r="D22" s="31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1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1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1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1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1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1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1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1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1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1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1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29" t="s">
        <v>52</v>
      </c>
    </row>
    <row r="23" spans="2:16" s="26" customFormat="1" ht="18" customHeight="1" x14ac:dyDescent="0.2">
      <c r="B23" s="116" t="s">
        <v>146</v>
      </c>
      <c r="C23" s="102"/>
      <c r="D23" s="27" t="s">
        <v>7</v>
      </c>
      <c r="E23" s="27" t="s">
        <v>8</v>
      </c>
      <c r="F23" s="27" t="s">
        <v>9</v>
      </c>
      <c r="G23" s="27" t="s">
        <v>10</v>
      </c>
      <c r="H23" s="27" t="s">
        <v>11</v>
      </c>
      <c r="I23" s="27" t="s">
        <v>12</v>
      </c>
      <c r="J23" s="27" t="s">
        <v>13</v>
      </c>
      <c r="K23" s="27" t="s">
        <v>14</v>
      </c>
      <c r="L23" s="27" t="s">
        <v>15</v>
      </c>
      <c r="M23" s="27" t="s">
        <v>16</v>
      </c>
      <c r="N23" s="27" t="s">
        <v>17</v>
      </c>
      <c r="O23" s="27" t="s">
        <v>18</v>
      </c>
      <c r="P23" s="29"/>
    </row>
    <row r="24" spans="2:16" s="26" customFormat="1" ht="18" customHeight="1" x14ac:dyDescent="0.2">
      <c r="B24" s="103"/>
      <c r="C24" s="104"/>
      <c r="D24" s="30">
        <f>ROUND(1000*'計算用(差替元差替可能容量)'!K52,0)</f>
        <v>0</v>
      </c>
      <c r="E24" s="30">
        <f>ROUND(1000*'計算用(差替元差替可能容量)'!K53,0)</f>
        <v>0</v>
      </c>
      <c r="F24" s="30">
        <f>ROUND(1000*'計算用(差替元差替可能容量)'!K54,0)</f>
        <v>0</v>
      </c>
      <c r="G24" s="30">
        <f>ROUND(1000*'計算用(差替元差替可能容量)'!K55,0)</f>
        <v>0</v>
      </c>
      <c r="H24" s="30">
        <f>ROUND(1000*'計算用(差替元差替可能容量)'!K56,0)</f>
        <v>0</v>
      </c>
      <c r="I24" s="30">
        <f>ROUND(1000*'計算用(差替元差替可能容量)'!K57,0)</f>
        <v>0</v>
      </c>
      <c r="J24" s="30">
        <f>ROUND(1000*'計算用(差替元差替可能容量)'!K58,0)</f>
        <v>0</v>
      </c>
      <c r="K24" s="30">
        <f>ROUND(1000*'計算用(差替元差替可能容量)'!K59,0)</f>
        <v>0</v>
      </c>
      <c r="L24" s="30">
        <f>ROUND(1000*'計算用(差替元差替可能容量)'!K60,0)</f>
        <v>0</v>
      </c>
      <c r="M24" s="30">
        <f>ROUND(1000*'計算用(差替元差替可能容量)'!K61,0)</f>
        <v>0</v>
      </c>
      <c r="N24" s="30">
        <f>ROUND(1000*'計算用(差替元差替可能容量)'!K62,0)</f>
        <v>0</v>
      </c>
      <c r="O24" s="30">
        <f>ROUND(1000*'計算用(差替元差替可能容量)'!K63,0)</f>
        <v>0</v>
      </c>
      <c r="P24" s="29" t="s">
        <v>157</v>
      </c>
    </row>
    <row r="25" spans="2:16" s="26" customFormat="1" ht="34.950000000000003" customHeight="1" x14ac:dyDescent="0.2">
      <c r="B25" s="113" t="s">
        <v>141</v>
      </c>
      <c r="C25" s="112"/>
      <c r="D25" s="114">
        <f>ROUND('計算用(差替元差替可能容量)'!B97,0)</f>
        <v>0</v>
      </c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9" t="s">
        <v>19</v>
      </c>
    </row>
    <row r="26" spans="2:16" s="26" customFormat="1" ht="18" customHeight="1" x14ac:dyDescent="0.2"/>
    <row r="27" spans="2:16" s="26" customFormat="1" ht="18" customHeight="1" x14ac:dyDescent="0.2">
      <c r="B27" s="26" t="s">
        <v>134</v>
      </c>
    </row>
    <row r="28" spans="2:16" s="26" customFormat="1" ht="18" customHeight="1" x14ac:dyDescent="0.2">
      <c r="B28" s="32" t="s">
        <v>116</v>
      </c>
      <c r="C28" s="27" t="s">
        <v>0</v>
      </c>
      <c r="D28" s="112" t="s">
        <v>20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27" t="s">
        <v>1</v>
      </c>
    </row>
    <row r="29" spans="2:16" s="26" customFormat="1" ht="18" customHeight="1" x14ac:dyDescent="0.2">
      <c r="B29" s="96" t="s">
        <v>117</v>
      </c>
      <c r="C29" s="27" t="s">
        <v>135</v>
      </c>
      <c r="D29" s="105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7"/>
      <c r="P29" s="29"/>
    </row>
    <row r="30" spans="2:16" s="26" customFormat="1" ht="18" customHeight="1" x14ac:dyDescent="0.2">
      <c r="B30" s="97"/>
      <c r="C30" s="27" t="s">
        <v>136</v>
      </c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/>
      <c r="P30" s="29"/>
    </row>
    <row r="31" spans="2:16" s="26" customFormat="1" ht="18" customHeight="1" x14ac:dyDescent="0.2">
      <c r="B31" s="97"/>
      <c r="C31" s="33" t="s">
        <v>142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P31" s="29"/>
    </row>
    <row r="32" spans="2:16" s="26" customFormat="1" ht="18" customHeight="1" x14ac:dyDescent="0.2">
      <c r="B32" s="97"/>
      <c r="C32" s="111" t="s">
        <v>143</v>
      </c>
      <c r="D32" s="27" t="s">
        <v>7</v>
      </c>
      <c r="E32" s="27" t="s">
        <v>8</v>
      </c>
      <c r="F32" s="27" t="s">
        <v>9</v>
      </c>
      <c r="G32" s="27" t="s">
        <v>10</v>
      </c>
      <c r="H32" s="27" t="s">
        <v>11</v>
      </c>
      <c r="I32" s="27" t="s">
        <v>12</v>
      </c>
      <c r="J32" s="27" t="s">
        <v>13</v>
      </c>
      <c r="K32" s="27" t="s">
        <v>14</v>
      </c>
      <c r="L32" s="27" t="s">
        <v>15</v>
      </c>
      <c r="M32" s="27" t="s">
        <v>16</v>
      </c>
      <c r="N32" s="27" t="s">
        <v>17</v>
      </c>
      <c r="O32" s="27" t="s">
        <v>18</v>
      </c>
      <c r="P32" s="29"/>
    </row>
    <row r="33" spans="2:17" s="26" customFormat="1" ht="18" customHeight="1" x14ac:dyDescent="0.2">
      <c r="B33" s="97"/>
      <c r="C33" s="9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29" t="s">
        <v>19</v>
      </c>
    </row>
    <row r="34" spans="2:17" s="26" customFormat="1" ht="18" hidden="1" customHeight="1" x14ac:dyDescent="0.2">
      <c r="B34" s="97"/>
      <c r="C34" s="55" t="s">
        <v>150</v>
      </c>
      <c r="D34" s="30">
        <f>ROUND(D33,0)</f>
        <v>0</v>
      </c>
      <c r="E34" s="30">
        <f t="shared" ref="E34:O34" si="13">ROUND(E33,0)</f>
        <v>0</v>
      </c>
      <c r="F34" s="30">
        <f t="shared" si="13"/>
        <v>0</v>
      </c>
      <c r="G34" s="30">
        <f t="shared" si="13"/>
        <v>0</v>
      </c>
      <c r="H34" s="30">
        <f t="shared" si="13"/>
        <v>0</v>
      </c>
      <c r="I34" s="30">
        <f t="shared" si="13"/>
        <v>0</v>
      </c>
      <c r="J34" s="30">
        <f t="shared" si="13"/>
        <v>0</v>
      </c>
      <c r="K34" s="30">
        <f t="shared" si="13"/>
        <v>0</v>
      </c>
      <c r="L34" s="30">
        <f t="shared" si="13"/>
        <v>0</v>
      </c>
      <c r="M34" s="30">
        <f t="shared" si="13"/>
        <v>0</v>
      </c>
      <c r="N34" s="30">
        <f t="shared" si="13"/>
        <v>0</v>
      </c>
      <c r="O34" s="30">
        <f t="shared" si="13"/>
        <v>0</v>
      </c>
      <c r="P34" s="29"/>
    </row>
    <row r="35" spans="2:17" s="26" customFormat="1" ht="34.950000000000003" customHeight="1" x14ac:dyDescent="0.2">
      <c r="B35" s="97"/>
      <c r="C35" s="34" t="s">
        <v>144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29" t="s">
        <v>19</v>
      </c>
      <c r="Q35" s="35"/>
    </row>
    <row r="36" spans="2:17" s="26" customFormat="1" ht="18" hidden="1" customHeight="1" x14ac:dyDescent="0.2">
      <c r="B36" s="98"/>
      <c r="C36" s="55" t="s">
        <v>150</v>
      </c>
      <c r="D36" s="108">
        <f>ROUND(D35,0)</f>
        <v>0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10"/>
      <c r="P36" s="29"/>
      <c r="Q36" s="35"/>
    </row>
    <row r="37" spans="2:17" s="26" customFormat="1" ht="18" customHeight="1" x14ac:dyDescent="0.2">
      <c r="B37" s="96" t="s">
        <v>118</v>
      </c>
      <c r="C37" s="27" t="s">
        <v>135</v>
      </c>
      <c r="D37" s="105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  <c r="P37" s="29"/>
    </row>
    <row r="38" spans="2:17" s="26" customFormat="1" ht="18" customHeight="1" x14ac:dyDescent="0.2">
      <c r="B38" s="97"/>
      <c r="C38" s="27" t="s">
        <v>136</v>
      </c>
      <c r="D38" s="105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7"/>
      <c r="P38" s="29"/>
    </row>
    <row r="39" spans="2:17" s="26" customFormat="1" ht="18" customHeight="1" x14ac:dyDescent="0.2">
      <c r="B39" s="97"/>
      <c r="C39" s="33" t="s">
        <v>142</v>
      </c>
      <c r="D39" s="105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7"/>
      <c r="P39" s="29"/>
    </row>
    <row r="40" spans="2:17" s="26" customFormat="1" ht="18" customHeight="1" x14ac:dyDescent="0.2">
      <c r="B40" s="97"/>
      <c r="C40" s="111" t="s">
        <v>143</v>
      </c>
      <c r="D40" s="27" t="s">
        <v>7</v>
      </c>
      <c r="E40" s="27" t="s">
        <v>8</v>
      </c>
      <c r="F40" s="27" t="s">
        <v>9</v>
      </c>
      <c r="G40" s="27" t="s">
        <v>10</v>
      </c>
      <c r="H40" s="27" t="s">
        <v>11</v>
      </c>
      <c r="I40" s="27" t="s">
        <v>12</v>
      </c>
      <c r="J40" s="27" t="s">
        <v>13</v>
      </c>
      <c r="K40" s="27" t="s">
        <v>14</v>
      </c>
      <c r="L40" s="27" t="s">
        <v>15</v>
      </c>
      <c r="M40" s="27" t="s">
        <v>16</v>
      </c>
      <c r="N40" s="27" t="s">
        <v>17</v>
      </c>
      <c r="O40" s="27" t="s">
        <v>18</v>
      </c>
      <c r="P40" s="29"/>
    </row>
    <row r="41" spans="2:17" s="26" customFormat="1" ht="18" customHeight="1" x14ac:dyDescent="0.2">
      <c r="B41" s="97"/>
      <c r="C41" s="9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9" t="s">
        <v>19</v>
      </c>
    </row>
    <row r="42" spans="2:17" s="26" customFormat="1" ht="18" hidden="1" customHeight="1" x14ac:dyDescent="0.2">
      <c r="B42" s="97"/>
      <c r="C42" s="55" t="s">
        <v>150</v>
      </c>
      <c r="D42" s="30">
        <f>ROUND(D41,0)</f>
        <v>0</v>
      </c>
      <c r="E42" s="30">
        <f t="shared" ref="E42" si="14">ROUND(E41,0)</f>
        <v>0</v>
      </c>
      <c r="F42" s="30">
        <f t="shared" ref="F42" si="15">ROUND(F41,0)</f>
        <v>0</v>
      </c>
      <c r="G42" s="30">
        <f t="shared" ref="G42" si="16">ROUND(G41,0)</f>
        <v>0</v>
      </c>
      <c r="H42" s="30">
        <f t="shared" ref="H42" si="17">ROUND(H41,0)</f>
        <v>0</v>
      </c>
      <c r="I42" s="30">
        <f t="shared" ref="I42" si="18">ROUND(I41,0)</f>
        <v>0</v>
      </c>
      <c r="J42" s="30">
        <f t="shared" ref="J42" si="19">ROUND(J41,0)</f>
        <v>0</v>
      </c>
      <c r="K42" s="30">
        <f t="shared" ref="K42" si="20">ROUND(K41,0)</f>
        <v>0</v>
      </c>
      <c r="L42" s="30">
        <f t="shared" ref="L42" si="21">ROUND(L41,0)</f>
        <v>0</v>
      </c>
      <c r="M42" s="30">
        <f t="shared" ref="M42" si="22">ROUND(M41,0)</f>
        <v>0</v>
      </c>
      <c r="N42" s="30">
        <f t="shared" ref="N42" si="23">ROUND(N41,0)</f>
        <v>0</v>
      </c>
      <c r="O42" s="30">
        <f t="shared" ref="O42" si="24">ROUND(O41,0)</f>
        <v>0</v>
      </c>
      <c r="P42" s="29"/>
    </row>
    <row r="43" spans="2:17" s="26" customFormat="1" ht="34.950000000000003" customHeight="1" x14ac:dyDescent="0.2">
      <c r="B43" s="97"/>
      <c r="C43" s="34" t="s">
        <v>144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29" t="s">
        <v>19</v>
      </c>
    </row>
    <row r="44" spans="2:17" s="26" customFormat="1" ht="18" hidden="1" customHeight="1" x14ac:dyDescent="0.2">
      <c r="B44" s="98"/>
      <c r="C44" s="55" t="s">
        <v>150</v>
      </c>
      <c r="D44" s="108">
        <f>ROUND(D43,0)</f>
        <v>0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10"/>
      <c r="P44" s="29"/>
    </row>
    <row r="45" spans="2:17" s="26" customFormat="1" ht="18" customHeight="1" x14ac:dyDescent="0.2">
      <c r="B45" s="96" t="s">
        <v>119</v>
      </c>
      <c r="C45" s="27" t="s">
        <v>135</v>
      </c>
      <c r="D45" s="105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7"/>
      <c r="P45" s="29"/>
    </row>
    <row r="46" spans="2:17" s="26" customFormat="1" ht="18" customHeight="1" x14ac:dyDescent="0.2">
      <c r="B46" s="97"/>
      <c r="C46" s="27" t="s">
        <v>136</v>
      </c>
      <c r="D46" s="105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7"/>
      <c r="P46" s="29"/>
    </row>
    <row r="47" spans="2:17" s="26" customFormat="1" ht="18" customHeight="1" x14ac:dyDescent="0.2">
      <c r="B47" s="97"/>
      <c r="C47" s="33" t="s">
        <v>142</v>
      </c>
      <c r="D47" s="105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7"/>
      <c r="P47" s="29"/>
    </row>
    <row r="48" spans="2:17" s="26" customFormat="1" ht="18" customHeight="1" x14ac:dyDescent="0.2">
      <c r="B48" s="97"/>
      <c r="C48" s="111" t="s">
        <v>143</v>
      </c>
      <c r="D48" s="27" t="s">
        <v>7</v>
      </c>
      <c r="E48" s="27" t="s">
        <v>8</v>
      </c>
      <c r="F48" s="27" t="s">
        <v>9</v>
      </c>
      <c r="G48" s="27" t="s">
        <v>10</v>
      </c>
      <c r="H48" s="27" t="s">
        <v>11</v>
      </c>
      <c r="I48" s="27" t="s">
        <v>12</v>
      </c>
      <c r="J48" s="27" t="s">
        <v>13</v>
      </c>
      <c r="K48" s="27" t="s">
        <v>14</v>
      </c>
      <c r="L48" s="27" t="s">
        <v>15</v>
      </c>
      <c r="M48" s="27" t="s">
        <v>16</v>
      </c>
      <c r="N48" s="27" t="s">
        <v>17</v>
      </c>
      <c r="O48" s="27" t="s">
        <v>18</v>
      </c>
      <c r="P48" s="29"/>
    </row>
    <row r="49" spans="2:16" s="26" customFormat="1" ht="18" customHeight="1" x14ac:dyDescent="0.2">
      <c r="B49" s="97"/>
      <c r="C49" s="9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29" t="s">
        <v>19</v>
      </c>
    </row>
    <row r="50" spans="2:16" s="26" customFormat="1" ht="18" hidden="1" customHeight="1" x14ac:dyDescent="0.2">
      <c r="B50" s="97"/>
      <c r="C50" s="55" t="s">
        <v>150</v>
      </c>
      <c r="D50" s="30">
        <f>ROUND(D49,0)</f>
        <v>0</v>
      </c>
      <c r="E50" s="30">
        <f t="shared" ref="E50" si="25">ROUND(E49,0)</f>
        <v>0</v>
      </c>
      <c r="F50" s="30">
        <f t="shared" ref="F50" si="26">ROUND(F49,0)</f>
        <v>0</v>
      </c>
      <c r="G50" s="30">
        <f t="shared" ref="G50" si="27">ROUND(G49,0)</f>
        <v>0</v>
      </c>
      <c r="H50" s="30">
        <f t="shared" ref="H50" si="28">ROUND(H49,0)</f>
        <v>0</v>
      </c>
      <c r="I50" s="30">
        <f t="shared" ref="I50" si="29">ROUND(I49,0)</f>
        <v>0</v>
      </c>
      <c r="J50" s="30">
        <f t="shared" ref="J50" si="30">ROUND(J49,0)</f>
        <v>0</v>
      </c>
      <c r="K50" s="30">
        <f t="shared" ref="K50" si="31">ROUND(K49,0)</f>
        <v>0</v>
      </c>
      <c r="L50" s="30">
        <f t="shared" ref="L50" si="32">ROUND(L49,0)</f>
        <v>0</v>
      </c>
      <c r="M50" s="30">
        <f t="shared" ref="M50" si="33">ROUND(M49,0)</f>
        <v>0</v>
      </c>
      <c r="N50" s="30">
        <f t="shared" ref="N50" si="34">ROUND(N49,0)</f>
        <v>0</v>
      </c>
      <c r="O50" s="30">
        <f t="shared" ref="O50" si="35">ROUND(O49,0)</f>
        <v>0</v>
      </c>
      <c r="P50" s="29"/>
    </row>
    <row r="51" spans="2:16" s="26" customFormat="1" ht="34.950000000000003" customHeight="1" x14ac:dyDescent="0.2">
      <c r="B51" s="97"/>
      <c r="C51" s="34" t="s">
        <v>144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29" t="s">
        <v>19</v>
      </c>
    </row>
    <row r="52" spans="2:16" s="26" customFormat="1" ht="18" hidden="1" customHeight="1" x14ac:dyDescent="0.2">
      <c r="B52" s="98"/>
      <c r="C52" s="55" t="s">
        <v>150</v>
      </c>
      <c r="D52" s="108">
        <f>ROUND(D51,0)</f>
        <v>0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10"/>
      <c r="P52" s="29"/>
    </row>
    <row r="53" spans="2:16" s="26" customFormat="1" ht="18" customHeight="1" x14ac:dyDescent="0.2">
      <c r="B53" s="96" t="s">
        <v>120</v>
      </c>
      <c r="C53" s="27" t="s">
        <v>135</v>
      </c>
      <c r="D53" s="105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7"/>
      <c r="P53" s="29"/>
    </row>
    <row r="54" spans="2:16" s="26" customFormat="1" ht="18" customHeight="1" x14ac:dyDescent="0.2">
      <c r="B54" s="97"/>
      <c r="C54" s="27" t="s">
        <v>136</v>
      </c>
      <c r="D54" s="105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  <c r="P54" s="29"/>
    </row>
    <row r="55" spans="2:16" s="26" customFormat="1" ht="18" customHeight="1" x14ac:dyDescent="0.2">
      <c r="B55" s="97"/>
      <c r="C55" s="33" t="s">
        <v>142</v>
      </c>
      <c r="D55" s="105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7"/>
      <c r="P55" s="29"/>
    </row>
    <row r="56" spans="2:16" s="26" customFormat="1" ht="18" customHeight="1" x14ac:dyDescent="0.2">
      <c r="B56" s="97"/>
      <c r="C56" s="111" t="s">
        <v>143</v>
      </c>
      <c r="D56" s="27" t="s">
        <v>7</v>
      </c>
      <c r="E56" s="27" t="s">
        <v>8</v>
      </c>
      <c r="F56" s="27" t="s">
        <v>9</v>
      </c>
      <c r="G56" s="27" t="s">
        <v>10</v>
      </c>
      <c r="H56" s="27" t="s">
        <v>11</v>
      </c>
      <c r="I56" s="27" t="s">
        <v>12</v>
      </c>
      <c r="J56" s="27" t="s">
        <v>13</v>
      </c>
      <c r="K56" s="27" t="s">
        <v>14</v>
      </c>
      <c r="L56" s="27" t="s">
        <v>15</v>
      </c>
      <c r="M56" s="27" t="s">
        <v>16</v>
      </c>
      <c r="N56" s="27" t="s">
        <v>17</v>
      </c>
      <c r="O56" s="27" t="s">
        <v>18</v>
      </c>
      <c r="P56" s="29"/>
    </row>
    <row r="57" spans="2:16" s="26" customFormat="1" ht="18" customHeight="1" x14ac:dyDescent="0.2">
      <c r="B57" s="97"/>
      <c r="C57" s="9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29" t="s">
        <v>19</v>
      </c>
    </row>
    <row r="58" spans="2:16" s="26" customFormat="1" ht="18" hidden="1" customHeight="1" x14ac:dyDescent="0.2">
      <c r="B58" s="97"/>
      <c r="C58" s="55" t="s">
        <v>150</v>
      </c>
      <c r="D58" s="30">
        <f>ROUND(D57,0)</f>
        <v>0</v>
      </c>
      <c r="E58" s="30">
        <f t="shared" ref="E58" si="36">ROUND(E57,0)</f>
        <v>0</v>
      </c>
      <c r="F58" s="30">
        <f t="shared" ref="F58" si="37">ROUND(F57,0)</f>
        <v>0</v>
      </c>
      <c r="G58" s="30">
        <f t="shared" ref="G58" si="38">ROUND(G57,0)</f>
        <v>0</v>
      </c>
      <c r="H58" s="30">
        <f t="shared" ref="H58" si="39">ROUND(H57,0)</f>
        <v>0</v>
      </c>
      <c r="I58" s="30">
        <f t="shared" ref="I58" si="40">ROUND(I57,0)</f>
        <v>0</v>
      </c>
      <c r="J58" s="30">
        <f t="shared" ref="J58" si="41">ROUND(J57,0)</f>
        <v>0</v>
      </c>
      <c r="K58" s="30">
        <f t="shared" ref="K58" si="42">ROUND(K57,0)</f>
        <v>0</v>
      </c>
      <c r="L58" s="30">
        <f t="shared" ref="L58" si="43">ROUND(L57,0)</f>
        <v>0</v>
      </c>
      <c r="M58" s="30">
        <f t="shared" ref="M58" si="44">ROUND(M57,0)</f>
        <v>0</v>
      </c>
      <c r="N58" s="30">
        <f t="shared" ref="N58" si="45">ROUND(N57,0)</f>
        <v>0</v>
      </c>
      <c r="O58" s="30">
        <f t="shared" ref="O58" si="46">ROUND(O57,0)</f>
        <v>0</v>
      </c>
      <c r="P58" s="29"/>
    </row>
    <row r="59" spans="2:16" s="26" customFormat="1" ht="34.950000000000003" customHeight="1" x14ac:dyDescent="0.2">
      <c r="B59" s="97"/>
      <c r="C59" s="34" t="s">
        <v>144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29" t="s">
        <v>19</v>
      </c>
    </row>
    <row r="60" spans="2:16" s="26" customFormat="1" ht="18" hidden="1" customHeight="1" x14ac:dyDescent="0.2">
      <c r="B60" s="98"/>
      <c r="C60" s="55" t="s">
        <v>150</v>
      </c>
      <c r="D60" s="108">
        <f>ROUND(D59,0)</f>
        <v>0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10"/>
      <c r="P60" s="29"/>
    </row>
    <row r="61" spans="2:16" s="26" customFormat="1" ht="18" customHeight="1" x14ac:dyDescent="0.2">
      <c r="B61" s="96" t="s">
        <v>121</v>
      </c>
      <c r="C61" s="27" t="s">
        <v>135</v>
      </c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7"/>
      <c r="P61" s="29"/>
    </row>
    <row r="62" spans="2:16" s="26" customFormat="1" ht="18" customHeight="1" x14ac:dyDescent="0.2">
      <c r="B62" s="97"/>
      <c r="C62" s="27" t="s">
        <v>136</v>
      </c>
      <c r="D62" s="105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7"/>
      <c r="P62" s="29"/>
    </row>
    <row r="63" spans="2:16" s="26" customFormat="1" ht="18" customHeight="1" x14ac:dyDescent="0.2">
      <c r="B63" s="97"/>
      <c r="C63" s="33" t="s">
        <v>142</v>
      </c>
      <c r="D63" s="105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7"/>
      <c r="P63" s="29"/>
    </row>
    <row r="64" spans="2:16" s="26" customFormat="1" ht="18" customHeight="1" x14ac:dyDescent="0.2">
      <c r="B64" s="97"/>
      <c r="C64" s="111" t="s">
        <v>143</v>
      </c>
      <c r="D64" s="27" t="s">
        <v>7</v>
      </c>
      <c r="E64" s="27" t="s">
        <v>8</v>
      </c>
      <c r="F64" s="27" t="s">
        <v>9</v>
      </c>
      <c r="G64" s="27" t="s">
        <v>10</v>
      </c>
      <c r="H64" s="27" t="s">
        <v>11</v>
      </c>
      <c r="I64" s="27" t="s">
        <v>12</v>
      </c>
      <c r="J64" s="27" t="s">
        <v>13</v>
      </c>
      <c r="K64" s="27" t="s">
        <v>14</v>
      </c>
      <c r="L64" s="27" t="s">
        <v>15</v>
      </c>
      <c r="M64" s="27" t="s">
        <v>16</v>
      </c>
      <c r="N64" s="27" t="s">
        <v>17</v>
      </c>
      <c r="O64" s="27" t="s">
        <v>18</v>
      </c>
      <c r="P64" s="29"/>
    </row>
    <row r="65" spans="2:16" s="26" customFormat="1" ht="18" customHeight="1" x14ac:dyDescent="0.2">
      <c r="B65" s="97"/>
      <c r="C65" s="9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29" t="s">
        <v>19</v>
      </c>
    </row>
    <row r="66" spans="2:16" s="26" customFormat="1" ht="18" hidden="1" customHeight="1" x14ac:dyDescent="0.2">
      <c r="B66" s="97"/>
      <c r="C66" s="55" t="s">
        <v>150</v>
      </c>
      <c r="D66" s="30">
        <f>ROUND(D65,0)</f>
        <v>0</v>
      </c>
      <c r="E66" s="30">
        <f t="shared" ref="E66" si="47">ROUND(E65,0)</f>
        <v>0</v>
      </c>
      <c r="F66" s="30">
        <f t="shared" ref="F66" si="48">ROUND(F65,0)</f>
        <v>0</v>
      </c>
      <c r="G66" s="30">
        <f t="shared" ref="G66" si="49">ROUND(G65,0)</f>
        <v>0</v>
      </c>
      <c r="H66" s="30">
        <f t="shared" ref="H66" si="50">ROUND(H65,0)</f>
        <v>0</v>
      </c>
      <c r="I66" s="30">
        <f t="shared" ref="I66" si="51">ROUND(I65,0)</f>
        <v>0</v>
      </c>
      <c r="J66" s="30">
        <f t="shared" ref="J66" si="52">ROUND(J65,0)</f>
        <v>0</v>
      </c>
      <c r="K66" s="30">
        <f t="shared" ref="K66" si="53">ROUND(K65,0)</f>
        <v>0</v>
      </c>
      <c r="L66" s="30">
        <f t="shared" ref="L66" si="54">ROUND(L65,0)</f>
        <v>0</v>
      </c>
      <c r="M66" s="30">
        <f t="shared" ref="M66" si="55">ROUND(M65,0)</f>
        <v>0</v>
      </c>
      <c r="N66" s="30">
        <f t="shared" ref="N66" si="56">ROUND(N65,0)</f>
        <v>0</v>
      </c>
      <c r="O66" s="30">
        <f t="shared" ref="O66" si="57">ROUND(O65,0)</f>
        <v>0</v>
      </c>
      <c r="P66" s="29"/>
    </row>
    <row r="67" spans="2:16" s="26" customFormat="1" ht="34.950000000000003" customHeight="1" x14ac:dyDescent="0.2">
      <c r="B67" s="97"/>
      <c r="C67" s="34" t="s">
        <v>144</v>
      </c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29" t="s">
        <v>19</v>
      </c>
    </row>
    <row r="68" spans="2:16" s="26" customFormat="1" ht="18" hidden="1" customHeight="1" x14ac:dyDescent="0.2">
      <c r="B68" s="98"/>
      <c r="C68" s="55" t="s">
        <v>150</v>
      </c>
      <c r="D68" s="108">
        <f>ROUND(D67,0)</f>
        <v>0</v>
      </c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10"/>
      <c r="P68" s="29"/>
    </row>
    <row r="69" spans="2:16" s="26" customFormat="1" ht="18" customHeight="1" x14ac:dyDescent="0.2">
      <c r="B69" s="96" t="s">
        <v>122</v>
      </c>
      <c r="C69" s="27" t="s">
        <v>135</v>
      </c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7"/>
      <c r="P69" s="29"/>
    </row>
    <row r="70" spans="2:16" s="26" customFormat="1" ht="18" customHeight="1" x14ac:dyDescent="0.2">
      <c r="B70" s="97"/>
      <c r="C70" s="27" t="s">
        <v>136</v>
      </c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7"/>
      <c r="P70" s="29"/>
    </row>
    <row r="71" spans="2:16" s="26" customFormat="1" ht="18" customHeight="1" x14ac:dyDescent="0.2">
      <c r="B71" s="97"/>
      <c r="C71" s="33" t="s">
        <v>142</v>
      </c>
      <c r="D71" s="105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  <c r="P71" s="29"/>
    </row>
    <row r="72" spans="2:16" s="26" customFormat="1" ht="18" customHeight="1" x14ac:dyDescent="0.2">
      <c r="B72" s="97"/>
      <c r="C72" s="111" t="s">
        <v>143</v>
      </c>
      <c r="D72" s="27" t="s">
        <v>7</v>
      </c>
      <c r="E72" s="27" t="s">
        <v>8</v>
      </c>
      <c r="F72" s="27" t="s">
        <v>9</v>
      </c>
      <c r="G72" s="27" t="s">
        <v>10</v>
      </c>
      <c r="H72" s="27" t="s">
        <v>11</v>
      </c>
      <c r="I72" s="27" t="s">
        <v>12</v>
      </c>
      <c r="J72" s="27" t="s">
        <v>13</v>
      </c>
      <c r="K72" s="27" t="s">
        <v>14</v>
      </c>
      <c r="L72" s="27" t="s">
        <v>15</v>
      </c>
      <c r="M72" s="27" t="s">
        <v>16</v>
      </c>
      <c r="N72" s="27" t="s">
        <v>17</v>
      </c>
      <c r="O72" s="27" t="s">
        <v>18</v>
      </c>
      <c r="P72" s="29"/>
    </row>
    <row r="73" spans="2:16" s="26" customFormat="1" ht="18" customHeight="1" x14ac:dyDescent="0.2">
      <c r="B73" s="97"/>
      <c r="C73" s="9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9" t="s">
        <v>19</v>
      </c>
    </row>
    <row r="74" spans="2:16" s="26" customFormat="1" ht="18" hidden="1" customHeight="1" x14ac:dyDescent="0.2">
      <c r="B74" s="97"/>
      <c r="C74" s="55" t="s">
        <v>150</v>
      </c>
      <c r="D74" s="30">
        <f>ROUND(D73,0)</f>
        <v>0</v>
      </c>
      <c r="E74" s="30">
        <f t="shared" ref="E74" si="58">ROUND(E73,0)</f>
        <v>0</v>
      </c>
      <c r="F74" s="30">
        <f t="shared" ref="F74" si="59">ROUND(F73,0)</f>
        <v>0</v>
      </c>
      <c r="G74" s="30">
        <f t="shared" ref="G74" si="60">ROUND(G73,0)</f>
        <v>0</v>
      </c>
      <c r="H74" s="30">
        <f t="shared" ref="H74" si="61">ROUND(H73,0)</f>
        <v>0</v>
      </c>
      <c r="I74" s="30">
        <f t="shared" ref="I74" si="62">ROUND(I73,0)</f>
        <v>0</v>
      </c>
      <c r="J74" s="30">
        <f t="shared" ref="J74" si="63">ROUND(J73,0)</f>
        <v>0</v>
      </c>
      <c r="K74" s="30">
        <f t="shared" ref="K74" si="64">ROUND(K73,0)</f>
        <v>0</v>
      </c>
      <c r="L74" s="30">
        <f t="shared" ref="L74" si="65">ROUND(L73,0)</f>
        <v>0</v>
      </c>
      <c r="M74" s="30">
        <f t="shared" ref="M74" si="66">ROUND(M73,0)</f>
        <v>0</v>
      </c>
      <c r="N74" s="30">
        <f t="shared" ref="N74" si="67">ROUND(N73,0)</f>
        <v>0</v>
      </c>
      <c r="O74" s="30">
        <f t="shared" ref="O74" si="68">ROUND(O73,0)</f>
        <v>0</v>
      </c>
      <c r="P74" s="29"/>
    </row>
    <row r="75" spans="2:16" s="26" customFormat="1" ht="34.950000000000003" customHeight="1" x14ac:dyDescent="0.2">
      <c r="B75" s="97"/>
      <c r="C75" s="34" t="s">
        <v>144</v>
      </c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29" t="s">
        <v>19</v>
      </c>
    </row>
    <row r="76" spans="2:16" s="26" customFormat="1" ht="18" hidden="1" customHeight="1" x14ac:dyDescent="0.2">
      <c r="B76" s="98"/>
      <c r="C76" s="55" t="s">
        <v>150</v>
      </c>
      <c r="D76" s="108">
        <f>ROUND(D75,0)</f>
        <v>0</v>
      </c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10"/>
      <c r="P76" s="29"/>
    </row>
    <row r="77" spans="2:16" s="26" customFormat="1" ht="18" customHeight="1" x14ac:dyDescent="0.2">
      <c r="B77" s="96" t="s">
        <v>123</v>
      </c>
      <c r="C77" s="27" t="s">
        <v>135</v>
      </c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7"/>
      <c r="P77" s="29"/>
    </row>
    <row r="78" spans="2:16" s="26" customFormat="1" ht="18" customHeight="1" x14ac:dyDescent="0.2">
      <c r="B78" s="97"/>
      <c r="C78" s="27" t="s">
        <v>136</v>
      </c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7"/>
      <c r="P78" s="29"/>
    </row>
    <row r="79" spans="2:16" s="26" customFormat="1" ht="18" customHeight="1" x14ac:dyDescent="0.2">
      <c r="B79" s="97"/>
      <c r="C79" s="33" t="s">
        <v>142</v>
      </c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7"/>
      <c r="P79" s="29"/>
    </row>
    <row r="80" spans="2:16" s="26" customFormat="1" ht="18" customHeight="1" x14ac:dyDescent="0.2">
      <c r="B80" s="97"/>
      <c r="C80" s="111" t="s">
        <v>143</v>
      </c>
      <c r="D80" s="27" t="s">
        <v>7</v>
      </c>
      <c r="E80" s="27" t="s">
        <v>8</v>
      </c>
      <c r="F80" s="27" t="s">
        <v>9</v>
      </c>
      <c r="G80" s="27" t="s">
        <v>10</v>
      </c>
      <c r="H80" s="27" t="s">
        <v>11</v>
      </c>
      <c r="I80" s="27" t="s">
        <v>12</v>
      </c>
      <c r="J80" s="27" t="s">
        <v>13</v>
      </c>
      <c r="K80" s="27" t="s">
        <v>14</v>
      </c>
      <c r="L80" s="27" t="s">
        <v>15</v>
      </c>
      <c r="M80" s="27" t="s">
        <v>16</v>
      </c>
      <c r="N80" s="27" t="s">
        <v>17</v>
      </c>
      <c r="O80" s="27" t="s">
        <v>18</v>
      </c>
      <c r="P80" s="29"/>
    </row>
    <row r="81" spans="2:16" s="26" customFormat="1" ht="18" customHeight="1" x14ac:dyDescent="0.2">
      <c r="B81" s="97"/>
      <c r="C81" s="9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29" t="s">
        <v>19</v>
      </c>
    </row>
    <row r="82" spans="2:16" s="26" customFormat="1" ht="18" hidden="1" customHeight="1" x14ac:dyDescent="0.2">
      <c r="B82" s="97"/>
      <c r="C82" s="55" t="s">
        <v>150</v>
      </c>
      <c r="D82" s="30">
        <f>ROUND(D81,0)</f>
        <v>0</v>
      </c>
      <c r="E82" s="30">
        <f t="shared" ref="E82" si="69">ROUND(E81,0)</f>
        <v>0</v>
      </c>
      <c r="F82" s="30">
        <f t="shared" ref="F82" si="70">ROUND(F81,0)</f>
        <v>0</v>
      </c>
      <c r="G82" s="30">
        <f t="shared" ref="G82" si="71">ROUND(G81,0)</f>
        <v>0</v>
      </c>
      <c r="H82" s="30">
        <f t="shared" ref="H82" si="72">ROUND(H81,0)</f>
        <v>0</v>
      </c>
      <c r="I82" s="30">
        <f t="shared" ref="I82" si="73">ROUND(I81,0)</f>
        <v>0</v>
      </c>
      <c r="J82" s="30">
        <f t="shared" ref="J82" si="74">ROUND(J81,0)</f>
        <v>0</v>
      </c>
      <c r="K82" s="30">
        <f t="shared" ref="K82" si="75">ROUND(K81,0)</f>
        <v>0</v>
      </c>
      <c r="L82" s="30">
        <f t="shared" ref="L82" si="76">ROUND(L81,0)</f>
        <v>0</v>
      </c>
      <c r="M82" s="30">
        <f t="shared" ref="M82" si="77">ROUND(M81,0)</f>
        <v>0</v>
      </c>
      <c r="N82" s="30">
        <f t="shared" ref="N82" si="78">ROUND(N81,0)</f>
        <v>0</v>
      </c>
      <c r="O82" s="30">
        <f t="shared" ref="O82" si="79">ROUND(O81,0)</f>
        <v>0</v>
      </c>
      <c r="P82" s="29"/>
    </row>
    <row r="83" spans="2:16" s="26" customFormat="1" ht="34.950000000000003" customHeight="1" x14ac:dyDescent="0.2">
      <c r="B83" s="97"/>
      <c r="C83" s="34" t="s">
        <v>144</v>
      </c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29" t="s">
        <v>19</v>
      </c>
    </row>
    <row r="84" spans="2:16" s="26" customFormat="1" ht="18" hidden="1" customHeight="1" x14ac:dyDescent="0.2">
      <c r="B84" s="98"/>
      <c r="C84" s="55" t="s">
        <v>150</v>
      </c>
      <c r="D84" s="108">
        <f>ROUND(D83,0)</f>
        <v>0</v>
      </c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10"/>
      <c r="P84" s="29"/>
    </row>
    <row r="85" spans="2:16" s="26" customFormat="1" ht="18" customHeight="1" x14ac:dyDescent="0.2">
      <c r="B85" s="96" t="s">
        <v>124</v>
      </c>
      <c r="C85" s="27" t="s">
        <v>135</v>
      </c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7"/>
      <c r="P85" s="29"/>
    </row>
    <row r="86" spans="2:16" s="26" customFormat="1" ht="18" customHeight="1" x14ac:dyDescent="0.2">
      <c r="B86" s="97"/>
      <c r="C86" s="27" t="s">
        <v>136</v>
      </c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7"/>
      <c r="P86" s="29"/>
    </row>
    <row r="87" spans="2:16" s="26" customFormat="1" ht="18" customHeight="1" x14ac:dyDescent="0.2">
      <c r="B87" s="97"/>
      <c r="C87" s="33" t="s">
        <v>142</v>
      </c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7"/>
      <c r="P87" s="29"/>
    </row>
    <row r="88" spans="2:16" s="26" customFormat="1" ht="18" customHeight="1" x14ac:dyDescent="0.2">
      <c r="B88" s="97"/>
      <c r="C88" s="111" t="s">
        <v>143</v>
      </c>
      <c r="D88" s="27" t="s">
        <v>7</v>
      </c>
      <c r="E88" s="27" t="s">
        <v>8</v>
      </c>
      <c r="F88" s="27" t="s">
        <v>9</v>
      </c>
      <c r="G88" s="27" t="s">
        <v>10</v>
      </c>
      <c r="H88" s="27" t="s">
        <v>11</v>
      </c>
      <c r="I88" s="27" t="s">
        <v>12</v>
      </c>
      <c r="J88" s="27" t="s">
        <v>13</v>
      </c>
      <c r="K88" s="27" t="s">
        <v>14</v>
      </c>
      <c r="L88" s="27" t="s">
        <v>15</v>
      </c>
      <c r="M88" s="27" t="s">
        <v>16</v>
      </c>
      <c r="N88" s="27" t="s">
        <v>17</v>
      </c>
      <c r="O88" s="27" t="s">
        <v>18</v>
      </c>
      <c r="P88" s="29"/>
    </row>
    <row r="89" spans="2:16" s="26" customFormat="1" ht="18" customHeight="1" x14ac:dyDescent="0.2">
      <c r="B89" s="97"/>
      <c r="C89" s="9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29" t="s">
        <v>19</v>
      </c>
    </row>
    <row r="90" spans="2:16" s="26" customFormat="1" ht="18" hidden="1" customHeight="1" x14ac:dyDescent="0.2">
      <c r="B90" s="97"/>
      <c r="C90" s="55" t="s">
        <v>150</v>
      </c>
      <c r="D90" s="30">
        <f>ROUND(D89,0)</f>
        <v>0</v>
      </c>
      <c r="E90" s="30">
        <f t="shared" ref="E90" si="80">ROUND(E89,0)</f>
        <v>0</v>
      </c>
      <c r="F90" s="30">
        <f t="shared" ref="F90" si="81">ROUND(F89,0)</f>
        <v>0</v>
      </c>
      <c r="G90" s="30">
        <f t="shared" ref="G90" si="82">ROUND(G89,0)</f>
        <v>0</v>
      </c>
      <c r="H90" s="30">
        <f t="shared" ref="H90" si="83">ROUND(H89,0)</f>
        <v>0</v>
      </c>
      <c r="I90" s="30">
        <f t="shared" ref="I90" si="84">ROUND(I89,0)</f>
        <v>0</v>
      </c>
      <c r="J90" s="30">
        <f t="shared" ref="J90" si="85">ROUND(J89,0)</f>
        <v>0</v>
      </c>
      <c r="K90" s="30">
        <f t="shared" ref="K90" si="86">ROUND(K89,0)</f>
        <v>0</v>
      </c>
      <c r="L90" s="30">
        <f t="shared" ref="L90" si="87">ROUND(L89,0)</f>
        <v>0</v>
      </c>
      <c r="M90" s="30">
        <f t="shared" ref="M90" si="88">ROUND(M89,0)</f>
        <v>0</v>
      </c>
      <c r="N90" s="30">
        <f t="shared" ref="N90" si="89">ROUND(N89,0)</f>
        <v>0</v>
      </c>
      <c r="O90" s="30">
        <f t="shared" ref="O90" si="90">ROUND(O89,0)</f>
        <v>0</v>
      </c>
      <c r="P90" s="29"/>
    </row>
    <row r="91" spans="2:16" s="26" customFormat="1" ht="34.950000000000003" customHeight="1" x14ac:dyDescent="0.2">
      <c r="B91" s="97"/>
      <c r="C91" s="34" t="s">
        <v>144</v>
      </c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29" t="s">
        <v>19</v>
      </c>
    </row>
    <row r="92" spans="2:16" s="26" customFormat="1" ht="18" hidden="1" customHeight="1" x14ac:dyDescent="0.2">
      <c r="B92" s="98"/>
      <c r="C92" s="55" t="s">
        <v>150</v>
      </c>
      <c r="D92" s="108">
        <f>ROUND(D91,0)</f>
        <v>0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10"/>
      <c r="P92" s="29"/>
    </row>
    <row r="93" spans="2:16" s="26" customFormat="1" ht="18" customHeight="1" x14ac:dyDescent="0.2">
      <c r="B93" s="96" t="s">
        <v>125</v>
      </c>
      <c r="C93" s="27" t="s">
        <v>135</v>
      </c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7"/>
      <c r="P93" s="29"/>
    </row>
    <row r="94" spans="2:16" s="26" customFormat="1" ht="18" customHeight="1" x14ac:dyDescent="0.2">
      <c r="B94" s="97"/>
      <c r="C94" s="27" t="s">
        <v>136</v>
      </c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7"/>
      <c r="P94" s="29"/>
    </row>
    <row r="95" spans="2:16" s="26" customFormat="1" ht="18" customHeight="1" x14ac:dyDescent="0.2">
      <c r="B95" s="97"/>
      <c r="C95" s="33" t="s">
        <v>142</v>
      </c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7"/>
      <c r="P95" s="29"/>
    </row>
    <row r="96" spans="2:16" s="26" customFormat="1" ht="18" customHeight="1" x14ac:dyDescent="0.2">
      <c r="B96" s="97"/>
      <c r="C96" s="111" t="s">
        <v>143</v>
      </c>
      <c r="D96" s="27" t="s">
        <v>7</v>
      </c>
      <c r="E96" s="27" t="s">
        <v>8</v>
      </c>
      <c r="F96" s="27" t="s">
        <v>9</v>
      </c>
      <c r="G96" s="27" t="s">
        <v>10</v>
      </c>
      <c r="H96" s="27" t="s">
        <v>11</v>
      </c>
      <c r="I96" s="27" t="s">
        <v>12</v>
      </c>
      <c r="J96" s="27" t="s">
        <v>13</v>
      </c>
      <c r="K96" s="27" t="s">
        <v>14</v>
      </c>
      <c r="L96" s="27" t="s">
        <v>15</v>
      </c>
      <c r="M96" s="27" t="s">
        <v>16</v>
      </c>
      <c r="N96" s="27" t="s">
        <v>17</v>
      </c>
      <c r="O96" s="27" t="s">
        <v>18</v>
      </c>
      <c r="P96" s="29"/>
    </row>
    <row r="97" spans="2:16" s="26" customFormat="1" ht="18" customHeight="1" x14ac:dyDescent="0.2">
      <c r="B97" s="97"/>
      <c r="C97" s="98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29" t="s">
        <v>19</v>
      </c>
    </row>
    <row r="98" spans="2:16" s="26" customFormat="1" ht="18" hidden="1" customHeight="1" x14ac:dyDescent="0.2">
      <c r="B98" s="97"/>
      <c r="C98" s="55" t="s">
        <v>150</v>
      </c>
      <c r="D98" s="30">
        <f>ROUND(D97,0)</f>
        <v>0</v>
      </c>
      <c r="E98" s="30">
        <f t="shared" ref="E98" si="91">ROUND(E97,0)</f>
        <v>0</v>
      </c>
      <c r="F98" s="30">
        <f t="shared" ref="F98" si="92">ROUND(F97,0)</f>
        <v>0</v>
      </c>
      <c r="G98" s="30">
        <f t="shared" ref="G98" si="93">ROUND(G97,0)</f>
        <v>0</v>
      </c>
      <c r="H98" s="30">
        <f t="shared" ref="H98" si="94">ROUND(H97,0)</f>
        <v>0</v>
      </c>
      <c r="I98" s="30">
        <f t="shared" ref="I98" si="95">ROUND(I97,0)</f>
        <v>0</v>
      </c>
      <c r="J98" s="30">
        <f t="shared" ref="J98" si="96">ROUND(J97,0)</f>
        <v>0</v>
      </c>
      <c r="K98" s="30">
        <f t="shared" ref="K98" si="97">ROUND(K97,0)</f>
        <v>0</v>
      </c>
      <c r="L98" s="30">
        <f t="shared" ref="L98" si="98">ROUND(L97,0)</f>
        <v>0</v>
      </c>
      <c r="M98" s="30">
        <f t="shared" ref="M98" si="99">ROUND(M97,0)</f>
        <v>0</v>
      </c>
      <c r="N98" s="30">
        <f t="shared" ref="N98" si="100">ROUND(N97,0)</f>
        <v>0</v>
      </c>
      <c r="O98" s="30">
        <f t="shared" ref="O98" si="101">ROUND(O97,0)</f>
        <v>0</v>
      </c>
      <c r="P98" s="29"/>
    </row>
    <row r="99" spans="2:16" s="26" customFormat="1" ht="34.950000000000003" customHeight="1" x14ac:dyDescent="0.2">
      <c r="B99" s="97"/>
      <c r="C99" s="34" t="s">
        <v>144</v>
      </c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29" t="s">
        <v>19</v>
      </c>
    </row>
    <row r="100" spans="2:16" s="26" customFormat="1" ht="18" hidden="1" customHeight="1" x14ac:dyDescent="0.2">
      <c r="B100" s="98"/>
      <c r="C100" s="55" t="s">
        <v>150</v>
      </c>
      <c r="D100" s="108">
        <f>ROUND(D99,0)</f>
        <v>0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10"/>
      <c r="P100" s="29"/>
    </row>
    <row r="101" spans="2:16" s="26" customFormat="1" ht="18" customHeight="1" x14ac:dyDescent="0.2">
      <c r="B101" s="112"/>
      <c r="C101" s="111" t="s">
        <v>143</v>
      </c>
      <c r="D101" s="27" t="s">
        <v>7</v>
      </c>
      <c r="E101" s="27" t="s">
        <v>8</v>
      </c>
      <c r="F101" s="27" t="s">
        <v>9</v>
      </c>
      <c r="G101" s="27" t="s">
        <v>10</v>
      </c>
      <c r="H101" s="27" t="s">
        <v>11</v>
      </c>
      <c r="I101" s="27" t="s">
        <v>12</v>
      </c>
      <c r="J101" s="27" t="s">
        <v>13</v>
      </c>
      <c r="K101" s="27" t="s">
        <v>14</v>
      </c>
      <c r="L101" s="27" t="s">
        <v>15</v>
      </c>
      <c r="M101" s="27" t="s">
        <v>16</v>
      </c>
      <c r="N101" s="27" t="s">
        <v>17</v>
      </c>
      <c r="O101" s="27" t="s">
        <v>18</v>
      </c>
      <c r="P101" s="29"/>
    </row>
    <row r="102" spans="2:16" s="26" customFormat="1" ht="18" customHeight="1" x14ac:dyDescent="0.2">
      <c r="B102" s="112"/>
      <c r="C102" s="98"/>
      <c r="D102" s="30">
        <f>SUM(D34,D42,D50,D58,D66,D74,D82,D90,D98)</f>
        <v>0</v>
      </c>
      <c r="E102" s="30">
        <f t="shared" ref="E102:O102" si="102">SUM(E34,E42,E50,E58,E66,E74,E82,E90,E98)</f>
        <v>0</v>
      </c>
      <c r="F102" s="30">
        <f t="shared" si="102"/>
        <v>0</v>
      </c>
      <c r="G102" s="30">
        <f t="shared" si="102"/>
        <v>0</v>
      </c>
      <c r="H102" s="30">
        <f t="shared" si="102"/>
        <v>0</v>
      </c>
      <c r="I102" s="30">
        <f t="shared" si="102"/>
        <v>0</v>
      </c>
      <c r="J102" s="30">
        <f t="shared" si="102"/>
        <v>0</v>
      </c>
      <c r="K102" s="30">
        <f t="shared" si="102"/>
        <v>0</v>
      </c>
      <c r="L102" s="30">
        <f t="shared" si="102"/>
        <v>0</v>
      </c>
      <c r="M102" s="30">
        <f t="shared" si="102"/>
        <v>0</v>
      </c>
      <c r="N102" s="30">
        <f t="shared" si="102"/>
        <v>0</v>
      </c>
      <c r="O102" s="30">
        <f t="shared" si="102"/>
        <v>0</v>
      </c>
      <c r="P102" s="29" t="s">
        <v>19</v>
      </c>
    </row>
    <row r="103" spans="2:16" s="26" customFormat="1" ht="34.950000000000003" customHeight="1" x14ac:dyDescent="0.2">
      <c r="B103" s="112"/>
      <c r="C103" s="34" t="s">
        <v>144</v>
      </c>
      <c r="D103" s="114">
        <f>SUM(D36,D44,D52,D60,D68,D76,D84,D92,D100)</f>
        <v>0</v>
      </c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29" t="s">
        <v>19</v>
      </c>
    </row>
    <row r="104" spans="2:16" s="26" customFormat="1" ht="18" customHeight="1" x14ac:dyDescent="0.2">
      <c r="B104" s="36"/>
    </row>
    <row r="105" spans="2:16" s="26" customFormat="1" ht="18" customHeight="1" x14ac:dyDescent="0.2">
      <c r="B105" s="37" t="s">
        <v>137</v>
      </c>
    </row>
    <row r="106" spans="2:16" s="26" customFormat="1" ht="18" customHeight="1" x14ac:dyDescent="0.2">
      <c r="B106" s="112" t="s">
        <v>0</v>
      </c>
      <c r="C106" s="112"/>
      <c r="D106" s="112" t="s">
        <v>20</v>
      </c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27" t="s">
        <v>1</v>
      </c>
    </row>
    <row r="107" spans="2:16" s="26" customFormat="1" ht="18" customHeight="1" x14ac:dyDescent="0.2">
      <c r="B107" s="112" t="s">
        <v>126</v>
      </c>
      <c r="C107" s="112"/>
      <c r="D107" s="10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7"/>
      <c r="P107" s="38"/>
    </row>
    <row r="108" spans="2:16" s="26" customFormat="1" ht="18" customHeight="1" x14ac:dyDescent="0.2">
      <c r="B108" s="124" t="s">
        <v>135</v>
      </c>
      <c r="C108" s="123"/>
      <c r="D108" s="99" t="str">
        <f>IF('入力欄(基本情報)'!C29="","",'入力欄(基本情報)'!C29)</f>
        <v/>
      </c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00"/>
      <c r="P108" s="29"/>
    </row>
    <row r="109" spans="2:16" s="26" customFormat="1" ht="18" customHeight="1" x14ac:dyDescent="0.2">
      <c r="B109" s="124" t="s">
        <v>136</v>
      </c>
      <c r="C109" s="123"/>
      <c r="D109" s="99" t="str">
        <f>IF('入力欄(基本情報)'!C30="","",'入力欄(基本情報)'!C30)</f>
        <v/>
      </c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00"/>
      <c r="P109" s="29"/>
    </row>
    <row r="110" spans="2:16" s="26" customFormat="1" ht="18" customHeight="1" x14ac:dyDescent="0.2">
      <c r="B110" s="124" t="s">
        <v>142</v>
      </c>
      <c r="C110" s="123"/>
      <c r="D110" s="105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7"/>
      <c r="P110" s="29"/>
    </row>
    <row r="111" spans="2:16" s="26" customFormat="1" ht="19.95" customHeight="1" x14ac:dyDescent="0.2">
      <c r="B111" s="116" t="s">
        <v>145</v>
      </c>
      <c r="C111" s="102"/>
      <c r="D111" s="27" t="s">
        <v>7</v>
      </c>
      <c r="E111" s="27" t="s">
        <v>8</v>
      </c>
      <c r="F111" s="27" t="s">
        <v>9</v>
      </c>
      <c r="G111" s="27" t="s">
        <v>10</v>
      </c>
      <c r="H111" s="27" t="s">
        <v>11</v>
      </c>
      <c r="I111" s="27" t="s">
        <v>12</v>
      </c>
      <c r="J111" s="27" t="s">
        <v>13</v>
      </c>
      <c r="K111" s="27" t="s">
        <v>14</v>
      </c>
      <c r="L111" s="27" t="s">
        <v>15</v>
      </c>
      <c r="M111" s="27" t="s">
        <v>16</v>
      </c>
      <c r="N111" s="27" t="s">
        <v>17</v>
      </c>
      <c r="O111" s="27" t="s">
        <v>18</v>
      </c>
      <c r="P111" s="29"/>
    </row>
    <row r="112" spans="2:16" s="26" customFormat="1" ht="19.95" customHeight="1" x14ac:dyDescent="0.2">
      <c r="B112" s="103"/>
      <c r="C112" s="104"/>
      <c r="D112" s="56" t="e">
        <f>MIN(D24,ROUND($D$115*D24/$D$25,0))</f>
        <v>#DIV/0!</v>
      </c>
      <c r="E112" s="56" t="e">
        <f t="shared" ref="E112:O112" si="103">MIN(E24,ROUND($D$115*E24/$D$25,0))</f>
        <v>#DIV/0!</v>
      </c>
      <c r="F112" s="56" t="e">
        <f t="shared" si="103"/>
        <v>#DIV/0!</v>
      </c>
      <c r="G112" s="56" t="e">
        <f t="shared" si="103"/>
        <v>#DIV/0!</v>
      </c>
      <c r="H112" s="56" t="e">
        <f t="shared" si="103"/>
        <v>#DIV/0!</v>
      </c>
      <c r="I112" s="56" t="e">
        <f t="shared" si="103"/>
        <v>#DIV/0!</v>
      </c>
      <c r="J112" s="56" t="e">
        <f t="shared" si="103"/>
        <v>#DIV/0!</v>
      </c>
      <c r="K112" s="56" t="e">
        <f t="shared" si="103"/>
        <v>#DIV/0!</v>
      </c>
      <c r="L112" s="56" t="e">
        <f t="shared" si="103"/>
        <v>#DIV/0!</v>
      </c>
      <c r="M112" s="56" t="e">
        <f t="shared" si="103"/>
        <v>#DIV/0!</v>
      </c>
      <c r="N112" s="56" t="e">
        <f t="shared" si="103"/>
        <v>#DIV/0!</v>
      </c>
      <c r="O112" s="56" t="e">
        <f t="shared" si="103"/>
        <v>#DIV/0!</v>
      </c>
      <c r="P112" s="29" t="s">
        <v>19</v>
      </c>
    </row>
    <row r="113" spans="2:16" s="26" customFormat="1" ht="15" hidden="1" customHeight="1" x14ac:dyDescent="0.2">
      <c r="B113" s="99" t="s">
        <v>150</v>
      </c>
      <c r="C113" s="100"/>
      <c r="D113" s="30" t="e">
        <f>ROUND(D112,0)</f>
        <v>#DIV/0!</v>
      </c>
      <c r="E113" s="30" t="e">
        <f t="shared" ref="E113" si="104">ROUND(E112,0)</f>
        <v>#DIV/0!</v>
      </c>
      <c r="F113" s="30" t="e">
        <f t="shared" ref="F113" si="105">ROUND(F112,0)</f>
        <v>#DIV/0!</v>
      </c>
      <c r="G113" s="30" t="e">
        <f t="shared" ref="G113" si="106">ROUND(G112,0)</f>
        <v>#DIV/0!</v>
      </c>
      <c r="H113" s="30" t="e">
        <f t="shared" ref="H113" si="107">ROUND(H112,0)</f>
        <v>#DIV/0!</v>
      </c>
      <c r="I113" s="30" t="e">
        <f t="shared" ref="I113" si="108">ROUND(I112,0)</f>
        <v>#DIV/0!</v>
      </c>
      <c r="J113" s="30" t="e">
        <f t="shared" ref="J113" si="109">ROUND(J112,0)</f>
        <v>#DIV/0!</v>
      </c>
      <c r="K113" s="30" t="e">
        <f t="shared" ref="K113" si="110">ROUND(K112,0)</f>
        <v>#DIV/0!</v>
      </c>
      <c r="L113" s="30" t="e">
        <f t="shared" ref="L113" si="111">ROUND(L112,0)</f>
        <v>#DIV/0!</v>
      </c>
      <c r="M113" s="30" t="e">
        <f t="shared" ref="M113" si="112">ROUND(M112,0)</f>
        <v>#DIV/0!</v>
      </c>
      <c r="N113" s="30" t="e">
        <f t="shared" ref="N113" si="113">ROUND(N112,0)</f>
        <v>#DIV/0!</v>
      </c>
      <c r="O113" s="30" t="e">
        <f t="shared" ref="O113" si="114">ROUND(O112,0)</f>
        <v>#DIV/0!</v>
      </c>
      <c r="P113" s="29"/>
    </row>
    <row r="114" spans="2:16" s="26" customFormat="1" ht="34.950000000000003" customHeight="1" x14ac:dyDescent="0.2">
      <c r="B114" s="122" t="s">
        <v>149</v>
      </c>
      <c r="C114" s="123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29" t="s">
        <v>19</v>
      </c>
    </row>
    <row r="115" spans="2:16" s="26" customFormat="1" ht="18" hidden="1" customHeight="1" x14ac:dyDescent="0.2">
      <c r="B115" s="117" t="s">
        <v>150</v>
      </c>
      <c r="C115" s="117"/>
      <c r="D115" s="108">
        <f>ROUND(D114,0)</f>
        <v>0</v>
      </c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10"/>
      <c r="P115" s="29"/>
    </row>
    <row r="116" spans="2:16" s="26" customFormat="1" ht="19.95" customHeight="1" x14ac:dyDescent="0.2"/>
    <row r="117" spans="2:16" s="26" customFormat="1" ht="19.95" customHeight="1" x14ac:dyDescent="0.2"/>
    <row r="118" spans="2:16" s="26" customFormat="1" ht="19.95" customHeight="1" x14ac:dyDescent="0.2"/>
    <row r="119" spans="2:16" s="26" customFormat="1" ht="19.95" customHeight="1" x14ac:dyDescent="0.2"/>
    <row r="120" spans="2:16" s="26" customFormat="1" ht="19.95" customHeight="1" x14ac:dyDescent="0.2"/>
    <row r="121" spans="2:16" s="26" customFormat="1" ht="19.95" customHeight="1" x14ac:dyDescent="0.2"/>
    <row r="122" spans="2:16" s="26" customFormat="1" ht="19.95" customHeight="1" x14ac:dyDescent="0.2"/>
    <row r="123" spans="2:16" s="26" customFormat="1" ht="19.95" customHeight="1" x14ac:dyDescent="0.2"/>
    <row r="124" spans="2:16" s="26" customFormat="1" ht="19.95" customHeight="1" x14ac:dyDescent="0.2"/>
    <row r="125" spans="2:16" s="26" customFormat="1" ht="19.95" customHeight="1" x14ac:dyDescent="0.2"/>
    <row r="126" spans="2:16" s="26" customFormat="1" ht="19.95" customHeight="1" x14ac:dyDescent="0.2"/>
    <row r="127" spans="2:16" s="26" customFormat="1" ht="19.95" customHeight="1" x14ac:dyDescent="0.2"/>
    <row r="128" spans="2:16" s="26" customFormat="1" ht="19.95" customHeight="1" x14ac:dyDescent="0.2"/>
    <row r="129" s="26" customFormat="1" ht="19.95" customHeight="1" x14ac:dyDescent="0.2"/>
    <row r="130" s="26" customFormat="1" ht="19.95" customHeight="1" x14ac:dyDescent="0.2"/>
    <row r="131" s="26" customFormat="1" ht="19.95" customHeight="1" x14ac:dyDescent="0.2"/>
    <row r="132" s="26" customFormat="1" ht="19.95" customHeight="1" x14ac:dyDescent="0.2"/>
    <row r="133" s="26" customFormat="1" ht="19.95" customHeight="1" x14ac:dyDescent="0.2"/>
    <row r="134" s="26" customFormat="1" ht="19.95" customHeight="1" x14ac:dyDescent="0.2"/>
    <row r="135" s="26" customFormat="1" ht="19.95" customHeight="1" x14ac:dyDescent="0.2"/>
    <row r="136" s="26" customFormat="1" ht="19.95" customHeight="1" x14ac:dyDescent="0.2"/>
    <row r="137" s="26" customFormat="1" ht="19.95" customHeight="1" x14ac:dyDescent="0.2"/>
    <row r="138" s="26" customFormat="1" ht="19.95" customHeight="1" x14ac:dyDescent="0.2"/>
    <row r="139" s="26" customFormat="1" ht="19.95" customHeight="1" x14ac:dyDescent="0.2"/>
    <row r="140" s="26" customFormat="1" ht="19.95" customHeight="1" x14ac:dyDescent="0.2"/>
  </sheetData>
  <sheetProtection algorithmName="SHA-512" hashValue="KYlHnUKwJtkiXSAd79annwN0g+j+VKcC3+FpDOqlnLYcETyiwPul93QMVWo0XT0lNzkrofXfvzhB3Aa1fzVLgg==" saltValue="6M1FBwlf47mHNz5xvOFcLw==" spinCount="100000" sheet="1" objects="1" scenarios="1"/>
  <mergeCells count="107">
    <mergeCell ref="B113:C113"/>
    <mergeCell ref="D115:O115"/>
    <mergeCell ref="B115:C115"/>
    <mergeCell ref="D84:O84"/>
    <mergeCell ref="B77:B84"/>
    <mergeCell ref="D92:O92"/>
    <mergeCell ref="B85:B92"/>
    <mergeCell ref="D100:O100"/>
    <mergeCell ref="B93:B100"/>
    <mergeCell ref="B114:C114"/>
    <mergeCell ref="D114:O114"/>
    <mergeCell ref="B111:C112"/>
    <mergeCell ref="C96:C97"/>
    <mergeCell ref="D93:O93"/>
    <mergeCell ref="D94:O94"/>
    <mergeCell ref="D110:O110"/>
    <mergeCell ref="B110:C110"/>
    <mergeCell ref="B109:C109"/>
    <mergeCell ref="D109:O109"/>
    <mergeCell ref="B107:C107"/>
    <mergeCell ref="D107:O107"/>
    <mergeCell ref="B108:C108"/>
    <mergeCell ref="D108:O108"/>
    <mergeCell ref="C101:C102"/>
    <mergeCell ref="C72:C73"/>
    <mergeCell ref="D91:O91"/>
    <mergeCell ref="D75:O75"/>
    <mergeCell ref="D61:O61"/>
    <mergeCell ref="D62:O62"/>
    <mergeCell ref="D68:O68"/>
    <mergeCell ref="B61:B68"/>
    <mergeCell ref="D76:O76"/>
    <mergeCell ref="B69:B76"/>
    <mergeCell ref="C64:C65"/>
    <mergeCell ref="D67:O67"/>
    <mergeCell ref="D69:O69"/>
    <mergeCell ref="D70:O70"/>
    <mergeCell ref="D77:O77"/>
    <mergeCell ref="D78:O78"/>
    <mergeCell ref="C80:C81"/>
    <mergeCell ref="D83:O83"/>
    <mergeCell ref="D71:O71"/>
    <mergeCell ref="D79:O79"/>
    <mergeCell ref="B101:B103"/>
    <mergeCell ref="D103:O103"/>
    <mergeCell ref="B106:C106"/>
    <mergeCell ref="D106:O106"/>
    <mergeCell ref="D95:O95"/>
    <mergeCell ref="D99:O99"/>
    <mergeCell ref="D85:O85"/>
    <mergeCell ref="D86:O86"/>
    <mergeCell ref="C88:C89"/>
    <mergeCell ref="D87:O87"/>
    <mergeCell ref="D37:O37"/>
    <mergeCell ref="D38:O38"/>
    <mergeCell ref="D44:O44"/>
    <mergeCell ref="D52:O52"/>
    <mergeCell ref="D60:O60"/>
    <mergeCell ref="C40:C41"/>
    <mergeCell ref="C48:C49"/>
    <mergeCell ref="C56:C57"/>
    <mergeCell ref="D53:O53"/>
    <mergeCell ref="D54:O54"/>
    <mergeCell ref="D59:O59"/>
    <mergeCell ref="D43:O43"/>
    <mergeCell ref="D46:O46"/>
    <mergeCell ref="D51:O51"/>
    <mergeCell ref="D45:O45"/>
    <mergeCell ref="B23:C24"/>
    <mergeCell ref="B8:C8"/>
    <mergeCell ref="D8:O8"/>
    <mergeCell ref="B9:C9"/>
    <mergeCell ref="D9:O9"/>
    <mergeCell ref="B10:C10"/>
    <mergeCell ref="D10:O10"/>
    <mergeCell ref="B1:P1"/>
    <mergeCell ref="B5:C5"/>
    <mergeCell ref="D5:O5"/>
    <mergeCell ref="B6:C6"/>
    <mergeCell ref="D6:O6"/>
    <mergeCell ref="B7:C7"/>
    <mergeCell ref="D7:O7"/>
    <mergeCell ref="B2:C2"/>
    <mergeCell ref="B37:B44"/>
    <mergeCell ref="B45:B52"/>
    <mergeCell ref="B15:C15"/>
    <mergeCell ref="B11:C12"/>
    <mergeCell ref="D31:O31"/>
    <mergeCell ref="D39:O39"/>
    <mergeCell ref="D47:O47"/>
    <mergeCell ref="D55:O55"/>
    <mergeCell ref="D63:O63"/>
    <mergeCell ref="B53:B60"/>
    <mergeCell ref="B18:C18"/>
    <mergeCell ref="D36:O36"/>
    <mergeCell ref="B29:B36"/>
    <mergeCell ref="C32:C33"/>
    <mergeCell ref="B13:C14"/>
    <mergeCell ref="B25:C25"/>
    <mergeCell ref="D25:O25"/>
    <mergeCell ref="D28:O28"/>
    <mergeCell ref="D29:O29"/>
    <mergeCell ref="D30:O30"/>
    <mergeCell ref="D35:O35"/>
    <mergeCell ref="B16:C17"/>
    <mergeCell ref="B19:C20"/>
    <mergeCell ref="B21:C22"/>
  </mergeCells>
  <phoneticPr fontId="2"/>
  <conditionalFormatting sqref="D12:O12">
    <cfRule type="cellIs" dxfId="2" priority="88" operator="greaterThan">
      <formula>$D$10</formula>
    </cfRule>
  </conditionalFormatting>
  <conditionalFormatting sqref="D14:O14">
    <cfRule type="cellIs" dxfId="1" priority="2" operator="greaterThan">
      <formula>D12</formula>
    </cfRule>
  </conditionalFormatting>
  <conditionalFormatting sqref="D114:O114">
    <cfRule type="cellIs" dxfId="0" priority="1" operator="greaterThan">
      <formula>$D$25</formula>
    </cfRule>
  </conditionalFormatting>
  <dataValidations count="11">
    <dataValidation operator="lessThanOrEqual" allowBlank="1" showInputMessage="1" showErrorMessage="1" error="設備容量以下の整数値で入力してください" sqref="D29:O30 D88:O88 D40:O40 D48:O48 D56:O56 D64:O64 D72:O72 D80:O80 D32:O32 D36:O38 D44:O46 D52:O54 D60:O62 D68:O70 D76:O78 D84:O86 D92:O94 D96:O96 D100:O103 D115:O115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" xr:uid="{865D3E81-3D6D-41FD-85AE-A94CE60E9E18}">
      <formula1>$D$10</formula1>
    </dataValidation>
    <dataValidation type="whole" allowBlank="1" showInputMessage="1" showErrorMessage="1" error="整数値を入力してください" sqref="D10:O10" xr:uid="{90E4E272-D849-474B-A7BC-072ED6A2D5ED}">
      <formula1>1</formula1>
      <formula2>999999999999999</formula2>
    </dataValidation>
    <dataValidation type="whole" operator="lessThanOrEqual" allowBlank="1" showInputMessage="1" showErrorMessage="1" error="送電可能電力以下の整数値を入力してください" sqref="D14:O14" xr:uid="{25CA4503-42E1-447F-8D9E-15B44A163166}">
      <formula1>D12</formula1>
    </dataValidation>
    <dataValidation type="whole" operator="greaterThanOrEqual" allowBlank="1" showInputMessage="1" showErrorMessage="1" error="3以上の整数値を入力してください" sqref="D17:O17" xr:uid="{DB1A94F0-08A2-4AD3-A3C5-63E2A25C62C2}">
      <formula1>3</formula1>
    </dataValidation>
    <dataValidation type="list" operator="lessThanOrEqual" allowBlank="1" showInputMessage="1" showErrorMessage="1" error="設備容量以下の整数値で入力してください" sqref="D31:O31 D39:O39 D47:O47 D55:O55 D63:O63 D71:O71 D79:O79 D87:O87 D95:O95 D110:O110" xr:uid="{F4A494B8-9910-470C-8654-07FECAC71962}">
      <formula1>"北海道,東北,東京,中部,北陸,関西,中国,四国,九州"</formula1>
    </dataValidation>
    <dataValidation type="whole" operator="lessThanOrEqual" allowBlank="1" showInputMessage="1" showErrorMessage="1" error="差替可能容量以下の整数値を入力してください" sqref="D114:O114" xr:uid="{9C75D8C0-987F-40AD-9ECE-048F98959CCC}">
      <formula1>D25</formula1>
    </dataValidation>
    <dataValidation operator="lessThanOrEqual" allowBlank="1" showInputMessage="1" showErrorMessage="1" error="送電可能電力以下の整数値を入力してください" sqref="D15:O15 D18:O18 D113:O113 D42:O42 D50:O50 D58:O58 D66:O66 D74:O74 D82:O82 D90:O90 D98:O98 D34:O34" xr:uid="{A0D684D0-2F54-4720-B894-18D3A021871A}"/>
    <dataValidation type="whole" allowBlank="1" showInputMessage="1" showErrorMessage="1" error="設備容量以下の整数値で入力してください" sqref="D35:O35 D33:O33 D43:O43 D41:O41 D51:O51 D49:O49 D59:O59 D57:O57 D67:O67 D65:O65 D75:O75 D73:O73 D83:O83 D81:O81 D91:O91 D89:O89 D99:O99 D97:O97" xr:uid="{CF203F11-9326-4226-9197-33D18C47A80F}">
      <formula1>1</formula1>
      <formula2>999999999999999</formula2>
    </dataValidation>
    <dataValidation allowBlank="1" showInputMessage="1" showErrorMessage="1" error="差替可能な整数値を入力してください" sqref="D112:O112" xr:uid="{9A19ACAE-ED6C-40CD-AA0E-6A729391C279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sheetPr codeName="Sheet3"/>
  <dimension ref="A1:Q53"/>
  <sheetViews>
    <sheetView zoomScale="80" zoomScaleNormal="80" workbookViewId="0">
      <selection sqref="A1:D1"/>
    </sheetView>
  </sheetViews>
  <sheetFormatPr defaultColWidth="8.88671875" defaultRowHeight="15" x14ac:dyDescent="0.3"/>
  <cols>
    <col min="1" max="3" width="14.77734375" style="47" customWidth="1"/>
    <col min="4" max="4" width="16.77734375" style="47" customWidth="1"/>
    <col min="5" max="16" width="10.77734375" style="36" customWidth="1"/>
    <col min="17" max="16384" width="8.88671875" style="24"/>
  </cols>
  <sheetData>
    <row r="1" spans="1:17" ht="16.2" x14ac:dyDescent="0.3">
      <c r="A1" s="90" t="s">
        <v>160</v>
      </c>
      <c r="B1" s="90"/>
      <c r="C1" s="90"/>
      <c r="D1" s="90"/>
    </row>
    <row r="2" spans="1:17" ht="16.2" x14ac:dyDescent="0.3">
      <c r="A2" s="91"/>
      <c r="B2" s="91"/>
      <c r="C2" s="91"/>
    </row>
    <row r="4" spans="1:17" ht="16.2" x14ac:dyDescent="0.3">
      <c r="A4" s="92" t="s">
        <v>161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16.2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</row>
    <row r="6" spans="1:17" ht="16.2" x14ac:dyDescent="0.3">
      <c r="A6" s="92" t="s">
        <v>154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10" spans="1:17" ht="15.6" thickBot="1" x14ac:dyDescent="0.35"/>
    <row r="11" spans="1:17" ht="15.6" thickBot="1" x14ac:dyDescent="0.35">
      <c r="A11" s="86" t="s">
        <v>0</v>
      </c>
      <c r="B11" s="86"/>
      <c r="C11" s="86"/>
      <c r="D11" s="86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7" ht="15.6" thickBot="1" x14ac:dyDescent="0.35">
      <c r="A12" s="84" t="s">
        <v>65</v>
      </c>
      <c r="B12" s="84"/>
      <c r="C12" s="84"/>
      <c r="D12" s="84"/>
      <c r="E12" s="83" t="str">
        <f>IF('入力欄(基本情報)'!C5="","",'入力欄(基本情報)'!C5)</f>
        <v>電源等差替への申込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</row>
    <row r="13" spans="1:17" ht="15.6" thickBot="1" x14ac:dyDescent="0.35">
      <c r="A13" s="84" t="s">
        <v>66</v>
      </c>
      <c r="B13" s="84"/>
      <c r="C13" s="84"/>
      <c r="D13" s="84"/>
      <c r="E13" s="83" t="str">
        <f>IF('入力欄(基本情報)'!C6="","",'入力欄(基本情報)'!C6)</f>
        <v>差替元電源等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</row>
    <row r="14" spans="1:17" ht="15.6" thickBot="1" x14ac:dyDescent="0.35">
      <c r="A14" s="80" t="s">
        <v>67</v>
      </c>
      <c r="B14" s="80"/>
      <c r="C14" s="80"/>
      <c r="D14" s="80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</row>
    <row r="15" spans="1:17" ht="15.6" thickBot="1" x14ac:dyDescent="0.35">
      <c r="A15" s="84" t="s">
        <v>68</v>
      </c>
      <c r="B15" s="84"/>
      <c r="C15" s="84"/>
      <c r="D15" s="84"/>
      <c r="E15" s="83" t="str">
        <f>IF('入力欄(基本情報)'!C7="","",'入力欄(基本情報)'!C7)</f>
        <v/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1:17" ht="15.6" thickBot="1" x14ac:dyDescent="0.35">
      <c r="A16" s="84" t="s">
        <v>69</v>
      </c>
      <c r="B16" s="84"/>
      <c r="C16" s="84"/>
      <c r="D16" s="84"/>
      <c r="E16" s="83" t="str">
        <f>IF('入力欄(基本情報)'!C8="","",'入力欄(基本情報)'!C8)</f>
        <v/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1:16" ht="15.6" thickBot="1" x14ac:dyDescent="0.35">
      <c r="A17" s="84" t="s">
        <v>70</v>
      </c>
      <c r="B17" s="84"/>
      <c r="C17" s="84"/>
      <c r="D17" s="84"/>
      <c r="E17" s="83" t="str">
        <f>IF('入力欄(基本情報)'!C9="","",'入力欄(基本情報)'!C9)</f>
        <v/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</row>
    <row r="18" spans="1:16" ht="15.6" thickBot="1" x14ac:dyDescent="0.35">
      <c r="A18" s="84" t="s">
        <v>71</v>
      </c>
      <c r="B18" s="84"/>
      <c r="C18" s="84"/>
      <c r="D18" s="84"/>
      <c r="E18" s="83" t="str">
        <f>IF('入力欄(基本情報)'!C12="","",'入力欄(基本情報)'!C12)</f>
        <v/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5.6" thickBot="1" x14ac:dyDescent="0.35">
      <c r="A19" s="84" t="s">
        <v>72</v>
      </c>
      <c r="B19" s="84"/>
      <c r="C19" s="84"/>
      <c r="D19" s="84"/>
      <c r="E19" s="83" t="str">
        <f>IF('入力欄(基本情報)'!C13="","",'入力欄(基本情報)'!C13)</f>
        <v/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ht="15.6" thickBot="1" x14ac:dyDescent="0.35">
      <c r="A20" s="84" t="s">
        <v>73</v>
      </c>
      <c r="B20" s="84"/>
      <c r="C20" s="84"/>
      <c r="D20" s="84"/>
      <c r="E20" s="83" t="s">
        <v>162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1:16" ht="15.6" thickBot="1" x14ac:dyDescent="0.35">
      <c r="A21" s="84" t="s">
        <v>74</v>
      </c>
      <c r="B21" s="84"/>
      <c r="C21" s="84"/>
      <c r="D21" s="84"/>
      <c r="E21" s="83" t="str">
        <f>IF('入力欄(基本情報)'!C10="","",'入力欄(基本情報)'!C10)</f>
        <v>安定電源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1:16" ht="15.6" thickBot="1" x14ac:dyDescent="0.35">
      <c r="A22" s="84" t="s">
        <v>4</v>
      </c>
      <c r="B22" s="84"/>
      <c r="C22" s="84"/>
      <c r="D22" s="84"/>
      <c r="E22" s="83" t="str">
        <f>IF('入力欄(基本情報)'!C11="","",'入力欄(基本情報)'!C11)</f>
        <v>揚水（純揚水）、蓄電池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5.6" thickBot="1" x14ac:dyDescent="0.35">
      <c r="A23" s="84" t="s">
        <v>5</v>
      </c>
      <c r="B23" s="84"/>
      <c r="C23" s="84"/>
      <c r="D23" s="84"/>
      <c r="E23" s="83" t="str">
        <f>IF('入力欄(基本情報)'!C14="","",'入力欄(基本情報)'!C14)</f>
        <v/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 ht="49.2" customHeight="1" thickBot="1" x14ac:dyDescent="0.35">
      <c r="A24" s="87" t="s">
        <v>75</v>
      </c>
      <c r="B24" s="86"/>
      <c r="C24" s="88" t="s">
        <v>76</v>
      </c>
      <c r="D24" s="84"/>
      <c r="E24" s="83" t="str">
        <f>IF('入力欄(基本情報)'!C30="","",'入力欄(基本情報)'!C30)</f>
        <v/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1:16" ht="15.6" thickBot="1" x14ac:dyDescent="0.35">
      <c r="A25" s="86"/>
      <c r="B25" s="86"/>
      <c r="C25" s="86" t="s">
        <v>77</v>
      </c>
      <c r="D25" s="86"/>
      <c r="E25" s="89" t="str">
        <f>IF('入力欄(基本情報)'!C31="","",'入力欄(基本情報)'!C31)</f>
        <v/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5.6" thickBot="1" x14ac:dyDescent="0.35">
      <c r="A26" s="84" t="s">
        <v>78</v>
      </c>
      <c r="B26" s="84"/>
      <c r="C26" s="84"/>
      <c r="D26" s="84"/>
      <c r="E26" s="83" t="str">
        <f>IF('入力欄(差替情報)'!D107="","",'入力欄(差替情報)'!D107)</f>
        <v/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ht="15.6" thickBot="1" x14ac:dyDescent="0.35">
      <c r="A27" s="86" t="s">
        <v>155</v>
      </c>
      <c r="B27" s="86"/>
      <c r="C27" s="86"/>
      <c r="D27" s="86"/>
      <c r="E27" s="51" t="s">
        <v>7</v>
      </c>
      <c r="F27" s="51" t="s">
        <v>8</v>
      </c>
      <c r="G27" s="51" t="s">
        <v>9</v>
      </c>
      <c r="H27" s="51" t="s">
        <v>10</v>
      </c>
      <c r="I27" s="51" t="s">
        <v>11</v>
      </c>
      <c r="J27" s="51" t="s">
        <v>12</v>
      </c>
      <c r="K27" s="51" t="s">
        <v>13</v>
      </c>
      <c r="L27" s="51" t="s">
        <v>14</v>
      </c>
      <c r="M27" s="51" t="s">
        <v>15</v>
      </c>
      <c r="N27" s="51" t="s">
        <v>16</v>
      </c>
      <c r="O27" s="51" t="s">
        <v>17</v>
      </c>
      <c r="P27" s="51" t="s">
        <v>18</v>
      </c>
    </row>
    <row r="28" spans="1:16" ht="15.6" customHeight="1" thickBot="1" x14ac:dyDescent="0.35">
      <c r="A28" s="84" t="s">
        <v>79</v>
      </c>
      <c r="B28" s="84"/>
      <c r="C28" s="84"/>
      <c r="D28" s="84"/>
      <c r="E28" s="52" t="e">
        <f>IF('入力欄(差替情報)'!D113="",0,MIN('入力欄(差替情報)'!D113,'入力欄(差替情報)'!D24))</f>
        <v>#DIV/0!</v>
      </c>
      <c r="F28" s="52" t="e">
        <f>IF('入力欄(差替情報)'!E113="",0,MIN('入力欄(差替情報)'!E113,'入力欄(差替情報)'!E24))</f>
        <v>#DIV/0!</v>
      </c>
      <c r="G28" s="52" t="e">
        <f>IF('入力欄(差替情報)'!F113="",0,MIN('入力欄(差替情報)'!F113,'入力欄(差替情報)'!F24))</f>
        <v>#DIV/0!</v>
      </c>
      <c r="H28" s="52" t="e">
        <f>IF('入力欄(差替情報)'!G113="",0,MIN('入力欄(差替情報)'!G113,'入力欄(差替情報)'!G24))</f>
        <v>#DIV/0!</v>
      </c>
      <c r="I28" s="52" t="e">
        <f>IF('入力欄(差替情報)'!H113="",0,MIN('入力欄(差替情報)'!H113,'入力欄(差替情報)'!H24))</f>
        <v>#DIV/0!</v>
      </c>
      <c r="J28" s="52" t="e">
        <f>IF('入力欄(差替情報)'!I113="",0,MIN('入力欄(差替情報)'!I113,'入力欄(差替情報)'!I24))</f>
        <v>#DIV/0!</v>
      </c>
      <c r="K28" s="52" t="e">
        <f>IF('入力欄(差替情報)'!J113="",0,MIN('入力欄(差替情報)'!J113,'入力欄(差替情報)'!J24))</f>
        <v>#DIV/0!</v>
      </c>
      <c r="L28" s="52" t="e">
        <f>IF('入力欄(差替情報)'!K113="",0,MIN('入力欄(差替情報)'!K113,'入力欄(差替情報)'!K24))</f>
        <v>#DIV/0!</v>
      </c>
      <c r="M28" s="52" t="e">
        <f>IF('入力欄(差替情報)'!L113="",0,MIN('入力欄(差替情報)'!L113,'入力欄(差替情報)'!L24))</f>
        <v>#DIV/0!</v>
      </c>
      <c r="N28" s="52" t="e">
        <f>IF('入力欄(差替情報)'!M113="",0,MIN('入力欄(差替情報)'!M113,'入力欄(差替情報)'!M24))</f>
        <v>#DIV/0!</v>
      </c>
      <c r="O28" s="52" t="e">
        <f>IF('入力欄(差替情報)'!N113="",0,MIN('入力欄(差替情報)'!N113,'入力欄(差替情報)'!N24))</f>
        <v>#DIV/0!</v>
      </c>
      <c r="P28" s="52" t="e">
        <f>IF('入力欄(差替情報)'!O113="",0,MIN('入力欄(差替情報)'!O113,'入力欄(差替情報)'!O24))</f>
        <v>#DIV/0!</v>
      </c>
    </row>
    <row r="29" spans="1:16" ht="15.6" thickBot="1" x14ac:dyDescent="0.35">
      <c r="A29" s="80" t="s">
        <v>80</v>
      </c>
      <c r="B29" s="80"/>
      <c r="C29" s="80"/>
      <c r="D29" s="8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5.6" thickBot="1" x14ac:dyDescent="0.35">
      <c r="A30" s="74" t="s">
        <v>163</v>
      </c>
      <c r="B30" s="75"/>
      <c r="C30" s="75"/>
      <c r="D30" s="76"/>
      <c r="E30" s="52">
        <f>'入力欄(差替情報)'!D102</f>
        <v>0</v>
      </c>
      <c r="F30" s="52">
        <f>'入力欄(差替情報)'!E102</f>
        <v>0</v>
      </c>
      <c r="G30" s="52">
        <f>'入力欄(差替情報)'!F102</f>
        <v>0</v>
      </c>
      <c r="H30" s="52">
        <f>'入力欄(差替情報)'!G102</f>
        <v>0</v>
      </c>
      <c r="I30" s="52">
        <f>'入力欄(差替情報)'!H102</f>
        <v>0</v>
      </c>
      <c r="J30" s="52">
        <f>'入力欄(差替情報)'!I102</f>
        <v>0</v>
      </c>
      <c r="K30" s="52">
        <f>'入力欄(差替情報)'!J102</f>
        <v>0</v>
      </c>
      <c r="L30" s="52">
        <f>'入力欄(差替情報)'!K102</f>
        <v>0</v>
      </c>
      <c r="M30" s="52">
        <f>'入力欄(差替情報)'!L102</f>
        <v>0</v>
      </c>
      <c r="N30" s="52">
        <f>'入力欄(差替情報)'!M102</f>
        <v>0</v>
      </c>
      <c r="O30" s="52">
        <f>'入力欄(差替情報)'!N102</f>
        <v>0</v>
      </c>
      <c r="P30" s="52">
        <f>'入力欄(差替情報)'!O102</f>
        <v>0</v>
      </c>
    </row>
    <row r="31" spans="1:16" ht="15.6" thickBot="1" x14ac:dyDescent="0.35">
      <c r="A31" s="77" t="s">
        <v>164</v>
      </c>
      <c r="B31" s="78"/>
      <c r="C31" s="78"/>
      <c r="D31" s="7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5.6" thickBot="1" x14ac:dyDescent="0.35">
      <c r="A32" s="87" t="s">
        <v>83</v>
      </c>
      <c r="B32" s="86"/>
      <c r="C32" s="84" t="s">
        <v>84</v>
      </c>
      <c r="D32" s="84"/>
      <c r="E32" s="85" t="str">
        <f>IF('入力欄(基本情報)'!C15="","",'入力欄(基本情報)'!C15)</f>
        <v/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6" ht="15.6" thickBot="1" x14ac:dyDescent="0.35">
      <c r="A33" s="86"/>
      <c r="B33" s="86"/>
      <c r="C33" s="84" t="s">
        <v>85</v>
      </c>
      <c r="D33" s="84"/>
      <c r="E33" s="85" t="str">
        <f>IF('入力欄(基本情報)'!C17="","",'入力欄(基本情報)'!C17)</f>
        <v/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</row>
    <row r="34" spans="1:16" ht="15.6" thickBot="1" x14ac:dyDescent="0.35">
      <c r="A34" s="86"/>
      <c r="B34" s="86"/>
      <c r="C34" s="84" t="s">
        <v>86</v>
      </c>
      <c r="D34" s="84"/>
      <c r="E34" s="85" t="str">
        <f>IF('入力欄(基本情報)'!C26="","",'入力欄(基本情報)'!C26)</f>
        <v/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</row>
    <row r="35" spans="1:16" ht="15.6" thickBot="1" x14ac:dyDescent="0.35">
      <c r="A35" s="86"/>
      <c r="B35" s="86"/>
      <c r="C35" s="84" t="s">
        <v>87</v>
      </c>
      <c r="D35" s="84"/>
      <c r="E35" s="83" t="str">
        <f>IF('入力欄(基本情報)'!C18="","",'入力欄(基本情報)'!C18)</f>
        <v/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1:16" ht="15.6" thickBot="1" x14ac:dyDescent="0.35">
      <c r="A36" s="86"/>
      <c r="B36" s="86"/>
      <c r="C36" s="84" t="s">
        <v>88</v>
      </c>
      <c r="D36" s="84"/>
      <c r="E36" s="85" t="str">
        <f>IF('入力欄(基本情報)'!C19="","",'入力欄(基本情報)'!C19)</f>
        <v/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</row>
    <row r="37" spans="1:16" ht="15.6" thickBot="1" x14ac:dyDescent="0.35">
      <c r="A37" s="86"/>
      <c r="B37" s="86"/>
      <c r="C37" s="84" t="s">
        <v>89</v>
      </c>
      <c r="D37" s="84"/>
      <c r="E37" s="85" t="str">
        <f>IF('入力欄(基本情報)'!C25="","",'入力欄(基本情報)'!C25)</f>
        <v/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6" ht="15.6" thickBot="1" x14ac:dyDescent="0.35">
      <c r="A38" s="86"/>
      <c r="B38" s="86"/>
      <c r="C38" s="84" t="s">
        <v>90</v>
      </c>
      <c r="D38" s="84"/>
      <c r="E38" s="83" t="str">
        <f>IF('入力欄(基本情報)'!C20="","",'入力欄(基本情報)'!C20)</f>
        <v/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5.6" thickBot="1" x14ac:dyDescent="0.35">
      <c r="A39" s="86"/>
      <c r="B39" s="86"/>
      <c r="C39" s="84" t="s">
        <v>91</v>
      </c>
      <c r="D39" s="84"/>
      <c r="E39" s="85" t="str">
        <f>IF('入力欄(基本情報)'!C21="","",'入力欄(基本情報)'!C21)</f>
        <v/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</row>
    <row r="40" spans="1:16" ht="15.6" thickBot="1" x14ac:dyDescent="0.35">
      <c r="A40" s="86"/>
      <c r="B40" s="86"/>
      <c r="C40" s="84" t="s">
        <v>92</v>
      </c>
      <c r="D40" s="84"/>
      <c r="E40" s="83" t="str">
        <f>IF('入力欄(基本情報)'!C22="","",'入力欄(基本情報)'!C22)</f>
        <v/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16" ht="15.6" thickBot="1" x14ac:dyDescent="0.35">
      <c r="A41" s="86"/>
      <c r="B41" s="86"/>
      <c r="C41" s="84" t="s">
        <v>93</v>
      </c>
      <c r="D41" s="84"/>
      <c r="E41" s="85" t="str">
        <f>IF('入力欄(基本情報)'!C22="","",'入力欄(基本情報)'!C23)</f>
        <v/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</row>
    <row r="42" spans="1:16" ht="15.6" thickBot="1" x14ac:dyDescent="0.35">
      <c r="A42" s="86" t="s">
        <v>155</v>
      </c>
      <c r="B42" s="86"/>
      <c r="C42" s="86"/>
      <c r="D42" s="86"/>
      <c r="E42" s="51" t="s">
        <v>7</v>
      </c>
      <c r="F42" s="51" t="s">
        <v>8</v>
      </c>
      <c r="G42" s="51" t="s">
        <v>9</v>
      </c>
      <c r="H42" s="51" t="s">
        <v>10</v>
      </c>
      <c r="I42" s="51" t="s">
        <v>11</v>
      </c>
      <c r="J42" s="51" t="s">
        <v>12</v>
      </c>
      <c r="K42" s="51" t="s">
        <v>13</v>
      </c>
      <c r="L42" s="51" t="s">
        <v>14</v>
      </c>
      <c r="M42" s="51" t="s">
        <v>15</v>
      </c>
      <c r="N42" s="51" t="s">
        <v>16</v>
      </c>
      <c r="O42" s="51" t="s">
        <v>17</v>
      </c>
      <c r="P42" s="51" t="s">
        <v>18</v>
      </c>
    </row>
    <row r="43" spans="1:16" ht="15.6" thickBot="1" x14ac:dyDescent="0.35">
      <c r="A43" s="80" t="s">
        <v>94</v>
      </c>
      <c r="B43" s="80"/>
      <c r="C43" s="80"/>
      <c r="D43" s="80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ht="15.6" thickBot="1" x14ac:dyDescent="0.35">
      <c r="A44" s="84" t="s">
        <v>95</v>
      </c>
      <c r="B44" s="84"/>
      <c r="C44" s="84"/>
      <c r="D44" s="84"/>
      <c r="E44" s="52">
        <f>'入力欄(差替情報)'!D15</f>
        <v>0</v>
      </c>
      <c r="F44" s="52">
        <f>'入力欄(差替情報)'!E15</f>
        <v>0</v>
      </c>
      <c r="G44" s="52">
        <f>'入力欄(差替情報)'!F15</f>
        <v>0</v>
      </c>
      <c r="H44" s="52">
        <f>'入力欄(差替情報)'!G15</f>
        <v>0</v>
      </c>
      <c r="I44" s="52">
        <f>'入力欄(差替情報)'!H15</f>
        <v>0</v>
      </c>
      <c r="J44" s="52">
        <f>'入力欄(差替情報)'!I15</f>
        <v>0</v>
      </c>
      <c r="K44" s="52">
        <f>'入力欄(差替情報)'!J15</f>
        <v>0</v>
      </c>
      <c r="L44" s="52">
        <f>'入力欄(差替情報)'!K15</f>
        <v>0</v>
      </c>
      <c r="M44" s="52">
        <f>'入力欄(差替情報)'!L15</f>
        <v>0</v>
      </c>
      <c r="N44" s="52">
        <f>'入力欄(差替情報)'!M15</f>
        <v>0</v>
      </c>
      <c r="O44" s="52">
        <f>'入力欄(差替情報)'!N15</f>
        <v>0</v>
      </c>
      <c r="P44" s="52">
        <f>'入力欄(差替情報)'!O15</f>
        <v>0</v>
      </c>
    </row>
    <row r="45" spans="1:16" ht="15.6" thickBot="1" x14ac:dyDescent="0.35">
      <c r="A45" s="80" t="s">
        <v>96</v>
      </c>
      <c r="B45" s="80"/>
      <c r="C45" s="80"/>
      <c r="D45" s="80"/>
      <c r="E45" s="54" t="e">
        <f>MIN(ROUND(E48/'入力欄(差替情報)'!D22,0),'入力欄(差替情報)'!D15)</f>
        <v>#DIV/0!</v>
      </c>
      <c r="F45" s="54" t="e">
        <f>MIN(ROUND(F48/'入力欄(差替情報)'!E22,0),'入力欄(差替情報)'!E15)</f>
        <v>#DIV/0!</v>
      </c>
      <c r="G45" s="54" t="e">
        <f>MIN(ROUND(G48/'入力欄(差替情報)'!F22,0),'入力欄(差替情報)'!F15)</f>
        <v>#DIV/0!</v>
      </c>
      <c r="H45" s="54" t="e">
        <f>MIN(ROUND(H48/'入力欄(差替情報)'!G22,0),'入力欄(差替情報)'!G15)</f>
        <v>#DIV/0!</v>
      </c>
      <c r="I45" s="54" t="e">
        <f>MIN(ROUND(I48/'入力欄(差替情報)'!H22,0),'入力欄(差替情報)'!H15)</f>
        <v>#DIV/0!</v>
      </c>
      <c r="J45" s="54" t="e">
        <f>MIN(ROUND(J48/'入力欄(差替情報)'!I22,0),'入力欄(差替情報)'!I15)</f>
        <v>#DIV/0!</v>
      </c>
      <c r="K45" s="54" t="e">
        <f>MIN(ROUND(K48/'入力欄(差替情報)'!J22,0),'入力欄(差替情報)'!J15)</f>
        <v>#DIV/0!</v>
      </c>
      <c r="L45" s="54" t="e">
        <f>MIN(ROUND(L48/'入力欄(差替情報)'!K22,0),'入力欄(差替情報)'!K15)</f>
        <v>#DIV/0!</v>
      </c>
      <c r="M45" s="54" t="e">
        <f>MIN(ROUND(M48/'入力欄(差替情報)'!L22,0),'入力欄(差替情報)'!L15)</f>
        <v>#DIV/0!</v>
      </c>
      <c r="N45" s="54" t="e">
        <f>MIN(ROUND(N48/'入力欄(差替情報)'!M22,0),'入力欄(差替情報)'!M15)</f>
        <v>#DIV/0!</v>
      </c>
      <c r="O45" s="54" t="e">
        <f>MIN(ROUND(O48/'入力欄(差替情報)'!N22,0),'入力欄(差替情報)'!N15)</f>
        <v>#DIV/0!</v>
      </c>
      <c r="P45" s="54" t="e">
        <f>MIN(ROUND(P48/'入力欄(差替情報)'!O22,0),'入力欄(差替情報)'!O15)</f>
        <v>#DIV/0!</v>
      </c>
    </row>
    <row r="46" spans="1:16" ht="15.6" thickBot="1" x14ac:dyDescent="0.35">
      <c r="A46" s="80" t="s">
        <v>97</v>
      </c>
      <c r="B46" s="80"/>
      <c r="C46" s="80"/>
      <c r="D46" s="80"/>
      <c r="E46" s="54" t="e">
        <f t="shared" ref="E46:P46" si="0">E28+E30</f>
        <v>#DIV/0!</v>
      </c>
      <c r="F46" s="54" t="e">
        <f t="shared" si="0"/>
        <v>#DIV/0!</v>
      </c>
      <c r="G46" s="54" t="e">
        <f t="shared" si="0"/>
        <v>#DIV/0!</v>
      </c>
      <c r="H46" s="54" t="e">
        <f t="shared" si="0"/>
        <v>#DIV/0!</v>
      </c>
      <c r="I46" s="54" t="e">
        <f t="shared" si="0"/>
        <v>#DIV/0!</v>
      </c>
      <c r="J46" s="54" t="e">
        <f t="shared" si="0"/>
        <v>#DIV/0!</v>
      </c>
      <c r="K46" s="54" t="e">
        <f t="shared" si="0"/>
        <v>#DIV/0!</v>
      </c>
      <c r="L46" s="54" t="e">
        <f t="shared" si="0"/>
        <v>#DIV/0!</v>
      </c>
      <c r="M46" s="54" t="e">
        <f t="shared" si="0"/>
        <v>#DIV/0!</v>
      </c>
      <c r="N46" s="54" t="e">
        <f t="shared" si="0"/>
        <v>#DIV/0!</v>
      </c>
      <c r="O46" s="54" t="e">
        <f t="shared" si="0"/>
        <v>#DIV/0!</v>
      </c>
      <c r="P46" s="54" t="e">
        <f t="shared" si="0"/>
        <v>#DIV/0!</v>
      </c>
    </row>
    <row r="47" spans="1:16" ht="15.6" thickBot="1" x14ac:dyDescent="0.35">
      <c r="A47" s="80" t="s">
        <v>98</v>
      </c>
      <c r="B47" s="80"/>
      <c r="C47" s="80"/>
      <c r="D47" s="80"/>
      <c r="E47" s="82">
        <f>IF('入力欄(差替情報)'!D103+'入力欄(差替情報)'!D115="","",'入力欄(差替情報)'!D103+'入力欄(差替情報)'!D115)</f>
        <v>0</v>
      </c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</row>
    <row r="48" spans="1:16" ht="15.6" thickBot="1" x14ac:dyDescent="0.35">
      <c r="A48" s="80" t="s">
        <v>99</v>
      </c>
      <c r="B48" s="80"/>
      <c r="C48" s="80"/>
      <c r="D48" s="80"/>
      <c r="E48" s="54" t="e">
        <f>MAX('入力欄(差替情報)'!D24-E46,0)</f>
        <v>#DIV/0!</v>
      </c>
      <c r="F48" s="54" t="e">
        <f>MAX('入力欄(差替情報)'!E24-F46,0)</f>
        <v>#DIV/0!</v>
      </c>
      <c r="G48" s="54" t="e">
        <f>MAX('入力欄(差替情報)'!F24-G46,0)</f>
        <v>#DIV/0!</v>
      </c>
      <c r="H48" s="54" t="e">
        <f>MAX('入力欄(差替情報)'!G24-H46,0)</f>
        <v>#DIV/0!</v>
      </c>
      <c r="I48" s="54" t="e">
        <f>MAX('入力欄(差替情報)'!H24-I46,0)</f>
        <v>#DIV/0!</v>
      </c>
      <c r="J48" s="54" t="e">
        <f>MAX('入力欄(差替情報)'!I24-J46,0)</f>
        <v>#DIV/0!</v>
      </c>
      <c r="K48" s="54" t="e">
        <f>MAX('入力欄(差替情報)'!J24-K46,0)</f>
        <v>#DIV/0!</v>
      </c>
      <c r="L48" s="54" t="e">
        <f>MAX('入力欄(差替情報)'!K24-L46,0)</f>
        <v>#DIV/0!</v>
      </c>
      <c r="M48" s="54" t="e">
        <f>MAX('入力欄(差替情報)'!L24-M46,0)</f>
        <v>#DIV/0!</v>
      </c>
      <c r="N48" s="54" t="e">
        <f>MAX('入力欄(差替情報)'!M24-N46,0)</f>
        <v>#DIV/0!</v>
      </c>
      <c r="O48" s="54" t="e">
        <f>MAX('入力欄(差替情報)'!N24-O46,0)</f>
        <v>#DIV/0!</v>
      </c>
      <c r="P48" s="54" t="e">
        <f>MAX('入力欄(差替情報)'!O24-P46,0)</f>
        <v>#DIV/0!</v>
      </c>
    </row>
    <row r="49" spans="1:16" ht="15.6" thickBot="1" x14ac:dyDescent="0.35">
      <c r="A49" s="80" t="s">
        <v>100</v>
      </c>
      <c r="B49" s="80"/>
      <c r="C49" s="80"/>
      <c r="D49" s="80"/>
      <c r="E49" s="82">
        <f>MAX('入力欄(差替情報)'!D25-E47,0)</f>
        <v>0</v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</row>
    <row r="50" spans="1:16" ht="15.6" thickBot="1" x14ac:dyDescent="0.35">
      <c r="A50" s="80" t="s">
        <v>147</v>
      </c>
      <c r="B50" s="80"/>
      <c r="C50" s="80"/>
      <c r="D50" s="8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  <row r="51" spans="1:16" ht="15.6" thickBot="1" x14ac:dyDescent="0.35">
      <c r="A51" s="80" t="s">
        <v>101</v>
      </c>
      <c r="B51" s="80"/>
      <c r="C51" s="80"/>
      <c r="D51" s="80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</row>
    <row r="52" spans="1:16" ht="15.6" thickBot="1" x14ac:dyDescent="0.35">
      <c r="A52" s="80" t="s">
        <v>148</v>
      </c>
      <c r="B52" s="80"/>
      <c r="C52" s="80"/>
      <c r="D52" s="80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</row>
    <row r="53" spans="1:16" ht="15.6" thickBot="1" x14ac:dyDescent="0.35">
      <c r="A53" s="80" t="s">
        <v>102</v>
      </c>
      <c r="B53" s="80"/>
      <c r="C53" s="80"/>
      <c r="D53" s="80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</row>
  </sheetData>
  <sheetProtection algorithmName="SHA-512" hashValue="DMtDsAvnB5/LGTqHSZ8mTCi/BwNWif5MI0NNKVE1yO8pzstsGh55Csg3dX5R98tuWxWF9OOqJ4JdraG3avsLkA==" saltValue="PYQT7huJ19wrLO3VevOPOQ==" spinCount="100000" sheet="1" objects="1" scenarios="1"/>
  <mergeCells count="79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38:D38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C35:D35"/>
    <mergeCell ref="A47:D47"/>
    <mergeCell ref="E47:P47"/>
    <mergeCell ref="C39:D39"/>
    <mergeCell ref="E39:P39"/>
    <mergeCell ref="A32:B41"/>
    <mergeCell ref="C32:D32"/>
    <mergeCell ref="E32:P32"/>
    <mergeCell ref="C33:D33"/>
    <mergeCell ref="E33:P33"/>
    <mergeCell ref="C34:D34"/>
    <mergeCell ref="E34:P34"/>
    <mergeCell ref="E35:P35"/>
    <mergeCell ref="C36:D36"/>
    <mergeCell ref="E36:P36"/>
    <mergeCell ref="C37:D37"/>
    <mergeCell ref="E37:P37"/>
    <mergeCell ref="A42:D42"/>
    <mergeCell ref="A43:D43"/>
    <mergeCell ref="A44:D44"/>
    <mergeCell ref="A45:D45"/>
    <mergeCell ref="A46:D46"/>
    <mergeCell ref="A30:D30"/>
    <mergeCell ref="A31:D31"/>
    <mergeCell ref="A53:D53"/>
    <mergeCell ref="E53:P53"/>
    <mergeCell ref="A49:D49"/>
    <mergeCell ref="E49:P49"/>
    <mergeCell ref="A50:D50"/>
    <mergeCell ref="A51:D51"/>
    <mergeCell ref="E51:P51"/>
    <mergeCell ref="A52:D52"/>
    <mergeCell ref="E38:P38"/>
    <mergeCell ref="A48:D48"/>
    <mergeCell ref="C40:D40"/>
    <mergeCell ref="E40:P40"/>
    <mergeCell ref="C41:D41"/>
    <mergeCell ref="E41:P41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5:P35 E38:P38" xr:uid="{D5855117-237C-4059-BFCF-2F49E1EC7C8F}">
      <formula1>"落札,非落札,非応札"</formula1>
    </dataValidation>
    <dataValidation type="list" allowBlank="1" showInputMessage="1" showErrorMessage="1" sqref="E40:P40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3" t="s">
        <v>156</v>
      </c>
    </row>
    <row r="4" spans="2:3" x14ac:dyDescent="0.3">
      <c r="B4" s="1" t="s">
        <v>63</v>
      </c>
      <c r="C4" s="23" t="s">
        <v>64</v>
      </c>
    </row>
    <row r="7" spans="2:3" x14ac:dyDescent="0.3">
      <c r="C7" s="23"/>
    </row>
    <row r="8" spans="2:3" x14ac:dyDescent="0.3">
      <c r="C8" s="23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 codeName="Sheet4">
    <tabColor rgb="FF0070C0"/>
  </sheetPr>
  <dimension ref="A1:O99"/>
  <sheetViews>
    <sheetView zoomScale="80" zoomScaleNormal="80" workbookViewId="0">
      <selection sqref="A1:D1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151</v>
      </c>
    </row>
    <row r="4" spans="1:13" x14ac:dyDescent="0.3">
      <c r="A4" s="5" t="s">
        <v>7</v>
      </c>
      <c r="B4" s="60">
        <v>4775.7736743165033</v>
      </c>
      <c r="C4" s="60">
        <v>12152.505552884437</v>
      </c>
      <c r="D4" s="60">
        <v>41045.734079244576</v>
      </c>
      <c r="E4" s="60">
        <v>18006.665447470816</v>
      </c>
      <c r="F4" s="60">
        <v>3596.1451942740287</v>
      </c>
      <c r="G4" s="60">
        <v>16944.691916376309</v>
      </c>
      <c r="H4" s="60">
        <v>6681.5041045470343</v>
      </c>
      <c r="I4" s="60">
        <v>4784.8914285714282</v>
      </c>
      <c r="J4" s="60">
        <v>12367.994161898001</v>
      </c>
    </row>
    <row r="5" spans="1:13" x14ac:dyDescent="0.3">
      <c r="A5" s="5" t="s">
        <v>8</v>
      </c>
      <c r="B5" s="60">
        <v>4316.3723049291557</v>
      </c>
      <c r="C5" s="60">
        <v>11226.206686922649</v>
      </c>
      <c r="D5" s="60">
        <v>40070.232473900382</v>
      </c>
      <c r="E5" s="60">
        <v>18180.79383916991</v>
      </c>
      <c r="F5" s="60">
        <v>3358.0855828220861</v>
      </c>
      <c r="G5" s="60">
        <v>18113.733170357049</v>
      </c>
      <c r="H5" s="60">
        <v>6702.6933765598869</v>
      </c>
      <c r="I5" s="60">
        <v>4949.8828571428567</v>
      </c>
      <c r="J5" s="60">
        <v>13408.14769273282</v>
      </c>
    </row>
    <row r="6" spans="1:13" x14ac:dyDescent="0.3">
      <c r="A6" s="5" t="s">
        <v>9</v>
      </c>
      <c r="B6" s="60">
        <v>4476.9018579125923</v>
      </c>
      <c r="C6" s="60">
        <v>12374.162232906696</v>
      </c>
      <c r="D6" s="60">
        <v>47614.473651737855</v>
      </c>
      <c r="E6" s="60">
        <v>19983.510129701688</v>
      </c>
      <c r="F6" s="60">
        <v>3935.4988957055211</v>
      </c>
      <c r="G6" s="60">
        <v>20586.742368963321</v>
      </c>
      <c r="H6" s="60">
        <v>7627.780388902268</v>
      </c>
      <c r="I6" s="60">
        <v>5774.87</v>
      </c>
      <c r="J6" s="60">
        <v>15186.618018383835</v>
      </c>
    </row>
    <row r="7" spans="1:13" x14ac:dyDescent="0.3">
      <c r="A7" s="5" t="s">
        <v>10</v>
      </c>
      <c r="B7" s="60">
        <v>5232.835232042481</v>
      </c>
      <c r="C7" s="60">
        <v>14877.97020898236</v>
      </c>
      <c r="D7" s="60">
        <v>60828.202705198062</v>
      </c>
      <c r="E7" s="60">
        <v>23691.360000000001</v>
      </c>
      <c r="F7" s="60">
        <v>4781.7000000000007</v>
      </c>
      <c r="G7" s="60">
        <v>26282.249025888879</v>
      </c>
      <c r="H7" s="60">
        <v>9904.3357673842165</v>
      </c>
      <c r="I7" s="60">
        <v>7139.84</v>
      </c>
      <c r="J7" s="60">
        <v>19572.871999999999</v>
      </c>
    </row>
    <row r="8" spans="1:13" x14ac:dyDescent="0.3">
      <c r="A8" s="5" t="s">
        <v>11</v>
      </c>
      <c r="B8" s="60">
        <v>5270.4039999999995</v>
      </c>
      <c r="C8" s="60">
        <v>15253.776</v>
      </c>
      <c r="D8" s="60">
        <v>60827.193999999996</v>
      </c>
      <c r="E8" s="60">
        <v>23691.360000000001</v>
      </c>
      <c r="F8" s="60">
        <v>4781.7000000000007</v>
      </c>
      <c r="G8" s="60">
        <v>26287.170000000002</v>
      </c>
      <c r="H8" s="60">
        <v>9901.9143600000007</v>
      </c>
      <c r="I8" s="60">
        <v>7139.84</v>
      </c>
      <c r="J8" s="60">
        <v>19572.871999999999</v>
      </c>
    </row>
    <row r="9" spans="1:13" x14ac:dyDescent="0.3">
      <c r="A9" s="5" t="s">
        <v>12</v>
      </c>
      <c r="B9" s="60">
        <v>4829.5581223240124</v>
      </c>
      <c r="C9" s="60">
        <v>13582.521533403105</v>
      </c>
      <c r="D9" s="60">
        <v>52051.083980917741</v>
      </c>
      <c r="E9" s="60">
        <v>22656.848378728922</v>
      </c>
      <c r="F9" s="60">
        <v>4200.42</v>
      </c>
      <c r="G9" s="60">
        <v>23014.452605747258</v>
      </c>
      <c r="H9" s="60">
        <v>8590.4745981031592</v>
      </c>
      <c r="I9" s="60">
        <v>6359.8514285714282</v>
      </c>
      <c r="J9" s="60">
        <v>17052.343949594775</v>
      </c>
    </row>
    <row r="10" spans="1:13" x14ac:dyDescent="0.3">
      <c r="A10" s="5" t="s">
        <v>13</v>
      </c>
      <c r="B10" s="60">
        <v>4675.3663863500296</v>
      </c>
      <c r="C10" s="60">
        <v>11856.735920014838</v>
      </c>
      <c r="D10" s="60">
        <v>43057.710385369777</v>
      </c>
      <c r="E10" s="60">
        <v>18938.749779507132</v>
      </c>
      <c r="F10" s="60">
        <v>3530.3025357873212</v>
      </c>
      <c r="G10" s="60">
        <v>18690.867336180734</v>
      </c>
      <c r="H10" s="60">
        <v>7131.4657656733698</v>
      </c>
      <c r="I10" s="60">
        <v>5339.8771428571436</v>
      </c>
      <c r="J10" s="60">
        <v>14299.202305028368</v>
      </c>
    </row>
    <row r="11" spans="1:13" x14ac:dyDescent="0.3">
      <c r="A11" s="5" t="s">
        <v>14</v>
      </c>
      <c r="B11" s="60">
        <v>5357.0369746557571</v>
      </c>
      <c r="C11" s="60">
        <v>13339.787155481357</v>
      </c>
      <c r="D11" s="60">
        <v>43826.169622939524</v>
      </c>
      <c r="E11" s="60">
        <v>18979.724695201036</v>
      </c>
      <c r="F11" s="60">
        <v>3819.0041922290388</v>
      </c>
      <c r="G11" s="60">
        <v>18125.555508223744</v>
      </c>
      <c r="H11" s="60">
        <v>7525.9918988783375</v>
      </c>
      <c r="I11" s="60">
        <v>5099.8814285714288</v>
      </c>
      <c r="J11" s="60">
        <v>14223.575582276295</v>
      </c>
    </row>
    <row r="12" spans="1:13" x14ac:dyDescent="0.3">
      <c r="A12" s="5" t="s">
        <v>15</v>
      </c>
      <c r="B12" s="60">
        <v>5976.3473582119332</v>
      </c>
      <c r="C12" s="60">
        <v>14961.527856872566</v>
      </c>
      <c r="D12" s="60">
        <v>48411.417026629882</v>
      </c>
      <c r="E12" s="60">
        <v>21796.465149156938</v>
      </c>
      <c r="F12" s="60">
        <v>4563.5542535787326</v>
      </c>
      <c r="G12" s="60">
        <v>23230.13527181447</v>
      </c>
      <c r="H12" s="60">
        <v>9414.3145925157969</v>
      </c>
      <c r="I12" s="60">
        <v>6779.8414285714289</v>
      </c>
      <c r="J12" s="60">
        <v>17039.952880799319</v>
      </c>
    </row>
    <row r="13" spans="1:13" x14ac:dyDescent="0.3">
      <c r="A13" s="5" t="s">
        <v>16</v>
      </c>
      <c r="B13" s="60">
        <v>6211.75</v>
      </c>
      <c r="C13" s="60">
        <v>15681.65</v>
      </c>
      <c r="D13" s="60">
        <v>52909.204607957261</v>
      </c>
      <c r="E13" s="60">
        <v>23588.932710765239</v>
      </c>
      <c r="F13" s="60">
        <v>4953.5600000000004</v>
      </c>
      <c r="G13" s="60">
        <v>24360.768927728448</v>
      </c>
      <c r="H13" s="60">
        <v>9589.6526879062658</v>
      </c>
      <c r="I13" s="60">
        <v>6779.8414285714289</v>
      </c>
      <c r="J13" s="60">
        <v>18029.901981462644</v>
      </c>
    </row>
    <row r="14" spans="1:13" x14ac:dyDescent="0.3">
      <c r="A14" s="5" t="s">
        <v>17</v>
      </c>
      <c r="B14" s="60">
        <v>6174.5676711235283</v>
      </c>
      <c r="C14" s="60">
        <v>15648.369490558338</v>
      </c>
      <c r="D14" s="60">
        <v>52910.539548221335</v>
      </c>
      <c r="E14" s="60">
        <v>23588.932710765239</v>
      </c>
      <c r="F14" s="60">
        <v>4953.5600000000004</v>
      </c>
      <c r="G14" s="60">
        <v>24366.670096661794</v>
      </c>
      <c r="H14" s="60">
        <v>9589.8468219942624</v>
      </c>
      <c r="I14" s="60">
        <v>6779.8414285714289</v>
      </c>
      <c r="J14" s="60">
        <v>18029.901981462644</v>
      </c>
    </row>
    <row r="15" spans="1:13" x14ac:dyDescent="0.3">
      <c r="A15" s="5" t="s">
        <v>18</v>
      </c>
      <c r="B15" s="60">
        <v>5592.8059397325887</v>
      </c>
      <c r="C15" s="60">
        <v>14350.549622333518</v>
      </c>
      <c r="D15" s="60">
        <v>46748.699618179897</v>
      </c>
      <c r="E15" s="60">
        <v>20751.70479896239</v>
      </c>
      <c r="F15" s="60">
        <v>4239.3911656441724</v>
      </c>
      <c r="G15" s="60">
        <v>20745.3137353415</v>
      </c>
      <c r="H15" s="60">
        <v>8022.990908733459</v>
      </c>
      <c r="I15" s="60">
        <v>5684.8728571428564</v>
      </c>
      <c r="J15" s="60">
        <v>14835.553100177185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61">
        <v>159342.68090194621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58"/>
      <c r="C19" s="58"/>
      <c r="D19" s="58"/>
      <c r="E19" s="58"/>
      <c r="F19" s="58"/>
      <c r="G19" s="58"/>
      <c r="H19" s="58"/>
      <c r="I19" s="58"/>
      <c r="J19" s="58"/>
    </row>
    <row r="20" spans="1:12" x14ac:dyDescent="0.3">
      <c r="L20" s="7"/>
    </row>
    <row r="21" spans="1:12" x14ac:dyDescent="0.3">
      <c r="A21" s="1" t="s">
        <v>55</v>
      </c>
      <c r="B21" s="58"/>
      <c r="C21" s="59">
        <f>B21</f>
        <v>0</v>
      </c>
      <c r="D21" s="59">
        <f t="shared" ref="D21:J21" si="0">C21</f>
        <v>0</v>
      </c>
      <c r="E21" s="59">
        <f t="shared" si="0"/>
        <v>0</v>
      </c>
      <c r="F21" s="59">
        <f t="shared" si="0"/>
        <v>0</v>
      </c>
      <c r="G21" s="59">
        <f t="shared" si="0"/>
        <v>0</v>
      </c>
      <c r="H21" s="59">
        <f t="shared" si="0"/>
        <v>0</v>
      </c>
      <c r="I21" s="59">
        <f t="shared" si="0"/>
        <v>0</v>
      </c>
      <c r="J21" s="59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152</v>
      </c>
    </row>
    <row r="24" spans="1:12" x14ac:dyDescent="0.3">
      <c r="A24" s="5" t="s">
        <v>7</v>
      </c>
      <c r="B24" s="62">
        <v>754.55423018816509</v>
      </c>
      <c r="C24" s="62">
        <v>3483.2120942277388</v>
      </c>
      <c r="D24" s="62">
        <v>2002.4500695514159</v>
      </c>
      <c r="E24" s="62">
        <v>1631.5885327007506</v>
      </c>
      <c r="F24" s="62">
        <v>1235.7653726993419</v>
      </c>
      <c r="G24" s="62">
        <v>1761.0949794125545</v>
      </c>
      <c r="H24" s="62">
        <v>872.84948023675224</v>
      </c>
      <c r="I24" s="62">
        <v>431.63957514614822</v>
      </c>
      <c r="J24" s="62">
        <v>869.56566583711924</v>
      </c>
    </row>
    <row r="25" spans="1:12" x14ac:dyDescent="0.3">
      <c r="A25" s="5" t="s">
        <v>8</v>
      </c>
      <c r="B25" s="62">
        <v>939.55741007653842</v>
      </c>
      <c r="C25" s="62">
        <v>3849.3846147166187</v>
      </c>
      <c r="D25" s="62">
        <v>3611.6430350153214</v>
      </c>
      <c r="E25" s="62">
        <v>2615.0042743582308</v>
      </c>
      <c r="F25" s="62">
        <v>1259.7612251270107</v>
      </c>
      <c r="G25" s="62">
        <v>2816.274705506426</v>
      </c>
      <c r="H25" s="62">
        <v>1751.0837381997537</v>
      </c>
      <c r="I25" s="62">
        <v>918.02765234388721</v>
      </c>
      <c r="J25" s="62">
        <v>1372.6533446562269</v>
      </c>
    </row>
    <row r="26" spans="1:12" x14ac:dyDescent="0.3">
      <c r="A26" s="5" t="s">
        <v>9</v>
      </c>
      <c r="B26" s="62">
        <v>969.25701644190769</v>
      </c>
      <c r="C26" s="62">
        <v>4058.4617921754702</v>
      </c>
      <c r="D26" s="62">
        <v>5101.6363250281847</v>
      </c>
      <c r="E26" s="62">
        <v>3412.2437033505585</v>
      </c>
      <c r="F26" s="62">
        <v>1155.9342416615004</v>
      </c>
      <c r="G26" s="62">
        <v>3255.692270980031</v>
      </c>
      <c r="H26" s="62">
        <v>1826.1764843917485</v>
      </c>
      <c r="I26" s="62">
        <v>1038.3295217581328</v>
      </c>
      <c r="J26" s="62">
        <v>2522.5586442124459</v>
      </c>
    </row>
    <row r="27" spans="1:12" x14ac:dyDescent="0.3">
      <c r="A27" s="5" t="s">
        <v>10</v>
      </c>
      <c r="B27" s="62">
        <v>824.32819709760543</v>
      </c>
      <c r="C27" s="62">
        <v>3750.5147857246175</v>
      </c>
      <c r="D27" s="62">
        <v>6102.7560173347028</v>
      </c>
      <c r="E27" s="62">
        <v>4184.7470582662936</v>
      </c>
      <c r="F27" s="62">
        <v>1229.7500966679806</v>
      </c>
      <c r="G27" s="62">
        <v>3936.4704441957283</v>
      </c>
      <c r="H27" s="62">
        <v>2594.878259387549</v>
      </c>
      <c r="I27" s="62">
        <v>1288.1194200486054</v>
      </c>
      <c r="J27" s="62">
        <v>2514.5757212769313</v>
      </c>
    </row>
    <row r="28" spans="1:12" x14ac:dyDescent="0.3">
      <c r="A28" s="5" t="s">
        <v>11</v>
      </c>
      <c r="B28" s="62">
        <v>708.40996286197606</v>
      </c>
      <c r="C28" s="62">
        <v>4205.5811560834109</v>
      </c>
      <c r="D28" s="62">
        <v>6170.5457698672217</v>
      </c>
      <c r="E28" s="62">
        <v>3794.5377749636737</v>
      </c>
      <c r="F28" s="62">
        <v>1089.6360253994453</v>
      </c>
      <c r="G28" s="62">
        <v>3647.9886433257284</v>
      </c>
      <c r="H28" s="62">
        <v>2402.4006453572192</v>
      </c>
      <c r="I28" s="62">
        <v>1324.0547298449042</v>
      </c>
      <c r="J28" s="62">
        <v>2293.6852922964181</v>
      </c>
    </row>
    <row r="29" spans="1:12" x14ac:dyDescent="0.3">
      <c r="A29" s="5" t="s">
        <v>12</v>
      </c>
      <c r="B29" s="62">
        <v>630.0986038470744</v>
      </c>
      <c r="C29" s="62">
        <v>3219.037620618642</v>
      </c>
      <c r="D29" s="62">
        <v>4580.5994803124104</v>
      </c>
      <c r="E29" s="62">
        <v>2986.5564332314589</v>
      </c>
      <c r="F29" s="62">
        <v>952.52250171816786</v>
      </c>
      <c r="G29" s="62">
        <v>2749.0541652925522</v>
      </c>
      <c r="H29" s="62">
        <v>1683.1437947336738</v>
      </c>
      <c r="I29" s="62">
        <v>981.56964408089675</v>
      </c>
      <c r="J29" s="62">
        <v>2264.5077561651201</v>
      </c>
    </row>
    <row r="30" spans="1:12" x14ac:dyDescent="0.3">
      <c r="A30" s="5" t="s">
        <v>13</v>
      </c>
      <c r="B30" s="62">
        <v>553.33997435645779</v>
      </c>
      <c r="C30" s="62">
        <v>2571.8135682362881</v>
      </c>
      <c r="D30" s="62">
        <v>3212.1126622655242</v>
      </c>
      <c r="E30" s="62">
        <v>1911.9307239988539</v>
      </c>
      <c r="F30" s="62">
        <v>807.09592896630488</v>
      </c>
      <c r="G30" s="62">
        <v>1823.1427562219712</v>
      </c>
      <c r="H30" s="62">
        <v>1191.6275440366589</v>
      </c>
      <c r="I30" s="62">
        <v>728.99054847133561</v>
      </c>
      <c r="J30" s="62">
        <v>1889.3662934466042</v>
      </c>
    </row>
    <row r="31" spans="1:12" x14ac:dyDescent="0.3">
      <c r="A31" s="5" t="s">
        <v>14</v>
      </c>
      <c r="B31" s="62">
        <v>693.60487022527377</v>
      </c>
      <c r="C31" s="62">
        <v>2371.2609842632774</v>
      </c>
      <c r="D31" s="62">
        <v>1210.0041491580332</v>
      </c>
      <c r="E31" s="62">
        <v>795.29010925631769</v>
      </c>
      <c r="F31" s="62">
        <v>805.13872754021588</v>
      </c>
      <c r="G31" s="62">
        <v>845.11662323379892</v>
      </c>
      <c r="H31" s="62">
        <v>357.75254973483788</v>
      </c>
      <c r="I31" s="62">
        <v>352.05882737814369</v>
      </c>
      <c r="J31" s="62">
        <v>925.28315921008095</v>
      </c>
    </row>
    <row r="32" spans="1:12" x14ac:dyDescent="0.3">
      <c r="A32" s="5" t="s">
        <v>15</v>
      </c>
      <c r="B32" s="62">
        <v>819.4416505829513</v>
      </c>
      <c r="C32" s="62">
        <v>3232.9373543116944</v>
      </c>
      <c r="D32" s="62">
        <v>1125.8852351335777</v>
      </c>
      <c r="E32" s="62">
        <v>933.34787099325138</v>
      </c>
      <c r="F32" s="62">
        <v>982.84327874900532</v>
      </c>
      <c r="G32" s="62">
        <v>1085.4749585841066</v>
      </c>
      <c r="H32" s="62">
        <v>638.66539552512313</v>
      </c>
      <c r="I32" s="62">
        <v>458.9243331718435</v>
      </c>
      <c r="J32" s="62">
        <v>1257.4699229484665</v>
      </c>
    </row>
    <row r="33" spans="1:12" x14ac:dyDescent="0.3">
      <c r="A33" s="5" t="s">
        <v>16</v>
      </c>
      <c r="B33" s="62">
        <v>615.58773022828962</v>
      </c>
      <c r="C33" s="62">
        <v>3254.9653376776141</v>
      </c>
      <c r="D33" s="62">
        <v>1493.751554758368</v>
      </c>
      <c r="E33" s="62">
        <v>1259.9713136037381</v>
      </c>
      <c r="F33" s="62">
        <v>810.63597313352045</v>
      </c>
      <c r="G33" s="62">
        <v>1223.2414579159351</v>
      </c>
      <c r="H33" s="62">
        <v>836.43850157611848</v>
      </c>
      <c r="I33" s="62">
        <v>535.19801010566243</v>
      </c>
      <c r="J33" s="62">
        <v>1238.2301210007436</v>
      </c>
    </row>
    <row r="34" spans="1:12" x14ac:dyDescent="0.3">
      <c r="A34" s="5" t="s">
        <v>17</v>
      </c>
      <c r="B34" s="62">
        <v>779.52976926610404</v>
      </c>
      <c r="C34" s="62">
        <v>3206.4585643928331</v>
      </c>
      <c r="D34" s="62">
        <v>1133.1615792849498</v>
      </c>
      <c r="E34" s="62">
        <v>1092.0202940937379</v>
      </c>
      <c r="F34" s="62">
        <v>805.32072419318285</v>
      </c>
      <c r="G34" s="62">
        <v>1383.8396062085642</v>
      </c>
      <c r="H34" s="62">
        <v>815.99260778987048</v>
      </c>
      <c r="I34" s="62">
        <v>528.73786373460018</v>
      </c>
      <c r="J34" s="62">
        <v>1182.7389910361744</v>
      </c>
    </row>
    <row r="35" spans="1:12" x14ac:dyDescent="0.3">
      <c r="A35" s="5" t="s">
        <v>18</v>
      </c>
      <c r="B35" s="62">
        <v>686.26152523478572</v>
      </c>
      <c r="C35" s="62">
        <v>2506.562820824226</v>
      </c>
      <c r="D35" s="62">
        <v>1260.0095528599886</v>
      </c>
      <c r="E35" s="62">
        <v>1106.6794095678338</v>
      </c>
      <c r="F35" s="62">
        <v>924.17094272285408</v>
      </c>
      <c r="G35" s="62">
        <v>1378.6449944720141</v>
      </c>
      <c r="H35" s="62">
        <v>850.56889234238156</v>
      </c>
      <c r="I35" s="62">
        <v>568.20694056427669</v>
      </c>
      <c r="J35" s="62">
        <v>1067.7049214116219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72">
        <v>4306.2078963245176</v>
      </c>
      <c r="C38" s="72">
        <v>9407.4248824664592</v>
      </c>
      <c r="D38" s="72">
        <v>42120.803125302737</v>
      </c>
      <c r="E38" s="72">
        <v>17615.351407635961</v>
      </c>
      <c r="F38" s="72">
        <v>2624.8076601964017</v>
      </c>
      <c r="G38" s="72">
        <v>16638.004014248214</v>
      </c>
      <c r="H38" s="72">
        <v>6375.2165241141392</v>
      </c>
      <c r="I38" s="72">
        <v>4600.9505838892946</v>
      </c>
      <c r="J38" s="72">
        <v>12355.153107249229</v>
      </c>
      <c r="L38" s="10"/>
    </row>
    <row r="39" spans="1:12" x14ac:dyDescent="0.3">
      <c r="A39" s="5" t="s">
        <v>8</v>
      </c>
      <c r="B39" s="72">
        <v>3661.8033470487967</v>
      </c>
      <c r="C39" s="72">
        <v>8114.9534960157898</v>
      </c>
      <c r="D39" s="72">
        <v>39536.108554494633</v>
      </c>
      <c r="E39" s="72">
        <v>16806.064057677573</v>
      </c>
      <c r="F39" s="72">
        <v>2362.7521963167906</v>
      </c>
      <c r="G39" s="72">
        <v>16751.865542135081</v>
      </c>
      <c r="H39" s="72">
        <v>5518.1715381639906</v>
      </c>
      <c r="I39" s="72">
        <v>4279.5539352629849</v>
      </c>
      <c r="J39" s="72">
        <v>12892.218959264941</v>
      </c>
      <c r="L39" s="10"/>
    </row>
    <row r="40" spans="1:12" x14ac:dyDescent="0.3">
      <c r="A40" s="5" t="s">
        <v>9</v>
      </c>
      <c r="B40" s="72">
        <v>3792.6332936668641</v>
      </c>
      <c r="C40" s="72">
        <v>9053.8318645409854</v>
      </c>
      <c r="D40" s="72">
        <v>45590.356442319244</v>
      </c>
      <c r="E40" s="72">
        <v>17811.540919217023</v>
      </c>
      <c r="F40" s="72">
        <v>3043.9924926657359</v>
      </c>
      <c r="G40" s="72">
        <v>18785.457175267751</v>
      </c>
      <c r="H40" s="72">
        <v>6368.1658043143761</v>
      </c>
      <c r="I40" s="72">
        <v>4984.2392087058824</v>
      </c>
      <c r="J40" s="72">
        <v>13520.783985359736</v>
      </c>
      <c r="L40" s="10"/>
    </row>
    <row r="41" spans="1:12" x14ac:dyDescent="0.3">
      <c r="A41" s="5" t="s">
        <v>10</v>
      </c>
      <c r="B41" s="72">
        <v>4408.5070349448761</v>
      </c>
      <c r="C41" s="72">
        <v>11127.455423257743</v>
      </c>
      <c r="D41" s="72">
        <v>54725.446687863361</v>
      </c>
      <c r="E41" s="72">
        <v>19506.612941733707</v>
      </c>
      <c r="F41" s="72">
        <v>3551.9499033320199</v>
      </c>
      <c r="G41" s="72">
        <v>22345.77858169315</v>
      </c>
      <c r="H41" s="72">
        <v>7309.4575079966671</v>
      </c>
      <c r="I41" s="72">
        <v>5851.7205799513949</v>
      </c>
      <c r="J41" s="72">
        <v>17058.296278723068</v>
      </c>
      <c r="L41" s="10"/>
    </row>
    <row r="42" spans="1:12" x14ac:dyDescent="0.3">
      <c r="A42" s="5" t="s">
        <v>11</v>
      </c>
      <c r="B42" s="72">
        <v>4561.9940371380235</v>
      </c>
      <c r="C42" s="72">
        <v>11048.19484391659</v>
      </c>
      <c r="D42" s="72">
        <v>54656.648230132778</v>
      </c>
      <c r="E42" s="72">
        <v>19896.822225036325</v>
      </c>
      <c r="F42" s="72">
        <v>3692.0639746005554</v>
      </c>
      <c r="G42" s="72">
        <v>22639.181356674275</v>
      </c>
      <c r="H42" s="72">
        <v>7499.5137146427815</v>
      </c>
      <c r="I42" s="72">
        <v>5815.7852701550964</v>
      </c>
      <c r="J42" s="72">
        <v>17279.186707703582</v>
      </c>
      <c r="L42" s="10"/>
    </row>
    <row r="43" spans="1:12" x14ac:dyDescent="0.3">
      <c r="A43" s="5" t="s">
        <v>12</v>
      </c>
      <c r="B43" s="72">
        <v>4199.4595184769378</v>
      </c>
      <c r="C43" s="72">
        <v>10363.483912784464</v>
      </c>
      <c r="D43" s="72">
        <v>47470.484500605329</v>
      </c>
      <c r="E43" s="72">
        <v>19670.291945497462</v>
      </c>
      <c r="F43" s="72">
        <v>3247.8974982818322</v>
      </c>
      <c r="G43" s="72">
        <v>20265.398440454705</v>
      </c>
      <c r="H43" s="72">
        <v>6907.3308033694857</v>
      </c>
      <c r="I43" s="72">
        <v>5378.2817844905312</v>
      </c>
      <c r="J43" s="72">
        <v>14787.836193429655</v>
      </c>
      <c r="L43" s="10"/>
    </row>
    <row r="44" spans="1:12" x14ac:dyDescent="0.3">
      <c r="A44" s="5" t="s">
        <v>13</v>
      </c>
      <c r="B44" s="72">
        <v>4407.0148641897513</v>
      </c>
      <c r="C44" s="72">
        <v>10023.053775588311</v>
      </c>
      <c r="D44" s="72">
        <v>42923.116838713831</v>
      </c>
      <c r="E44" s="72">
        <v>18267.09354837417</v>
      </c>
      <c r="F44" s="72">
        <v>2987.6344454427312</v>
      </c>
      <c r="G44" s="72">
        <v>18322.131657243222</v>
      </c>
      <c r="H44" s="72">
        <v>6506.400121440568</v>
      </c>
      <c r="I44" s="72">
        <v>4858.5853248498233</v>
      </c>
      <c r="J44" s="72">
        <v>13266.56062277011</v>
      </c>
      <c r="L44" s="10"/>
    </row>
    <row r="45" spans="1:12" x14ac:dyDescent="0.3">
      <c r="A45" s="5" t="s">
        <v>14</v>
      </c>
      <c r="B45" s="72">
        <v>4948.4205566266628</v>
      </c>
      <c r="C45" s="72">
        <v>11706.65759502784</v>
      </c>
      <c r="D45" s="72">
        <v>45693.684589391065</v>
      </c>
      <c r="E45" s="72">
        <v>19424.709078810611</v>
      </c>
      <c r="F45" s="72">
        <v>3278.2933033105382</v>
      </c>
      <c r="G45" s="72">
        <v>18734.845962274405</v>
      </c>
      <c r="H45" s="72">
        <v>7734.8012489473567</v>
      </c>
      <c r="I45" s="72">
        <v>4995.5213316572999</v>
      </c>
      <c r="J45" s="72">
        <v>14155.017034254561</v>
      </c>
      <c r="L45" s="10"/>
    </row>
    <row r="46" spans="1:12" x14ac:dyDescent="0.3">
      <c r="A46" s="5" t="s">
        <v>15</v>
      </c>
      <c r="B46" s="72">
        <v>5156.9057076289819</v>
      </c>
      <c r="C46" s="72">
        <v>11728.590502560872</v>
      </c>
      <c r="D46" s="72">
        <v>47285.531791496302</v>
      </c>
      <c r="E46" s="72">
        <v>20863.117278163689</v>
      </c>
      <c r="F46" s="72">
        <v>3580.7109748297271</v>
      </c>
      <c r="G46" s="72">
        <v>22144.660313230364</v>
      </c>
      <c r="H46" s="72">
        <v>8775.6491969906747</v>
      </c>
      <c r="I46" s="72">
        <v>6320.9170953995854</v>
      </c>
      <c r="J46" s="72">
        <v>15782.482957850852</v>
      </c>
      <c r="L46" s="10"/>
    </row>
    <row r="47" spans="1:12" x14ac:dyDescent="0.3">
      <c r="A47" s="5" t="s">
        <v>16</v>
      </c>
      <c r="B47" s="72">
        <v>5596.1622697717103</v>
      </c>
      <c r="C47" s="72">
        <v>12426.684662322386</v>
      </c>
      <c r="D47" s="72">
        <v>51415.453053198893</v>
      </c>
      <c r="E47" s="72">
        <v>22328.9613971615</v>
      </c>
      <c r="F47" s="72">
        <v>4142.9240268664798</v>
      </c>
      <c r="G47" s="72">
        <v>23137.527469812514</v>
      </c>
      <c r="H47" s="72">
        <v>8753.2141863301476</v>
      </c>
      <c r="I47" s="72">
        <v>6244.6434184657664</v>
      </c>
      <c r="J47" s="72">
        <v>16791.671860461902</v>
      </c>
      <c r="L47" s="10"/>
    </row>
    <row r="48" spans="1:12" x14ac:dyDescent="0.3">
      <c r="A48" s="5" t="s">
        <v>17</v>
      </c>
      <c r="B48" s="72">
        <v>5395.037901857424</v>
      </c>
      <c r="C48" s="72">
        <v>12441.910926165505</v>
      </c>
      <c r="D48" s="72">
        <v>51777.377968936387</v>
      </c>
      <c r="E48" s="72">
        <v>22496.912416671501</v>
      </c>
      <c r="F48" s="72">
        <v>4148.2392758068172</v>
      </c>
      <c r="G48" s="72">
        <v>22982.830490453231</v>
      </c>
      <c r="H48" s="72">
        <v>8773.8542142043916</v>
      </c>
      <c r="I48" s="72">
        <v>6251.1035648368288</v>
      </c>
      <c r="J48" s="72">
        <v>16847.16299042647</v>
      </c>
      <c r="L48" s="10"/>
    </row>
    <row r="49" spans="1:13" x14ac:dyDescent="0.3">
      <c r="A49" s="5" t="s">
        <v>18</v>
      </c>
      <c r="B49" s="72">
        <v>5191.5328666939822</v>
      </c>
      <c r="C49" s="72">
        <v>12582.118225319051</v>
      </c>
      <c r="D49" s="72">
        <v>48566.209180929487</v>
      </c>
      <c r="E49" s="72">
        <v>20885.29988226045</v>
      </c>
      <c r="F49" s="72">
        <v>3579.6480615430332</v>
      </c>
      <c r="G49" s="72">
        <v>20821.075818153946</v>
      </c>
      <c r="H49" s="72">
        <v>7738.9839161949349</v>
      </c>
      <c r="I49" s="72">
        <v>5364.3646470425947</v>
      </c>
      <c r="J49" s="72">
        <v>14624.572789953912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4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1">SUM(B53:J53)</f>
        <v>0</v>
      </c>
      <c r="L53" s="10"/>
      <c r="M53" s="14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1"/>
        <v>0</v>
      </c>
      <c r="L54" s="10"/>
      <c r="M54" s="14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1"/>
        <v>0</v>
      </c>
      <c r="L55" s="10"/>
      <c r="M55" s="14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1"/>
        <v>0</v>
      </c>
      <c r="L56" s="10"/>
      <c r="M56" s="14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1"/>
        <v>0</v>
      </c>
      <c r="L57" s="10"/>
      <c r="M57" s="14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1"/>
        <v>0</v>
      </c>
      <c r="L58" s="10"/>
      <c r="M58" s="14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1"/>
        <v>0</v>
      </c>
      <c r="L59" s="10"/>
      <c r="M59" s="14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1"/>
        <v>0</v>
      </c>
      <c r="L60" s="10"/>
      <c r="M60" s="14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1"/>
        <v>0</v>
      </c>
      <c r="L61" s="10"/>
      <c r="M61" s="14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1"/>
        <v>0</v>
      </c>
      <c r="L62" s="10"/>
      <c r="M62" s="14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1"/>
        <v>0</v>
      </c>
      <c r="L63" s="10"/>
      <c r="M63" s="14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4306.2078963245176</v>
      </c>
      <c r="C66" s="8">
        <f>C38-(C52-MIN(C$52:C$63))</f>
        <v>9407.4248824664592</v>
      </c>
      <c r="D66" s="8">
        <f>D38-(D52-MIN(D$52:D$63))</f>
        <v>42120.803125302737</v>
      </c>
      <c r="E66" s="8">
        <f t="shared" ref="E66:J66" si="2">E38-(E52-MIN(E$52:E$63))</f>
        <v>17615.351407635961</v>
      </c>
      <c r="F66" s="8">
        <f t="shared" si="2"/>
        <v>2624.8076601964017</v>
      </c>
      <c r="G66" s="8">
        <f>G38-(G52-MIN(G$52:G$63))</f>
        <v>16638.004014248214</v>
      </c>
      <c r="H66" s="8">
        <f t="shared" si="2"/>
        <v>6375.2165241141392</v>
      </c>
      <c r="I66" s="8">
        <f t="shared" si="2"/>
        <v>4600.9505838892946</v>
      </c>
      <c r="J66" s="8">
        <f t="shared" si="2"/>
        <v>12355.153107249229</v>
      </c>
      <c r="K66" s="10"/>
      <c r="L66" s="10"/>
      <c r="M66" s="14"/>
      <c r="O66" s="7"/>
    </row>
    <row r="67" spans="1:15" x14ac:dyDescent="0.3">
      <c r="A67" s="5" t="s">
        <v>8</v>
      </c>
      <c r="B67" s="8">
        <f>B39-(B53-MIN(B$52:B$63))</f>
        <v>3661.8033470487967</v>
      </c>
      <c r="C67" s="8">
        <f>C39-(C53-MIN(C$52:C$63))</f>
        <v>8114.9534960157898</v>
      </c>
      <c r="D67" s="8">
        <f t="shared" ref="B67:J77" si="3">D39-(D53-MIN(D$52:D$63))</f>
        <v>39536.108554494633</v>
      </c>
      <c r="E67" s="8">
        <f t="shared" si="3"/>
        <v>16806.064057677573</v>
      </c>
      <c r="F67" s="8">
        <f t="shared" si="3"/>
        <v>2362.7521963167906</v>
      </c>
      <c r="G67" s="8">
        <f>G39-(G53-MIN(G$52:G$63))</f>
        <v>16751.865542135081</v>
      </c>
      <c r="H67" s="8">
        <f t="shared" si="3"/>
        <v>5518.1715381639906</v>
      </c>
      <c r="I67" s="8">
        <f t="shared" si="3"/>
        <v>4279.5539352629849</v>
      </c>
      <c r="J67" s="8">
        <f t="shared" si="3"/>
        <v>12892.218959264941</v>
      </c>
      <c r="K67" s="10"/>
      <c r="L67" s="10"/>
      <c r="M67" s="14"/>
      <c r="O67" s="7"/>
    </row>
    <row r="68" spans="1:15" x14ac:dyDescent="0.3">
      <c r="A68" s="5" t="s">
        <v>9</v>
      </c>
      <c r="B68" s="8">
        <f>B40-(B54-MIN(B$52:B$63))</f>
        <v>3792.6332936668641</v>
      </c>
      <c r="C68" s="8">
        <f t="shared" si="3"/>
        <v>9053.8318645409854</v>
      </c>
      <c r="D68" s="8">
        <f>D40-(D54-MIN(D$52:D$63))</f>
        <v>45590.356442319244</v>
      </c>
      <c r="E68" s="8">
        <f t="shared" si="3"/>
        <v>17811.540919217023</v>
      </c>
      <c r="F68" s="8">
        <f t="shared" si="3"/>
        <v>3043.9924926657359</v>
      </c>
      <c r="G68" s="8">
        <f>G40-(G54-MIN(G$52:G$63))</f>
        <v>18785.457175267751</v>
      </c>
      <c r="H68" s="8">
        <f t="shared" si="3"/>
        <v>6368.1658043143761</v>
      </c>
      <c r="I68" s="8">
        <f t="shared" si="3"/>
        <v>4984.2392087058824</v>
      </c>
      <c r="J68" s="8">
        <f t="shared" si="3"/>
        <v>13520.783985359736</v>
      </c>
      <c r="K68" s="10"/>
      <c r="L68" s="10"/>
      <c r="M68" s="14"/>
      <c r="O68" s="7"/>
    </row>
    <row r="69" spans="1:15" x14ac:dyDescent="0.3">
      <c r="A69" s="5" t="s">
        <v>10</v>
      </c>
      <c r="B69" s="8">
        <f>B41-(B55-MIN(B$52:B$63))</f>
        <v>4408.5070349448761</v>
      </c>
      <c r="C69" s="8">
        <f t="shared" si="3"/>
        <v>11127.455423257743</v>
      </c>
      <c r="D69" s="8">
        <f t="shared" si="3"/>
        <v>54725.446687863361</v>
      </c>
      <c r="E69" s="8">
        <f t="shared" si="3"/>
        <v>19506.612941733707</v>
      </c>
      <c r="F69" s="8">
        <f t="shared" si="3"/>
        <v>3551.9499033320199</v>
      </c>
      <c r="G69" s="8">
        <f>G41-(G55-MIN(G$52:G$63))</f>
        <v>22345.77858169315</v>
      </c>
      <c r="H69" s="8">
        <f t="shared" si="3"/>
        <v>7309.4575079966671</v>
      </c>
      <c r="I69" s="8">
        <f t="shared" si="3"/>
        <v>5851.7205799513949</v>
      </c>
      <c r="J69" s="8">
        <f t="shared" si="3"/>
        <v>17058.296278723068</v>
      </c>
      <c r="K69" s="10"/>
      <c r="L69" s="10"/>
      <c r="M69" s="14"/>
      <c r="O69" s="7"/>
    </row>
    <row r="70" spans="1:15" x14ac:dyDescent="0.3">
      <c r="A70" s="5" t="s">
        <v>11</v>
      </c>
      <c r="B70" s="8">
        <f t="shared" si="3"/>
        <v>4561.9940371380235</v>
      </c>
      <c r="C70" s="8">
        <f>C42-(C56-MIN(C$52:C$63))</f>
        <v>11048.19484391659</v>
      </c>
      <c r="D70" s="8">
        <f>D42-(D56-MIN(D$52:D$63))</f>
        <v>54656.648230132778</v>
      </c>
      <c r="E70" s="8">
        <f t="shared" si="3"/>
        <v>19896.822225036325</v>
      </c>
      <c r="F70" s="8">
        <f t="shared" si="3"/>
        <v>3692.0639746005554</v>
      </c>
      <c r="G70" s="8">
        <f t="shared" si="3"/>
        <v>22639.181356674275</v>
      </c>
      <c r="H70" s="8">
        <f t="shared" si="3"/>
        <v>7499.5137146427815</v>
      </c>
      <c r="I70" s="8">
        <f t="shared" si="3"/>
        <v>5815.7852701550964</v>
      </c>
      <c r="J70" s="8">
        <f t="shared" si="3"/>
        <v>17279.186707703582</v>
      </c>
      <c r="K70" s="10"/>
      <c r="L70" s="10"/>
      <c r="M70" s="14"/>
      <c r="O70" s="7"/>
    </row>
    <row r="71" spans="1:15" x14ac:dyDescent="0.3">
      <c r="A71" s="5" t="s">
        <v>12</v>
      </c>
      <c r="B71" s="8">
        <f t="shared" si="3"/>
        <v>4199.4595184769378</v>
      </c>
      <c r="C71" s="8">
        <f t="shared" si="3"/>
        <v>10363.483912784464</v>
      </c>
      <c r="D71" s="8">
        <f t="shared" si="3"/>
        <v>47470.484500605329</v>
      </c>
      <c r="E71" s="8">
        <f t="shared" si="3"/>
        <v>19670.291945497462</v>
      </c>
      <c r="F71" s="8">
        <f t="shared" si="3"/>
        <v>3247.8974982818322</v>
      </c>
      <c r="G71" s="8">
        <f t="shared" si="3"/>
        <v>20265.398440454705</v>
      </c>
      <c r="H71" s="8">
        <f t="shared" si="3"/>
        <v>6907.3308033694857</v>
      </c>
      <c r="I71" s="8">
        <f t="shared" si="3"/>
        <v>5378.2817844905312</v>
      </c>
      <c r="J71" s="8">
        <f t="shared" si="3"/>
        <v>14787.836193429655</v>
      </c>
      <c r="K71" s="10"/>
      <c r="L71" s="10"/>
      <c r="M71" s="14"/>
      <c r="O71" s="7"/>
    </row>
    <row r="72" spans="1:15" x14ac:dyDescent="0.3">
      <c r="A72" s="5" t="s">
        <v>13</v>
      </c>
      <c r="B72" s="8">
        <f t="shared" si="3"/>
        <v>4407.0148641897513</v>
      </c>
      <c r="C72" s="8">
        <f t="shared" si="3"/>
        <v>10023.053775588311</v>
      </c>
      <c r="D72" s="8">
        <f t="shared" si="3"/>
        <v>42923.116838713831</v>
      </c>
      <c r="E72" s="8">
        <f t="shared" si="3"/>
        <v>18267.09354837417</v>
      </c>
      <c r="F72" s="8">
        <f t="shared" si="3"/>
        <v>2987.6344454427312</v>
      </c>
      <c r="G72" s="8">
        <f t="shared" si="3"/>
        <v>18322.131657243222</v>
      </c>
      <c r="H72" s="8">
        <f t="shared" si="3"/>
        <v>6506.400121440568</v>
      </c>
      <c r="I72" s="8">
        <f t="shared" si="3"/>
        <v>4858.5853248498233</v>
      </c>
      <c r="J72" s="8">
        <f t="shared" si="3"/>
        <v>13266.56062277011</v>
      </c>
      <c r="K72" s="10"/>
      <c r="L72" s="10"/>
      <c r="M72" s="14"/>
      <c r="O72" s="7"/>
    </row>
    <row r="73" spans="1:15" x14ac:dyDescent="0.3">
      <c r="A73" s="5" t="s">
        <v>14</v>
      </c>
      <c r="B73" s="8">
        <f t="shared" si="3"/>
        <v>4948.4205566266628</v>
      </c>
      <c r="C73" s="8">
        <f t="shared" si="3"/>
        <v>11706.65759502784</v>
      </c>
      <c r="D73" s="8">
        <f t="shared" si="3"/>
        <v>45693.684589391065</v>
      </c>
      <c r="E73" s="8">
        <f t="shared" si="3"/>
        <v>19424.709078810611</v>
      </c>
      <c r="F73" s="8">
        <f t="shared" si="3"/>
        <v>3278.2933033105382</v>
      </c>
      <c r="G73" s="8">
        <f t="shared" si="3"/>
        <v>18734.845962274405</v>
      </c>
      <c r="H73" s="8">
        <f t="shared" si="3"/>
        <v>7734.8012489473567</v>
      </c>
      <c r="I73" s="8">
        <f t="shared" si="3"/>
        <v>4995.5213316572999</v>
      </c>
      <c r="J73" s="8">
        <f t="shared" si="3"/>
        <v>14155.017034254561</v>
      </c>
      <c r="K73" s="10"/>
      <c r="L73" s="10"/>
      <c r="M73" s="14"/>
      <c r="O73" s="7"/>
    </row>
    <row r="74" spans="1:15" x14ac:dyDescent="0.3">
      <c r="A74" s="5" t="s">
        <v>15</v>
      </c>
      <c r="B74" s="8">
        <f t="shared" si="3"/>
        <v>5156.9057076289819</v>
      </c>
      <c r="C74" s="8">
        <f>C46-(C60-MIN(C$52:C$63))</f>
        <v>11728.590502560872</v>
      </c>
      <c r="D74" s="8">
        <f t="shared" si="3"/>
        <v>47285.531791496302</v>
      </c>
      <c r="E74" s="8">
        <f t="shared" si="3"/>
        <v>20863.117278163689</v>
      </c>
      <c r="F74" s="8">
        <f t="shared" si="3"/>
        <v>3580.7109748297271</v>
      </c>
      <c r="G74" s="8">
        <f t="shared" si="3"/>
        <v>22144.660313230364</v>
      </c>
      <c r="H74" s="8">
        <f t="shared" si="3"/>
        <v>8775.6491969906747</v>
      </c>
      <c r="I74" s="8">
        <f t="shared" si="3"/>
        <v>6320.9170953995854</v>
      </c>
      <c r="J74" s="8">
        <f t="shared" si="3"/>
        <v>15782.482957850852</v>
      </c>
      <c r="K74" s="10"/>
      <c r="L74" s="10"/>
      <c r="M74" s="14"/>
      <c r="O74" s="7"/>
    </row>
    <row r="75" spans="1:15" x14ac:dyDescent="0.3">
      <c r="A75" s="5" t="s">
        <v>16</v>
      </c>
      <c r="B75" s="8">
        <f t="shared" si="3"/>
        <v>5596.1622697717103</v>
      </c>
      <c r="C75" s="8">
        <f t="shared" si="3"/>
        <v>12426.684662322386</v>
      </c>
      <c r="D75" s="8">
        <f t="shared" si="3"/>
        <v>51415.453053198893</v>
      </c>
      <c r="E75" s="8">
        <f t="shared" si="3"/>
        <v>22328.9613971615</v>
      </c>
      <c r="F75" s="8">
        <f t="shared" si="3"/>
        <v>4142.9240268664798</v>
      </c>
      <c r="G75" s="8">
        <f t="shared" si="3"/>
        <v>23137.527469812514</v>
      </c>
      <c r="H75" s="8">
        <f t="shared" si="3"/>
        <v>8753.2141863301476</v>
      </c>
      <c r="I75" s="8">
        <f t="shared" si="3"/>
        <v>6244.6434184657664</v>
      </c>
      <c r="J75" s="8">
        <f t="shared" si="3"/>
        <v>16791.671860461902</v>
      </c>
      <c r="K75" s="10"/>
      <c r="L75" s="10"/>
      <c r="M75" s="14"/>
      <c r="O75" s="7"/>
    </row>
    <row r="76" spans="1:15" x14ac:dyDescent="0.3">
      <c r="A76" s="5" t="s">
        <v>17</v>
      </c>
      <c r="B76" s="8">
        <f t="shared" si="3"/>
        <v>5395.037901857424</v>
      </c>
      <c r="C76" s="8">
        <f t="shared" si="3"/>
        <v>12441.910926165505</v>
      </c>
      <c r="D76" s="8">
        <f t="shared" si="3"/>
        <v>51777.377968936387</v>
      </c>
      <c r="E76" s="8">
        <f t="shared" si="3"/>
        <v>22496.912416671501</v>
      </c>
      <c r="F76" s="8">
        <f t="shared" si="3"/>
        <v>4148.2392758068172</v>
      </c>
      <c r="G76" s="8">
        <f t="shared" si="3"/>
        <v>22982.830490453231</v>
      </c>
      <c r="H76" s="8">
        <f t="shared" si="3"/>
        <v>8773.8542142043916</v>
      </c>
      <c r="I76" s="8">
        <f t="shared" si="3"/>
        <v>6251.1035648368288</v>
      </c>
      <c r="J76" s="8">
        <f t="shared" si="3"/>
        <v>16847.16299042647</v>
      </c>
      <c r="K76" s="10"/>
      <c r="L76" s="10"/>
      <c r="M76" s="14"/>
      <c r="O76" s="7"/>
    </row>
    <row r="77" spans="1:15" x14ac:dyDescent="0.3">
      <c r="A77" s="5" t="s">
        <v>18</v>
      </c>
      <c r="B77" s="8">
        <f t="shared" si="3"/>
        <v>5191.5328666939822</v>
      </c>
      <c r="C77" s="8">
        <f t="shared" si="3"/>
        <v>12582.118225319051</v>
      </c>
      <c r="D77" s="8">
        <f>D49-(D63-MIN(D$52:D$63))</f>
        <v>48566.209180929487</v>
      </c>
      <c r="E77" s="8">
        <f t="shared" si="3"/>
        <v>20885.29988226045</v>
      </c>
      <c r="F77" s="8">
        <f t="shared" si="3"/>
        <v>3579.6480615430332</v>
      </c>
      <c r="G77" s="8">
        <f t="shared" si="3"/>
        <v>20821.075818153946</v>
      </c>
      <c r="H77" s="8">
        <f t="shared" si="3"/>
        <v>7738.9839161949349</v>
      </c>
      <c r="I77" s="8">
        <f t="shared" si="3"/>
        <v>5364.3646470425947</v>
      </c>
      <c r="J77" s="8">
        <f t="shared" si="3"/>
        <v>14624.572789953912</v>
      </c>
      <c r="K77" s="10"/>
      <c r="L77" s="10"/>
      <c r="M77" s="14"/>
      <c r="O77" s="7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43298.761700519273</v>
      </c>
      <c r="D80" s="14"/>
    </row>
    <row r="81" spans="1:4" x14ac:dyDescent="0.3">
      <c r="A81" s="5" t="s">
        <v>8</v>
      </c>
      <c r="B81" s="8">
        <f>$B$17-SUM($B67:$J67)</f>
        <v>49419.189275565615</v>
      </c>
      <c r="D81" s="14"/>
    </row>
    <row r="82" spans="1:4" x14ac:dyDescent="0.3">
      <c r="A82" s="5" t="s">
        <v>9</v>
      </c>
      <c r="B82" s="8">
        <f>$B$17-SUM($B68:$J68)</f>
        <v>36391.679715888618</v>
      </c>
      <c r="D82" s="14"/>
    </row>
    <row r="83" spans="1:4" x14ac:dyDescent="0.3">
      <c r="A83" s="5" t="s">
        <v>10</v>
      </c>
      <c r="B83" s="8">
        <f>$B$17-SUM($B69:$J69)</f>
        <v>13457.455962450214</v>
      </c>
      <c r="D83" s="14"/>
    </row>
    <row r="84" spans="1:4" x14ac:dyDescent="0.3">
      <c r="A84" s="5" t="s">
        <v>11</v>
      </c>
      <c r="B84" s="8">
        <f>$B$17-SUM($B70:$J70)</f>
        <v>12253.290541946189</v>
      </c>
      <c r="D84" s="14"/>
    </row>
    <row r="85" spans="1:4" x14ac:dyDescent="0.3">
      <c r="A85" s="5" t="s">
        <v>12</v>
      </c>
      <c r="B85" s="8">
        <f t="shared" ref="B85:B91" si="4">$B$17-SUM($B71:$J71)</f>
        <v>27052.216304555768</v>
      </c>
      <c r="D85" s="14"/>
    </row>
    <row r="86" spans="1:4" x14ac:dyDescent="0.3">
      <c r="A86" s="5" t="s">
        <v>13</v>
      </c>
      <c r="B86" s="8">
        <f t="shared" si="4"/>
        <v>37781.089703333681</v>
      </c>
      <c r="D86" s="14"/>
    </row>
    <row r="87" spans="1:4" x14ac:dyDescent="0.3">
      <c r="A87" s="5" t="s">
        <v>14</v>
      </c>
      <c r="B87" s="8">
        <f t="shared" si="4"/>
        <v>28670.730201645871</v>
      </c>
      <c r="D87" s="14"/>
    </row>
    <row r="88" spans="1:4" x14ac:dyDescent="0.3">
      <c r="A88" s="5" t="s">
        <v>15</v>
      </c>
      <c r="B88" s="8">
        <f t="shared" si="4"/>
        <v>17704.115083795186</v>
      </c>
      <c r="D88" s="14"/>
    </row>
    <row r="89" spans="1:4" x14ac:dyDescent="0.3">
      <c r="A89" s="5" t="s">
        <v>16</v>
      </c>
      <c r="B89" s="8">
        <f t="shared" si="4"/>
        <v>8505.4385575548804</v>
      </c>
      <c r="D89" s="14"/>
    </row>
    <row r="90" spans="1:4" x14ac:dyDescent="0.3">
      <c r="A90" s="5" t="s">
        <v>17</v>
      </c>
      <c r="B90" s="8">
        <f t="shared" si="4"/>
        <v>8228.2511525876471</v>
      </c>
      <c r="D90" s="14"/>
    </row>
    <row r="91" spans="1:4" x14ac:dyDescent="0.3">
      <c r="A91" s="5" t="s">
        <v>18</v>
      </c>
      <c r="B91" s="8">
        <f t="shared" si="4"/>
        <v>19988.875513854844</v>
      </c>
      <c r="D91" s="14"/>
    </row>
    <row r="92" spans="1:4" x14ac:dyDescent="0.3">
      <c r="A92" s="9" t="s">
        <v>33</v>
      </c>
      <c r="B92" s="12">
        <f>SUM($B$80:$B$91)/$B$17</f>
        <v>1.8999999999999997</v>
      </c>
    </row>
    <row r="94" spans="1:4" x14ac:dyDescent="0.3">
      <c r="A94" s="1" t="s">
        <v>60</v>
      </c>
      <c r="B94" s="22">
        <f>(SUM($B$80:$B$91)-$D$95*$B$17)/12</f>
        <v>-4.850638409455617E-12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3">
        <f>(MIN($K$52:$K$63)+$B$94)*1000</f>
        <v>-4.850638409455617E-9</v>
      </c>
    </row>
    <row r="98" spans="1:2" ht="15.6" thickBot="1" x14ac:dyDescent="0.35"/>
    <row r="99" spans="1:2" ht="15.6" thickBot="1" x14ac:dyDescent="0.35">
      <c r="A99" s="1" t="s">
        <v>49</v>
      </c>
      <c r="B99" s="57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9" style="1"/>
    <col min="2" max="3" width="8.44140625" style="1" bestFit="1" customWidth="1"/>
    <col min="4" max="7" width="9.77734375" style="1" bestFit="1" customWidth="1"/>
    <col min="8" max="11" width="8.44140625" style="1" bestFit="1" customWidth="1"/>
    <col min="12" max="12" width="9.77734375" style="1" bestFit="1" customWidth="1"/>
    <col min="13" max="13" width="8.44140625" style="1" bestFit="1" customWidth="1"/>
    <col min="14" max="16384" width="9" style="1"/>
  </cols>
  <sheetData>
    <row r="1" spans="1:16" x14ac:dyDescent="0.3">
      <c r="O1" s="3"/>
      <c r="P1" s="4" t="s">
        <v>130</v>
      </c>
    </row>
    <row r="3" spans="1:16" x14ac:dyDescent="0.3">
      <c r="A3" s="15" t="s">
        <v>39</v>
      </c>
      <c r="B3" s="17">
        <v>4</v>
      </c>
      <c r="C3" s="17">
        <v>5</v>
      </c>
      <c r="D3" s="17">
        <v>6</v>
      </c>
      <c r="E3" s="17">
        <v>7</v>
      </c>
      <c r="F3" s="17">
        <v>8</v>
      </c>
      <c r="G3" s="17">
        <v>9</v>
      </c>
      <c r="H3" s="17">
        <v>10</v>
      </c>
      <c r="I3" s="17">
        <v>11</v>
      </c>
      <c r="J3" s="17">
        <v>12</v>
      </c>
      <c r="K3" s="17">
        <v>1</v>
      </c>
      <c r="L3" s="17">
        <v>2</v>
      </c>
      <c r="M3" s="17">
        <v>3</v>
      </c>
    </row>
    <row r="4" spans="1:16" x14ac:dyDescent="0.3">
      <c r="A4" s="16">
        <v>20</v>
      </c>
      <c r="B4" s="63">
        <v>1</v>
      </c>
      <c r="C4" s="64">
        <v>0.99300312053636208</v>
      </c>
      <c r="D4" s="64">
        <v>1</v>
      </c>
      <c r="E4" s="64">
        <v>1</v>
      </c>
      <c r="F4" s="64">
        <v>1</v>
      </c>
      <c r="G4" s="64">
        <v>1</v>
      </c>
      <c r="H4" s="64">
        <v>1</v>
      </c>
      <c r="I4" s="64">
        <v>1</v>
      </c>
      <c r="J4" s="64">
        <v>0.99927880220213017</v>
      </c>
      <c r="K4" s="64">
        <v>1</v>
      </c>
      <c r="L4" s="64">
        <v>0.99733005451370449</v>
      </c>
      <c r="M4" s="65">
        <v>1</v>
      </c>
    </row>
    <row r="5" spans="1:16" x14ac:dyDescent="0.3">
      <c r="A5" s="16">
        <v>19</v>
      </c>
      <c r="B5" s="66">
        <v>1</v>
      </c>
      <c r="C5" s="67">
        <v>0.99300312053636208</v>
      </c>
      <c r="D5" s="67">
        <v>1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0.99927880220213017</v>
      </c>
      <c r="K5" s="67">
        <v>1</v>
      </c>
      <c r="L5" s="67">
        <v>0.99733005451370449</v>
      </c>
      <c r="M5" s="68">
        <v>1</v>
      </c>
    </row>
    <row r="6" spans="1:16" x14ac:dyDescent="0.3">
      <c r="A6" s="16">
        <v>18</v>
      </c>
      <c r="B6" s="66">
        <v>1</v>
      </c>
      <c r="C6" s="67">
        <v>0.99300312053636208</v>
      </c>
      <c r="D6" s="67">
        <v>1</v>
      </c>
      <c r="E6" s="67">
        <v>1</v>
      </c>
      <c r="F6" s="67">
        <v>1</v>
      </c>
      <c r="G6" s="67">
        <v>1</v>
      </c>
      <c r="H6" s="67">
        <v>1</v>
      </c>
      <c r="I6" s="67">
        <v>1</v>
      </c>
      <c r="J6" s="67">
        <v>0.99927880220213017</v>
      </c>
      <c r="K6" s="67">
        <v>1</v>
      </c>
      <c r="L6" s="67">
        <v>0.99733005451370449</v>
      </c>
      <c r="M6" s="68">
        <v>1</v>
      </c>
    </row>
    <row r="7" spans="1:16" x14ac:dyDescent="0.3">
      <c r="A7" s="16">
        <v>17</v>
      </c>
      <c r="B7" s="66">
        <v>1</v>
      </c>
      <c r="C7" s="67">
        <v>0.99300312053636208</v>
      </c>
      <c r="D7" s="67">
        <v>1</v>
      </c>
      <c r="E7" s="67">
        <v>1</v>
      </c>
      <c r="F7" s="67">
        <v>1</v>
      </c>
      <c r="G7" s="67">
        <v>1</v>
      </c>
      <c r="H7" s="67">
        <v>1</v>
      </c>
      <c r="I7" s="67">
        <v>1</v>
      </c>
      <c r="J7" s="67">
        <v>0.99927880220213017</v>
      </c>
      <c r="K7" s="67">
        <v>1</v>
      </c>
      <c r="L7" s="67">
        <v>0.99733005451370449</v>
      </c>
      <c r="M7" s="68">
        <v>1</v>
      </c>
    </row>
    <row r="8" spans="1:16" x14ac:dyDescent="0.3">
      <c r="A8" s="16">
        <v>16</v>
      </c>
      <c r="B8" s="66">
        <v>1</v>
      </c>
      <c r="C8" s="67">
        <v>0.99300312053636208</v>
      </c>
      <c r="D8" s="67">
        <v>1</v>
      </c>
      <c r="E8" s="67">
        <v>1</v>
      </c>
      <c r="F8" s="67">
        <v>1</v>
      </c>
      <c r="G8" s="67">
        <v>1</v>
      </c>
      <c r="H8" s="67">
        <v>1</v>
      </c>
      <c r="I8" s="67">
        <v>1</v>
      </c>
      <c r="J8" s="67">
        <v>0.99927880220213017</v>
      </c>
      <c r="K8" s="67">
        <v>1</v>
      </c>
      <c r="L8" s="67">
        <v>0.99733005451370449</v>
      </c>
      <c r="M8" s="68">
        <v>1</v>
      </c>
    </row>
    <row r="9" spans="1:16" x14ac:dyDescent="0.3">
      <c r="A9" s="16">
        <v>15</v>
      </c>
      <c r="B9" s="66">
        <v>1</v>
      </c>
      <c r="C9" s="67">
        <v>0.99300312053636208</v>
      </c>
      <c r="D9" s="67">
        <v>1</v>
      </c>
      <c r="E9" s="67">
        <v>1</v>
      </c>
      <c r="F9" s="67">
        <v>1</v>
      </c>
      <c r="G9" s="67">
        <v>1</v>
      </c>
      <c r="H9" s="67">
        <v>1</v>
      </c>
      <c r="I9" s="67">
        <v>1</v>
      </c>
      <c r="J9" s="67">
        <v>0.99927880220213017</v>
      </c>
      <c r="K9" s="67">
        <v>1</v>
      </c>
      <c r="L9" s="67">
        <v>0.99733005451370449</v>
      </c>
      <c r="M9" s="68">
        <v>1</v>
      </c>
    </row>
    <row r="10" spans="1:16" x14ac:dyDescent="0.3">
      <c r="A10" s="16">
        <v>14</v>
      </c>
      <c r="B10" s="66">
        <v>1</v>
      </c>
      <c r="C10" s="67">
        <v>0.99300312053636208</v>
      </c>
      <c r="D10" s="67">
        <v>1</v>
      </c>
      <c r="E10" s="67">
        <v>1</v>
      </c>
      <c r="F10" s="67">
        <v>1</v>
      </c>
      <c r="G10" s="67">
        <v>1</v>
      </c>
      <c r="H10" s="67">
        <v>1</v>
      </c>
      <c r="I10" s="67">
        <v>1</v>
      </c>
      <c r="J10" s="67">
        <v>0.99927880220213017</v>
      </c>
      <c r="K10" s="67">
        <v>1</v>
      </c>
      <c r="L10" s="67">
        <v>0.99733005451370449</v>
      </c>
      <c r="M10" s="68">
        <v>1</v>
      </c>
    </row>
    <row r="11" spans="1:16" x14ac:dyDescent="0.3">
      <c r="A11" s="16">
        <v>13</v>
      </c>
      <c r="B11" s="66">
        <v>1</v>
      </c>
      <c r="C11" s="67">
        <v>0.99300312053636208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67">
        <v>1</v>
      </c>
      <c r="J11" s="67">
        <v>0.99927880220213017</v>
      </c>
      <c r="K11" s="67">
        <v>1</v>
      </c>
      <c r="L11" s="67">
        <v>0.99733005451370449</v>
      </c>
      <c r="M11" s="68">
        <v>1</v>
      </c>
    </row>
    <row r="12" spans="1:16" x14ac:dyDescent="0.3">
      <c r="A12" s="16">
        <v>12</v>
      </c>
      <c r="B12" s="66">
        <v>1</v>
      </c>
      <c r="C12" s="67">
        <v>0.99300312053636208</v>
      </c>
      <c r="D12" s="67">
        <v>1</v>
      </c>
      <c r="E12" s="67">
        <v>1</v>
      </c>
      <c r="F12" s="67">
        <v>1</v>
      </c>
      <c r="G12" s="67">
        <v>1</v>
      </c>
      <c r="H12" s="67">
        <v>1</v>
      </c>
      <c r="I12" s="67">
        <v>1</v>
      </c>
      <c r="J12" s="67">
        <v>0.99927880220213017</v>
      </c>
      <c r="K12" s="67">
        <v>1</v>
      </c>
      <c r="L12" s="67">
        <v>0.99733005451370449</v>
      </c>
      <c r="M12" s="68">
        <v>1</v>
      </c>
    </row>
    <row r="13" spans="1:16" x14ac:dyDescent="0.3">
      <c r="A13" s="16">
        <v>11</v>
      </c>
      <c r="B13" s="66">
        <v>1</v>
      </c>
      <c r="C13" s="67">
        <v>0.99300312053636208</v>
      </c>
      <c r="D13" s="67">
        <v>1</v>
      </c>
      <c r="E13" s="67">
        <v>1</v>
      </c>
      <c r="F13" s="67">
        <v>1</v>
      </c>
      <c r="G13" s="67">
        <v>1</v>
      </c>
      <c r="H13" s="67">
        <v>1</v>
      </c>
      <c r="I13" s="67">
        <v>1</v>
      </c>
      <c r="J13" s="67">
        <v>0.99927880220213017</v>
      </c>
      <c r="K13" s="67">
        <v>1</v>
      </c>
      <c r="L13" s="67">
        <v>0.99458054532579787</v>
      </c>
      <c r="M13" s="68">
        <v>1</v>
      </c>
    </row>
    <row r="14" spans="1:16" x14ac:dyDescent="0.3">
      <c r="A14" s="16">
        <v>10</v>
      </c>
      <c r="B14" s="66">
        <v>1</v>
      </c>
      <c r="C14" s="67">
        <v>0.9919040400132364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1</v>
      </c>
      <c r="J14" s="67">
        <v>0.99927880220213017</v>
      </c>
      <c r="K14" s="67">
        <v>1</v>
      </c>
      <c r="L14" s="67">
        <v>0.98281225551910079</v>
      </c>
      <c r="M14" s="68">
        <v>1</v>
      </c>
    </row>
    <row r="15" spans="1:16" x14ac:dyDescent="0.3">
      <c r="A15" s="16">
        <v>9</v>
      </c>
      <c r="B15" s="66">
        <v>0.99695054484068124</v>
      </c>
      <c r="C15" s="67">
        <v>0.9834472850836895</v>
      </c>
      <c r="D15" s="67">
        <v>0.99116512276846269</v>
      </c>
      <c r="E15" s="67">
        <v>1</v>
      </c>
      <c r="F15" s="67">
        <v>1</v>
      </c>
      <c r="G15" s="67">
        <v>1</v>
      </c>
      <c r="H15" s="67">
        <v>1</v>
      </c>
      <c r="I15" s="67">
        <v>0.99788085711767738</v>
      </c>
      <c r="J15" s="67">
        <v>0.991295485772824</v>
      </c>
      <c r="K15" s="67">
        <v>1</v>
      </c>
      <c r="L15" s="67">
        <v>0.96202518509361346</v>
      </c>
      <c r="M15" s="68">
        <v>1</v>
      </c>
    </row>
    <row r="16" spans="1:16" x14ac:dyDescent="0.3">
      <c r="A16" s="16">
        <v>8</v>
      </c>
      <c r="B16" s="66">
        <v>0.98486661135973175</v>
      </c>
      <c r="C16" s="67">
        <v>0.96763285574772173</v>
      </c>
      <c r="D16" s="67">
        <v>0.97020452944383662</v>
      </c>
      <c r="E16" s="67">
        <v>1</v>
      </c>
      <c r="F16" s="67">
        <v>1</v>
      </c>
      <c r="G16" s="67">
        <v>1</v>
      </c>
      <c r="H16" s="67">
        <v>1</v>
      </c>
      <c r="I16" s="67">
        <v>0.98288754647243382</v>
      </c>
      <c r="J16" s="67">
        <v>0.97428015642349286</v>
      </c>
      <c r="K16" s="67">
        <v>0.98496955194889568</v>
      </c>
      <c r="L16" s="67">
        <v>0.93221933404933544</v>
      </c>
      <c r="M16" s="68">
        <v>1</v>
      </c>
    </row>
    <row r="17" spans="1:13" x14ac:dyDescent="0.3">
      <c r="A17" s="16">
        <v>7</v>
      </c>
      <c r="B17" s="66">
        <v>0.96690768819376749</v>
      </c>
      <c r="C17" s="67">
        <v>0.94446075200533297</v>
      </c>
      <c r="D17" s="67">
        <v>0.9381868400418848</v>
      </c>
      <c r="E17" s="67">
        <v>0.99931954078465157</v>
      </c>
      <c r="F17" s="67">
        <v>0.99629429007903414</v>
      </c>
      <c r="G17" s="67">
        <v>0.98798356992499337</v>
      </c>
      <c r="H17" s="67">
        <v>0.9975792010554837</v>
      </c>
      <c r="I17" s="67">
        <v>0.95943867629276369</v>
      </c>
      <c r="J17" s="67">
        <v>0.94823281415413674</v>
      </c>
      <c r="K17" s="67">
        <v>0.95950304444672707</v>
      </c>
      <c r="L17" s="67">
        <v>0.89339470238626739</v>
      </c>
      <c r="M17" s="68">
        <v>0.98907172666689525</v>
      </c>
    </row>
    <row r="18" spans="1:13" x14ac:dyDescent="0.3">
      <c r="A18" s="16">
        <v>6</v>
      </c>
      <c r="B18" s="66">
        <v>0.94307377534278847</v>
      </c>
      <c r="C18" s="67">
        <v>0.91393097385652311</v>
      </c>
      <c r="D18" s="67">
        <v>0.89511205456260745</v>
      </c>
      <c r="E18" s="67">
        <v>0.96507430312909026</v>
      </c>
      <c r="F18" s="67">
        <v>0.96712659250239152</v>
      </c>
      <c r="G18" s="67">
        <v>0.95710999468131719</v>
      </c>
      <c r="H18" s="67">
        <v>0.9689291737229867</v>
      </c>
      <c r="I18" s="67">
        <v>0.92753424657866712</v>
      </c>
      <c r="J18" s="67">
        <v>0.91315345896475586</v>
      </c>
      <c r="K18" s="67">
        <v>0.92491425506566727</v>
      </c>
      <c r="L18" s="67">
        <v>0.84555129010440866</v>
      </c>
      <c r="M18" s="68">
        <v>0.95688782800847161</v>
      </c>
    </row>
    <row r="19" spans="1:13" x14ac:dyDescent="0.3">
      <c r="A19" s="16">
        <v>5</v>
      </c>
      <c r="B19" s="66">
        <v>0.91336487280679468</v>
      </c>
      <c r="C19" s="67">
        <v>0.87604352130129226</v>
      </c>
      <c r="D19" s="67">
        <v>0.84098017300600436</v>
      </c>
      <c r="E19" s="67">
        <v>0.91823486833030987</v>
      </c>
      <c r="F19" s="67">
        <v>0.92754427988293009</v>
      </c>
      <c r="G19" s="67">
        <v>0.91597694114842954</v>
      </c>
      <c r="H19" s="67">
        <v>0.9299110063239695</v>
      </c>
      <c r="I19" s="67">
        <v>0.88717425733014388</v>
      </c>
      <c r="J19" s="67">
        <v>0.86904209085535011</v>
      </c>
      <c r="K19" s="67">
        <v>0.88120318380571638</v>
      </c>
      <c r="L19" s="67">
        <v>0.78868909720375968</v>
      </c>
      <c r="M19" s="68">
        <v>0.91377454035270422</v>
      </c>
    </row>
    <row r="20" spans="1:13" x14ac:dyDescent="0.3">
      <c r="A20" s="16">
        <v>4</v>
      </c>
      <c r="B20" s="66">
        <v>0.87778098058578613</v>
      </c>
      <c r="C20" s="67">
        <v>0.83079839433964042</v>
      </c>
      <c r="D20" s="67">
        <v>0.77579119537207575</v>
      </c>
      <c r="E20" s="67">
        <v>0.85880123638831063</v>
      </c>
      <c r="F20" s="67">
        <v>0.87754735222064983</v>
      </c>
      <c r="G20" s="67">
        <v>0.86458440932633041</v>
      </c>
      <c r="H20" s="67">
        <v>0.88052469885843232</v>
      </c>
      <c r="I20" s="67">
        <v>0.8383587085471943</v>
      </c>
      <c r="J20" s="67">
        <v>0.81589870982591939</v>
      </c>
      <c r="K20" s="67">
        <v>0.82836983066687442</v>
      </c>
      <c r="L20" s="67">
        <v>0.72280812368432046</v>
      </c>
      <c r="M20" s="68">
        <v>0.85973186369959276</v>
      </c>
    </row>
    <row r="21" spans="1:13" x14ac:dyDescent="0.3">
      <c r="A21" s="16">
        <v>3</v>
      </c>
      <c r="B21" s="66">
        <v>0.8363220986797627</v>
      </c>
      <c r="C21" s="67">
        <v>0.77819559297156748</v>
      </c>
      <c r="D21" s="67">
        <v>0.6995451216608215</v>
      </c>
      <c r="E21" s="67">
        <v>0.78677340730309253</v>
      </c>
      <c r="F21" s="67">
        <v>0.81713580951555076</v>
      </c>
      <c r="G21" s="67">
        <v>0.8029323992150198</v>
      </c>
      <c r="H21" s="67">
        <v>0.82077025132637504</v>
      </c>
      <c r="I21" s="67">
        <v>0.78108760022981816</v>
      </c>
      <c r="J21" s="67">
        <v>0.7537233158764638</v>
      </c>
      <c r="K21" s="67">
        <v>0.76641419564914126</v>
      </c>
      <c r="L21" s="67">
        <v>0.64790836954609077</v>
      </c>
      <c r="M21" s="68">
        <v>0.79475979804913721</v>
      </c>
    </row>
    <row r="22" spans="1:13" x14ac:dyDescent="0.3">
      <c r="A22" s="16">
        <v>2</v>
      </c>
      <c r="B22" s="66">
        <v>0.78898822708872451</v>
      </c>
      <c r="C22" s="67">
        <v>0.71823511719707356</v>
      </c>
      <c r="D22" s="67">
        <v>0.61224195187224162</v>
      </c>
      <c r="E22" s="67">
        <v>0.70215138107465558</v>
      </c>
      <c r="F22" s="67">
        <v>0.74630965176763298</v>
      </c>
      <c r="G22" s="67">
        <v>0.73102091081449772</v>
      </c>
      <c r="H22" s="67">
        <v>0.75064766372779768</v>
      </c>
      <c r="I22" s="67">
        <v>0.71536093237801568</v>
      </c>
      <c r="J22" s="67">
        <v>0.68251590900698345</v>
      </c>
      <c r="K22" s="67">
        <v>0.69533627875251702</v>
      </c>
      <c r="L22" s="67">
        <v>0.56398983478907072</v>
      </c>
      <c r="M22" s="68">
        <v>0.71885834340133792</v>
      </c>
    </row>
    <row r="23" spans="1:13" x14ac:dyDescent="0.3">
      <c r="A23" s="16">
        <v>1</v>
      </c>
      <c r="B23" s="69">
        <v>0.73577936581267156</v>
      </c>
      <c r="C23" s="70">
        <v>0.65091696701615864</v>
      </c>
      <c r="D23" s="70">
        <v>0.5138816860063361</v>
      </c>
      <c r="E23" s="70">
        <v>0.60493515770299955</v>
      </c>
      <c r="F23" s="70">
        <v>0.66506887897689637</v>
      </c>
      <c r="G23" s="70">
        <v>0.64884994412476416</v>
      </c>
      <c r="H23" s="70">
        <v>0.67015693606270021</v>
      </c>
      <c r="I23" s="70">
        <v>0.64117870499178653</v>
      </c>
      <c r="J23" s="70">
        <v>0.60227648921747801</v>
      </c>
      <c r="K23" s="70">
        <v>0.61513607997700159</v>
      </c>
      <c r="L23" s="70">
        <v>0.47105251941326032</v>
      </c>
      <c r="M23" s="71">
        <v>0.63202749975619466</v>
      </c>
    </row>
    <row r="24" spans="1:13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15" t="s">
        <v>40</v>
      </c>
      <c r="B25" s="17">
        <v>4</v>
      </c>
      <c r="C25" s="17">
        <v>5</v>
      </c>
      <c r="D25" s="17">
        <v>6</v>
      </c>
      <c r="E25" s="17">
        <v>7</v>
      </c>
      <c r="F25" s="17">
        <v>8</v>
      </c>
      <c r="G25" s="17">
        <v>9</v>
      </c>
      <c r="H25" s="17">
        <v>10</v>
      </c>
      <c r="I25" s="17">
        <v>11</v>
      </c>
      <c r="J25" s="17">
        <v>12</v>
      </c>
      <c r="K25" s="17">
        <v>1</v>
      </c>
      <c r="L25" s="17">
        <v>2</v>
      </c>
      <c r="M25" s="17">
        <v>3</v>
      </c>
    </row>
    <row r="26" spans="1:13" x14ac:dyDescent="0.3">
      <c r="A26" s="16">
        <v>20</v>
      </c>
      <c r="B26" s="63">
        <v>1</v>
      </c>
      <c r="C26" s="64">
        <v>1</v>
      </c>
      <c r="D26" s="64">
        <v>1</v>
      </c>
      <c r="E26" s="64">
        <v>1</v>
      </c>
      <c r="F26" s="64">
        <v>1</v>
      </c>
      <c r="G26" s="64">
        <v>1</v>
      </c>
      <c r="H26" s="64">
        <v>1</v>
      </c>
      <c r="I26" s="64">
        <v>1</v>
      </c>
      <c r="J26" s="64">
        <v>1</v>
      </c>
      <c r="K26" s="64">
        <v>1</v>
      </c>
      <c r="L26" s="64">
        <v>1</v>
      </c>
      <c r="M26" s="65">
        <v>1</v>
      </c>
    </row>
    <row r="27" spans="1:13" x14ac:dyDescent="0.3">
      <c r="A27" s="16">
        <v>19</v>
      </c>
      <c r="B27" s="66">
        <v>1</v>
      </c>
      <c r="C27" s="67">
        <v>1</v>
      </c>
      <c r="D27" s="67">
        <v>1</v>
      </c>
      <c r="E27" s="67">
        <v>1</v>
      </c>
      <c r="F27" s="67">
        <v>1</v>
      </c>
      <c r="G27" s="67">
        <v>1</v>
      </c>
      <c r="H27" s="67">
        <v>1</v>
      </c>
      <c r="I27" s="67">
        <v>1</v>
      </c>
      <c r="J27" s="67">
        <v>1</v>
      </c>
      <c r="K27" s="67">
        <v>1</v>
      </c>
      <c r="L27" s="67">
        <v>1</v>
      </c>
      <c r="M27" s="68">
        <v>1</v>
      </c>
    </row>
    <row r="28" spans="1:13" x14ac:dyDescent="0.3">
      <c r="A28" s="16">
        <v>18</v>
      </c>
      <c r="B28" s="66">
        <v>1</v>
      </c>
      <c r="C28" s="67">
        <v>1</v>
      </c>
      <c r="D28" s="67">
        <v>1</v>
      </c>
      <c r="E28" s="67">
        <v>1</v>
      </c>
      <c r="F28" s="67">
        <v>1</v>
      </c>
      <c r="G28" s="67">
        <v>1</v>
      </c>
      <c r="H28" s="67">
        <v>1</v>
      </c>
      <c r="I28" s="67">
        <v>1</v>
      </c>
      <c r="J28" s="67">
        <v>1</v>
      </c>
      <c r="K28" s="67">
        <v>1</v>
      </c>
      <c r="L28" s="67">
        <v>1</v>
      </c>
      <c r="M28" s="68">
        <v>1</v>
      </c>
    </row>
    <row r="29" spans="1:13" x14ac:dyDescent="0.3">
      <c r="A29" s="16">
        <v>17</v>
      </c>
      <c r="B29" s="66">
        <v>1</v>
      </c>
      <c r="C29" s="67">
        <v>1</v>
      </c>
      <c r="D29" s="67">
        <v>1</v>
      </c>
      <c r="E29" s="67">
        <v>1</v>
      </c>
      <c r="F29" s="67">
        <v>1</v>
      </c>
      <c r="G29" s="67">
        <v>1</v>
      </c>
      <c r="H29" s="67">
        <v>1</v>
      </c>
      <c r="I29" s="67">
        <v>1</v>
      </c>
      <c r="J29" s="67">
        <v>1</v>
      </c>
      <c r="K29" s="67">
        <v>1</v>
      </c>
      <c r="L29" s="67">
        <v>1</v>
      </c>
      <c r="M29" s="68">
        <v>1</v>
      </c>
    </row>
    <row r="30" spans="1:13" x14ac:dyDescent="0.3">
      <c r="A30" s="16">
        <v>16</v>
      </c>
      <c r="B30" s="66">
        <v>1</v>
      </c>
      <c r="C30" s="67">
        <v>1</v>
      </c>
      <c r="D30" s="67">
        <v>1</v>
      </c>
      <c r="E30" s="67">
        <v>1</v>
      </c>
      <c r="F30" s="67">
        <v>1</v>
      </c>
      <c r="G30" s="67">
        <v>1</v>
      </c>
      <c r="H30" s="67">
        <v>1</v>
      </c>
      <c r="I30" s="67">
        <v>1</v>
      </c>
      <c r="J30" s="67">
        <v>1</v>
      </c>
      <c r="K30" s="67">
        <v>1</v>
      </c>
      <c r="L30" s="67">
        <v>1</v>
      </c>
      <c r="M30" s="68">
        <v>1</v>
      </c>
    </row>
    <row r="31" spans="1:13" x14ac:dyDescent="0.3">
      <c r="A31" s="16">
        <v>15</v>
      </c>
      <c r="B31" s="66">
        <v>1</v>
      </c>
      <c r="C31" s="67">
        <v>1</v>
      </c>
      <c r="D31" s="67">
        <v>1</v>
      </c>
      <c r="E31" s="67">
        <v>1</v>
      </c>
      <c r="F31" s="67">
        <v>1</v>
      </c>
      <c r="G31" s="67">
        <v>1</v>
      </c>
      <c r="H31" s="67">
        <v>1</v>
      </c>
      <c r="I31" s="67">
        <v>1</v>
      </c>
      <c r="J31" s="67">
        <v>1</v>
      </c>
      <c r="K31" s="67">
        <v>1</v>
      </c>
      <c r="L31" s="67">
        <v>1</v>
      </c>
      <c r="M31" s="68">
        <v>1</v>
      </c>
    </row>
    <row r="32" spans="1:13" x14ac:dyDescent="0.3">
      <c r="A32" s="16">
        <v>14</v>
      </c>
      <c r="B32" s="66">
        <v>1</v>
      </c>
      <c r="C32" s="67">
        <v>1</v>
      </c>
      <c r="D32" s="67">
        <v>1</v>
      </c>
      <c r="E32" s="67">
        <v>1</v>
      </c>
      <c r="F32" s="67">
        <v>1</v>
      </c>
      <c r="G32" s="67">
        <v>1</v>
      </c>
      <c r="H32" s="67">
        <v>1</v>
      </c>
      <c r="I32" s="67">
        <v>1</v>
      </c>
      <c r="J32" s="67">
        <v>1</v>
      </c>
      <c r="K32" s="67">
        <v>1</v>
      </c>
      <c r="L32" s="67">
        <v>1</v>
      </c>
      <c r="M32" s="68">
        <v>1</v>
      </c>
    </row>
    <row r="33" spans="1:13" x14ac:dyDescent="0.3">
      <c r="A33" s="16">
        <v>13</v>
      </c>
      <c r="B33" s="66">
        <v>1</v>
      </c>
      <c r="C33" s="67">
        <v>1</v>
      </c>
      <c r="D33" s="67">
        <v>1</v>
      </c>
      <c r="E33" s="67">
        <v>1</v>
      </c>
      <c r="F33" s="67">
        <v>1</v>
      </c>
      <c r="G33" s="67">
        <v>1</v>
      </c>
      <c r="H33" s="67">
        <v>1</v>
      </c>
      <c r="I33" s="67">
        <v>1</v>
      </c>
      <c r="J33" s="67">
        <v>1</v>
      </c>
      <c r="K33" s="67">
        <v>1</v>
      </c>
      <c r="L33" s="67">
        <v>1</v>
      </c>
      <c r="M33" s="68">
        <v>1</v>
      </c>
    </row>
    <row r="34" spans="1:13" x14ac:dyDescent="0.3">
      <c r="A34" s="16">
        <v>12</v>
      </c>
      <c r="B34" s="66">
        <v>1</v>
      </c>
      <c r="C34" s="67">
        <v>1</v>
      </c>
      <c r="D34" s="67">
        <v>1</v>
      </c>
      <c r="E34" s="67">
        <v>1</v>
      </c>
      <c r="F34" s="67">
        <v>1</v>
      </c>
      <c r="G34" s="67">
        <v>1</v>
      </c>
      <c r="H34" s="67">
        <v>1</v>
      </c>
      <c r="I34" s="67">
        <v>1</v>
      </c>
      <c r="J34" s="67">
        <v>1</v>
      </c>
      <c r="K34" s="67">
        <v>1</v>
      </c>
      <c r="L34" s="67">
        <v>1</v>
      </c>
      <c r="M34" s="68">
        <v>1</v>
      </c>
    </row>
    <row r="35" spans="1:13" x14ac:dyDescent="0.3">
      <c r="A35" s="16">
        <v>11</v>
      </c>
      <c r="B35" s="66">
        <v>1</v>
      </c>
      <c r="C35" s="67">
        <v>1</v>
      </c>
      <c r="D35" s="67">
        <v>1</v>
      </c>
      <c r="E35" s="67">
        <v>1</v>
      </c>
      <c r="F35" s="67">
        <v>1</v>
      </c>
      <c r="G35" s="67">
        <v>1</v>
      </c>
      <c r="H35" s="67">
        <v>1</v>
      </c>
      <c r="I35" s="67">
        <v>1</v>
      </c>
      <c r="J35" s="67">
        <v>1</v>
      </c>
      <c r="K35" s="67">
        <v>1</v>
      </c>
      <c r="L35" s="67">
        <v>1</v>
      </c>
      <c r="M35" s="68">
        <v>1</v>
      </c>
    </row>
    <row r="36" spans="1:13" x14ac:dyDescent="0.3">
      <c r="A36" s="16">
        <v>10</v>
      </c>
      <c r="B36" s="66">
        <v>1</v>
      </c>
      <c r="C36" s="67">
        <v>0.99859000234240702</v>
      </c>
      <c r="D36" s="67">
        <v>1</v>
      </c>
      <c r="E36" s="67">
        <v>1</v>
      </c>
      <c r="F36" s="67">
        <v>1</v>
      </c>
      <c r="G36" s="67">
        <v>1</v>
      </c>
      <c r="H36" s="67">
        <v>1</v>
      </c>
      <c r="I36" s="67">
        <v>1</v>
      </c>
      <c r="J36" s="67">
        <v>1</v>
      </c>
      <c r="K36" s="67">
        <v>0.99951769478890184</v>
      </c>
      <c r="L36" s="67">
        <v>0.99239619095257059</v>
      </c>
      <c r="M36" s="68">
        <v>1</v>
      </c>
    </row>
    <row r="37" spans="1:13" x14ac:dyDescent="0.3">
      <c r="A37" s="16">
        <v>9</v>
      </c>
      <c r="B37" s="66">
        <v>0.9949089781579854</v>
      </c>
      <c r="C37" s="67">
        <v>0.99248349311904271</v>
      </c>
      <c r="D37" s="67">
        <v>1</v>
      </c>
      <c r="E37" s="67">
        <v>1</v>
      </c>
      <c r="F37" s="67">
        <v>1</v>
      </c>
      <c r="G37" s="67">
        <v>1</v>
      </c>
      <c r="H37" s="67">
        <v>1</v>
      </c>
      <c r="I37" s="67">
        <v>1</v>
      </c>
      <c r="J37" s="67">
        <v>0.99357059782435053</v>
      </c>
      <c r="K37" s="67">
        <v>0.99328262495944375</v>
      </c>
      <c r="L37" s="67">
        <v>0.97680197612149589</v>
      </c>
      <c r="M37" s="68">
        <v>1</v>
      </c>
    </row>
    <row r="38" spans="1:13" x14ac:dyDescent="0.3">
      <c r="A38" s="16">
        <v>8</v>
      </c>
      <c r="B38" s="66">
        <v>0.98390824389155906</v>
      </c>
      <c r="C38" s="67">
        <v>0.98169710188113268</v>
      </c>
      <c r="D38" s="67">
        <v>0.99372596981595063</v>
      </c>
      <c r="E38" s="67">
        <v>1</v>
      </c>
      <c r="F38" s="67">
        <v>1</v>
      </c>
      <c r="G38" s="67">
        <v>1</v>
      </c>
      <c r="H38" s="67">
        <v>1</v>
      </c>
      <c r="I38" s="67">
        <v>0.99317185554200516</v>
      </c>
      <c r="J38" s="67">
        <v>0.97733841906236374</v>
      </c>
      <c r="K38" s="67">
        <v>0.98263702428650823</v>
      </c>
      <c r="L38" s="67">
        <v>0.95426064257112619</v>
      </c>
      <c r="M38" s="68">
        <v>1</v>
      </c>
    </row>
    <row r="39" spans="1:13" x14ac:dyDescent="0.3">
      <c r="A39" s="16">
        <v>7</v>
      </c>
      <c r="B39" s="66">
        <v>0.96813228401592732</v>
      </c>
      <c r="C39" s="67">
        <v>0.96623082862867682</v>
      </c>
      <c r="D39" s="67">
        <v>0.9635139871511238</v>
      </c>
      <c r="E39" s="67">
        <v>0.99963305235015654</v>
      </c>
      <c r="F39" s="67">
        <v>0.99605281694764902</v>
      </c>
      <c r="G39" s="67">
        <v>0.99492721959682395</v>
      </c>
      <c r="H39" s="67">
        <v>0.99534101028671595</v>
      </c>
      <c r="I39" s="67">
        <v>0.97578783485507181</v>
      </c>
      <c r="J39" s="67">
        <v>0.9536650348825837</v>
      </c>
      <c r="K39" s="67">
        <v>0.9675808927700954</v>
      </c>
      <c r="L39" s="67">
        <v>0.92477219030146141</v>
      </c>
      <c r="M39" s="68">
        <v>0.99442490726471644</v>
      </c>
    </row>
    <row r="40" spans="1:13" x14ac:dyDescent="0.3">
      <c r="A40" s="16">
        <v>6</v>
      </c>
      <c r="B40" s="66">
        <v>0.94758109853109018</v>
      </c>
      <c r="C40" s="67">
        <v>0.94608467336167523</v>
      </c>
      <c r="D40" s="67">
        <v>0.92065778463892556</v>
      </c>
      <c r="E40" s="67">
        <v>0.97617979314695003</v>
      </c>
      <c r="F40" s="67">
        <v>0.97205301962607948</v>
      </c>
      <c r="G40" s="67">
        <v>0.9618737976220415</v>
      </c>
      <c r="H40" s="67">
        <v>0.96959717206268181</v>
      </c>
      <c r="I40" s="67">
        <v>0.95143840359688925</v>
      </c>
      <c r="J40" s="67">
        <v>0.92255044528501029</v>
      </c>
      <c r="K40" s="67">
        <v>0.94811423041020515</v>
      </c>
      <c r="L40" s="67">
        <v>0.88833661931250152</v>
      </c>
      <c r="M40" s="68">
        <v>0.9699634643973809</v>
      </c>
    </row>
    <row r="41" spans="1:13" x14ac:dyDescent="0.3">
      <c r="A41" s="16">
        <v>5</v>
      </c>
      <c r="B41" s="66">
        <v>0.92225468743704753</v>
      </c>
      <c r="C41" s="67">
        <v>0.92125863608012803</v>
      </c>
      <c r="D41" s="67">
        <v>0.86515736227935558</v>
      </c>
      <c r="E41" s="67">
        <v>0.94404737595642685</v>
      </c>
      <c r="F41" s="67">
        <v>0.93957472128173425</v>
      </c>
      <c r="G41" s="67">
        <v>0.91707750613874461</v>
      </c>
      <c r="H41" s="67">
        <v>0.93476910414909864</v>
      </c>
      <c r="I41" s="67">
        <v>0.92012356176745747</v>
      </c>
      <c r="J41" s="67">
        <v>0.88399465026964363</v>
      </c>
      <c r="K41" s="67">
        <v>0.92423703720683748</v>
      </c>
      <c r="L41" s="67">
        <v>0.84495392960424665</v>
      </c>
      <c r="M41" s="68">
        <v>0.93696760625937192</v>
      </c>
    </row>
    <row r="42" spans="1:13" x14ac:dyDescent="0.3">
      <c r="A42" s="16">
        <v>4</v>
      </c>
      <c r="B42" s="66">
        <v>0.89215305073379958</v>
      </c>
      <c r="C42" s="67">
        <v>0.89175271678403489</v>
      </c>
      <c r="D42" s="67">
        <v>0.79701272007241397</v>
      </c>
      <c r="E42" s="67">
        <v>0.90323580077858723</v>
      </c>
      <c r="F42" s="67">
        <v>0.89861792191461354</v>
      </c>
      <c r="G42" s="67">
        <v>0.86053834514693306</v>
      </c>
      <c r="H42" s="67">
        <v>0.89085680654596655</v>
      </c>
      <c r="I42" s="67">
        <v>0.88184330936677646</v>
      </c>
      <c r="J42" s="67">
        <v>0.83799764983648362</v>
      </c>
      <c r="K42" s="67">
        <v>0.89594931315999249</v>
      </c>
      <c r="L42" s="67">
        <v>0.79462412117669667</v>
      </c>
      <c r="M42" s="68">
        <v>0.89543733285068938</v>
      </c>
    </row>
    <row r="43" spans="1:13" x14ac:dyDescent="0.3">
      <c r="A43" s="16">
        <v>3</v>
      </c>
      <c r="B43" s="66">
        <v>0.85727618842134623</v>
      </c>
      <c r="C43" s="67">
        <v>0.85756691547339614</v>
      </c>
      <c r="D43" s="67">
        <v>0.71622385801810073</v>
      </c>
      <c r="E43" s="67">
        <v>0.85374506761343127</v>
      </c>
      <c r="F43" s="67">
        <v>0.84918262152471713</v>
      </c>
      <c r="G43" s="67">
        <v>0.79225631464660706</v>
      </c>
      <c r="H43" s="67">
        <v>0.83786027925328566</v>
      </c>
      <c r="I43" s="67">
        <v>0.83659764639484635</v>
      </c>
      <c r="J43" s="67">
        <v>0.78455944398553035</v>
      </c>
      <c r="K43" s="67">
        <v>0.86325105826967008</v>
      </c>
      <c r="L43" s="67">
        <v>0.73734719402985172</v>
      </c>
      <c r="M43" s="68">
        <v>0.8453726441713334</v>
      </c>
    </row>
    <row r="44" spans="1:13" x14ac:dyDescent="0.3">
      <c r="A44" s="16">
        <v>2</v>
      </c>
      <c r="B44" s="66">
        <v>0.81762410049968748</v>
      </c>
      <c r="C44" s="67">
        <v>0.81870123214821156</v>
      </c>
      <c r="D44" s="67">
        <v>0.62279077611641587</v>
      </c>
      <c r="E44" s="67">
        <v>0.79557517646095877</v>
      </c>
      <c r="F44" s="67">
        <v>0.79126882011204502</v>
      </c>
      <c r="G44" s="67">
        <v>0.7122314146377664</v>
      </c>
      <c r="H44" s="67">
        <v>0.77577952227105573</v>
      </c>
      <c r="I44" s="67">
        <v>0.78438657285166702</v>
      </c>
      <c r="J44" s="67">
        <v>0.72368003271678372</v>
      </c>
      <c r="K44" s="67">
        <v>0.82614227253587025</v>
      </c>
      <c r="L44" s="67">
        <v>0.67312314816371166</v>
      </c>
      <c r="M44" s="68">
        <v>0.78677354022130397</v>
      </c>
    </row>
    <row r="45" spans="1:13" x14ac:dyDescent="0.3">
      <c r="A45" s="16">
        <v>1</v>
      </c>
      <c r="B45" s="69">
        <v>0.77319678696882332</v>
      </c>
      <c r="C45" s="70">
        <v>0.77515566680848125</v>
      </c>
      <c r="D45" s="70">
        <v>0.51671347436735937</v>
      </c>
      <c r="E45" s="70">
        <v>0.72872612732116981</v>
      </c>
      <c r="F45" s="70">
        <v>0.72487651767659722</v>
      </c>
      <c r="G45" s="70">
        <v>0.6204636451204113</v>
      </c>
      <c r="H45" s="70">
        <v>0.70461453559927678</v>
      </c>
      <c r="I45" s="70">
        <v>0.72521008873723847</v>
      </c>
      <c r="J45" s="70">
        <v>0.65535941603024384</v>
      </c>
      <c r="K45" s="70">
        <v>0.7846229559585931</v>
      </c>
      <c r="L45" s="70">
        <v>0.60195198357827651</v>
      </c>
      <c r="M45" s="71">
        <v>0.71964002100060109</v>
      </c>
    </row>
    <row r="46" spans="1:1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15" t="s">
        <v>41</v>
      </c>
      <c r="B47" s="17">
        <v>4</v>
      </c>
      <c r="C47" s="17">
        <v>5</v>
      </c>
      <c r="D47" s="17">
        <v>6</v>
      </c>
      <c r="E47" s="17">
        <v>7</v>
      </c>
      <c r="F47" s="17">
        <v>8</v>
      </c>
      <c r="G47" s="17">
        <v>9</v>
      </c>
      <c r="H47" s="17">
        <v>10</v>
      </c>
      <c r="I47" s="17">
        <v>11</v>
      </c>
      <c r="J47" s="17">
        <v>12</v>
      </c>
      <c r="K47" s="17">
        <v>1</v>
      </c>
      <c r="L47" s="17">
        <v>2</v>
      </c>
      <c r="M47" s="17">
        <v>3</v>
      </c>
    </row>
    <row r="48" spans="1:13" x14ac:dyDescent="0.3">
      <c r="A48" s="16">
        <v>20</v>
      </c>
      <c r="B48" s="63">
        <v>1</v>
      </c>
      <c r="C48" s="64">
        <v>1</v>
      </c>
      <c r="D48" s="64">
        <v>1</v>
      </c>
      <c r="E48" s="64">
        <v>1</v>
      </c>
      <c r="F48" s="64">
        <v>1</v>
      </c>
      <c r="G48" s="64">
        <v>1</v>
      </c>
      <c r="H48" s="64">
        <v>1</v>
      </c>
      <c r="I48" s="64">
        <v>0.99877502147069763</v>
      </c>
      <c r="J48" s="64">
        <v>1</v>
      </c>
      <c r="K48" s="64">
        <v>1</v>
      </c>
      <c r="L48" s="64">
        <v>1</v>
      </c>
      <c r="M48" s="65">
        <v>1</v>
      </c>
    </row>
    <row r="49" spans="1:13" x14ac:dyDescent="0.3">
      <c r="A49" s="16">
        <v>19</v>
      </c>
      <c r="B49" s="66">
        <v>1</v>
      </c>
      <c r="C49" s="67">
        <v>1</v>
      </c>
      <c r="D49" s="67">
        <v>1</v>
      </c>
      <c r="E49" s="67">
        <v>1</v>
      </c>
      <c r="F49" s="67">
        <v>1</v>
      </c>
      <c r="G49" s="67">
        <v>1</v>
      </c>
      <c r="H49" s="67">
        <v>1</v>
      </c>
      <c r="I49" s="67">
        <v>0.99877502147069763</v>
      </c>
      <c r="J49" s="67">
        <v>1</v>
      </c>
      <c r="K49" s="67">
        <v>1</v>
      </c>
      <c r="L49" s="67">
        <v>1</v>
      </c>
      <c r="M49" s="68">
        <v>1</v>
      </c>
    </row>
    <row r="50" spans="1:13" x14ac:dyDescent="0.3">
      <c r="A50" s="16">
        <v>18</v>
      </c>
      <c r="B50" s="66">
        <v>1</v>
      </c>
      <c r="C50" s="67">
        <v>1</v>
      </c>
      <c r="D50" s="67">
        <v>1</v>
      </c>
      <c r="E50" s="67">
        <v>1</v>
      </c>
      <c r="F50" s="67">
        <v>1</v>
      </c>
      <c r="G50" s="67">
        <v>1</v>
      </c>
      <c r="H50" s="67">
        <v>1</v>
      </c>
      <c r="I50" s="67">
        <v>0.99877502147069763</v>
      </c>
      <c r="J50" s="67">
        <v>1</v>
      </c>
      <c r="K50" s="67">
        <v>1</v>
      </c>
      <c r="L50" s="67">
        <v>1</v>
      </c>
      <c r="M50" s="68">
        <v>1</v>
      </c>
    </row>
    <row r="51" spans="1:13" x14ac:dyDescent="0.3">
      <c r="A51" s="16">
        <v>17</v>
      </c>
      <c r="B51" s="66">
        <v>1</v>
      </c>
      <c r="C51" s="67">
        <v>1</v>
      </c>
      <c r="D51" s="67">
        <v>1</v>
      </c>
      <c r="E51" s="67">
        <v>1</v>
      </c>
      <c r="F51" s="67">
        <v>1</v>
      </c>
      <c r="G51" s="67">
        <v>1</v>
      </c>
      <c r="H51" s="67">
        <v>1</v>
      </c>
      <c r="I51" s="67">
        <v>0.99877502147069763</v>
      </c>
      <c r="J51" s="67">
        <v>1</v>
      </c>
      <c r="K51" s="67">
        <v>1</v>
      </c>
      <c r="L51" s="67">
        <v>1</v>
      </c>
      <c r="M51" s="68">
        <v>1</v>
      </c>
    </row>
    <row r="52" spans="1:13" x14ac:dyDescent="0.3">
      <c r="A52" s="16">
        <v>16</v>
      </c>
      <c r="B52" s="66">
        <v>1</v>
      </c>
      <c r="C52" s="67">
        <v>1</v>
      </c>
      <c r="D52" s="67">
        <v>1</v>
      </c>
      <c r="E52" s="67">
        <v>1</v>
      </c>
      <c r="F52" s="67">
        <v>1</v>
      </c>
      <c r="G52" s="67">
        <v>1</v>
      </c>
      <c r="H52" s="67">
        <v>1</v>
      </c>
      <c r="I52" s="67">
        <v>0.99877502147069763</v>
      </c>
      <c r="J52" s="67">
        <v>1</v>
      </c>
      <c r="K52" s="67">
        <v>1</v>
      </c>
      <c r="L52" s="67">
        <v>1</v>
      </c>
      <c r="M52" s="68">
        <v>1</v>
      </c>
    </row>
    <row r="53" spans="1:13" x14ac:dyDescent="0.3">
      <c r="A53" s="16">
        <v>15</v>
      </c>
      <c r="B53" s="66">
        <v>1</v>
      </c>
      <c r="C53" s="67">
        <v>1</v>
      </c>
      <c r="D53" s="67">
        <v>1</v>
      </c>
      <c r="E53" s="67">
        <v>1</v>
      </c>
      <c r="F53" s="67">
        <v>1</v>
      </c>
      <c r="G53" s="67">
        <v>1</v>
      </c>
      <c r="H53" s="67">
        <v>1</v>
      </c>
      <c r="I53" s="67">
        <v>0.99877502147069763</v>
      </c>
      <c r="J53" s="67">
        <v>1</v>
      </c>
      <c r="K53" s="67">
        <v>1</v>
      </c>
      <c r="L53" s="67">
        <v>1</v>
      </c>
      <c r="M53" s="68">
        <v>1</v>
      </c>
    </row>
    <row r="54" spans="1:13" x14ac:dyDescent="0.3">
      <c r="A54" s="16">
        <v>14</v>
      </c>
      <c r="B54" s="66">
        <v>1</v>
      </c>
      <c r="C54" s="67">
        <v>1</v>
      </c>
      <c r="D54" s="67">
        <v>1</v>
      </c>
      <c r="E54" s="67">
        <v>1</v>
      </c>
      <c r="F54" s="67">
        <v>1</v>
      </c>
      <c r="G54" s="67">
        <v>1</v>
      </c>
      <c r="H54" s="67">
        <v>1</v>
      </c>
      <c r="I54" s="67">
        <v>0.99877502147069763</v>
      </c>
      <c r="J54" s="67">
        <v>1</v>
      </c>
      <c r="K54" s="67">
        <v>1</v>
      </c>
      <c r="L54" s="67">
        <v>1</v>
      </c>
      <c r="M54" s="68">
        <v>1</v>
      </c>
    </row>
    <row r="55" spans="1:13" x14ac:dyDescent="0.3">
      <c r="A55" s="16">
        <v>13</v>
      </c>
      <c r="B55" s="66">
        <v>1</v>
      </c>
      <c r="C55" s="67">
        <v>1</v>
      </c>
      <c r="D55" s="67">
        <v>1</v>
      </c>
      <c r="E55" s="67">
        <v>1</v>
      </c>
      <c r="F55" s="67">
        <v>1</v>
      </c>
      <c r="G55" s="67">
        <v>1</v>
      </c>
      <c r="H55" s="67">
        <v>1</v>
      </c>
      <c r="I55" s="67">
        <v>0.99877502147069763</v>
      </c>
      <c r="J55" s="67">
        <v>1</v>
      </c>
      <c r="K55" s="67">
        <v>1</v>
      </c>
      <c r="L55" s="67">
        <v>1</v>
      </c>
      <c r="M55" s="68">
        <v>1</v>
      </c>
    </row>
    <row r="56" spans="1:13" x14ac:dyDescent="0.3">
      <c r="A56" s="16">
        <v>12</v>
      </c>
      <c r="B56" s="66">
        <v>1</v>
      </c>
      <c r="C56" s="67">
        <v>1</v>
      </c>
      <c r="D56" s="67">
        <v>1</v>
      </c>
      <c r="E56" s="67">
        <v>1</v>
      </c>
      <c r="F56" s="67">
        <v>1</v>
      </c>
      <c r="G56" s="67">
        <v>1</v>
      </c>
      <c r="H56" s="67">
        <v>1</v>
      </c>
      <c r="I56" s="67">
        <v>0.9983583724868933</v>
      </c>
      <c r="J56" s="67">
        <v>1</v>
      </c>
      <c r="K56" s="67">
        <v>1</v>
      </c>
      <c r="L56" s="67">
        <v>1</v>
      </c>
      <c r="M56" s="68">
        <v>1</v>
      </c>
    </row>
    <row r="57" spans="1:13" x14ac:dyDescent="0.3">
      <c r="A57" s="16">
        <v>11</v>
      </c>
      <c r="B57" s="66">
        <v>1</v>
      </c>
      <c r="C57" s="67">
        <v>1</v>
      </c>
      <c r="D57" s="67">
        <v>1</v>
      </c>
      <c r="E57" s="67">
        <v>1</v>
      </c>
      <c r="F57" s="67">
        <v>1</v>
      </c>
      <c r="G57" s="67">
        <v>1</v>
      </c>
      <c r="H57" s="67">
        <v>1</v>
      </c>
      <c r="I57" s="67">
        <v>0.98583902123777434</v>
      </c>
      <c r="J57" s="67">
        <v>1</v>
      </c>
      <c r="K57" s="67">
        <v>1</v>
      </c>
      <c r="L57" s="67">
        <v>1</v>
      </c>
      <c r="M57" s="68">
        <v>1</v>
      </c>
    </row>
    <row r="58" spans="1:13" x14ac:dyDescent="0.3">
      <c r="A58" s="16">
        <v>10</v>
      </c>
      <c r="B58" s="66">
        <v>1</v>
      </c>
      <c r="C58" s="67">
        <v>1</v>
      </c>
      <c r="D58" s="67">
        <v>1</v>
      </c>
      <c r="E58" s="67">
        <v>1</v>
      </c>
      <c r="F58" s="67">
        <v>1</v>
      </c>
      <c r="G58" s="67">
        <v>1</v>
      </c>
      <c r="H58" s="67">
        <v>1</v>
      </c>
      <c r="I58" s="67">
        <v>0.96121696772334053</v>
      </c>
      <c r="J58" s="67">
        <v>1</v>
      </c>
      <c r="K58" s="67">
        <v>1</v>
      </c>
      <c r="L58" s="67">
        <v>1</v>
      </c>
      <c r="M58" s="68">
        <v>1</v>
      </c>
    </row>
    <row r="59" spans="1:13" x14ac:dyDescent="0.3">
      <c r="A59" s="16">
        <v>9</v>
      </c>
      <c r="B59" s="66">
        <v>1</v>
      </c>
      <c r="C59" s="67">
        <v>0.99249564881027319</v>
      </c>
      <c r="D59" s="67">
        <v>1</v>
      </c>
      <c r="E59" s="67">
        <v>1</v>
      </c>
      <c r="F59" s="67">
        <v>1</v>
      </c>
      <c r="G59" s="67">
        <v>1</v>
      </c>
      <c r="H59" s="67">
        <v>1</v>
      </c>
      <c r="I59" s="67">
        <v>0.92449221194359188</v>
      </c>
      <c r="J59" s="67">
        <v>1</v>
      </c>
      <c r="K59" s="67">
        <v>0.98078591373486024</v>
      </c>
      <c r="L59" s="67">
        <v>0.99267790462922068</v>
      </c>
      <c r="M59" s="68">
        <v>1</v>
      </c>
    </row>
    <row r="60" spans="1:13" x14ac:dyDescent="0.3">
      <c r="A60" s="16">
        <v>8</v>
      </c>
      <c r="B60" s="66">
        <v>1</v>
      </c>
      <c r="C60" s="67">
        <v>0.95448628694049409</v>
      </c>
      <c r="D60" s="67">
        <v>0.9870640293182843</v>
      </c>
      <c r="E60" s="67">
        <v>1</v>
      </c>
      <c r="F60" s="67">
        <v>1</v>
      </c>
      <c r="G60" s="67">
        <v>1</v>
      </c>
      <c r="H60" s="67">
        <v>1</v>
      </c>
      <c r="I60" s="67">
        <v>0.87566475389852849</v>
      </c>
      <c r="J60" s="67">
        <v>0.97697822121354039</v>
      </c>
      <c r="K60" s="67">
        <v>0.94778863797689705</v>
      </c>
      <c r="L60" s="67">
        <v>0.96049428662712377</v>
      </c>
      <c r="M60" s="68">
        <v>1</v>
      </c>
    </row>
    <row r="61" spans="1:13" x14ac:dyDescent="0.3">
      <c r="A61" s="16">
        <v>7</v>
      </c>
      <c r="B61" s="66">
        <v>0.96715476789566257</v>
      </c>
      <c r="C61" s="67">
        <v>0.89782327605012036</v>
      </c>
      <c r="D61" s="67">
        <v>0.93439417370395694</v>
      </c>
      <c r="E61" s="67">
        <v>1</v>
      </c>
      <c r="F61" s="67">
        <v>0.99529754842672946</v>
      </c>
      <c r="G61" s="67">
        <v>0.98650947600126637</v>
      </c>
      <c r="H61" s="67">
        <v>0.99176079700601572</v>
      </c>
      <c r="I61" s="67">
        <v>0.81473459358815048</v>
      </c>
      <c r="J61" s="67">
        <v>0.9317836731089868</v>
      </c>
      <c r="K61" s="67">
        <v>0.90127040840970651</v>
      </c>
      <c r="L61" s="67">
        <v>0.91240289865650459</v>
      </c>
      <c r="M61" s="68">
        <v>0.96279376997597754</v>
      </c>
    </row>
    <row r="62" spans="1:13" x14ac:dyDescent="0.3">
      <c r="A62" s="16">
        <v>6</v>
      </c>
      <c r="B62" s="66">
        <v>0.9193878626165789</v>
      </c>
      <c r="C62" s="67">
        <v>0.82250661613915199</v>
      </c>
      <c r="D62" s="67">
        <v>0.86036939731684547</v>
      </c>
      <c r="E62" s="67">
        <v>0.95144720671595306</v>
      </c>
      <c r="F62" s="67">
        <v>0.94032166091643909</v>
      </c>
      <c r="G62" s="67">
        <v>0.93068983118336635</v>
      </c>
      <c r="H62" s="67">
        <v>0.93462884912925737</v>
      </c>
      <c r="I62" s="67">
        <v>0.74170173101245729</v>
      </c>
      <c r="J62" s="67">
        <v>0.86978935056917417</v>
      </c>
      <c r="K62" s="67">
        <v>0.84123122503328895</v>
      </c>
      <c r="L62" s="67">
        <v>0.84840374071736313</v>
      </c>
      <c r="M62" s="68">
        <v>0.90917042763004086</v>
      </c>
    </row>
    <row r="63" spans="1:13" x14ac:dyDescent="0.3">
      <c r="A63" s="16">
        <v>5</v>
      </c>
      <c r="B63" s="66">
        <v>0.85681858986259696</v>
      </c>
      <c r="C63" s="67">
        <v>0.72853630720758866</v>
      </c>
      <c r="D63" s="67">
        <v>0.76498970015694978</v>
      </c>
      <c r="E63" s="67">
        <v>0.88353966275503393</v>
      </c>
      <c r="F63" s="67">
        <v>0.86548868169741056</v>
      </c>
      <c r="G63" s="67">
        <v>0.85551023489546096</v>
      </c>
      <c r="H63" s="67">
        <v>0.85715674250878582</v>
      </c>
      <c r="I63" s="67">
        <v>0.65656616617144969</v>
      </c>
      <c r="J63" s="67">
        <v>0.7909952535941025</v>
      </c>
      <c r="K63" s="67">
        <v>0.76767108784764371</v>
      </c>
      <c r="L63" s="67">
        <v>0.7684968128096995</v>
      </c>
      <c r="M63" s="68">
        <v>0.83917941415770125</v>
      </c>
    </row>
    <row r="64" spans="1:13" x14ac:dyDescent="0.3">
      <c r="A64" s="16">
        <v>4</v>
      </c>
      <c r="B64" s="66">
        <v>0.77944694963371641</v>
      </c>
      <c r="C64" s="67">
        <v>0.61591234925543081</v>
      </c>
      <c r="D64" s="67">
        <v>0.64825508222426986</v>
      </c>
      <c r="E64" s="67">
        <v>0.79721502186342952</v>
      </c>
      <c r="F64" s="67">
        <v>0.77079861076964407</v>
      </c>
      <c r="G64" s="67">
        <v>0.76097068713755056</v>
      </c>
      <c r="H64" s="67">
        <v>0.75934447714460085</v>
      </c>
      <c r="I64" s="67">
        <v>0.55932789906512714</v>
      </c>
      <c r="J64" s="67">
        <v>0.69540138218377179</v>
      </c>
      <c r="K64" s="67">
        <v>0.68058999685277133</v>
      </c>
      <c r="L64" s="67">
        <v>0.6726821149335136</v>
      </c>
      <c r="M64" s="68">
        <v>0.75282072955895873</v>
      </c>
    </row>
    <row r="65" spans="1:13" x14ac:dyDescent="0.3">
      <c r="A65" s="16">
        <v>3</v>
      </c>
      <c r="B65" s="66">
        <v>0.68727294192993726</v>
      </c>
      <c r="C65" s="67">
        <v>0.48463474228267833</v>
      </c>
      <c r="D65" s="67">
        <v>0.51016554351880561</v>
      </c>
      <c r="E65" s="67">
        <v>0.69247328404113995</v>
      </c>
      <c r="F65" s="67">
        <v>0.65625144813313929</v>
      </c>
      <c r="G65" s="67">
        <v>0.64707118790963503</v>
      </c>
      <c r="H65" s="67">
        <v>0.64119205303670257</v>
      </c>
      <c r="I65" s="67">
        <v>0.44998692969348986</v>
      </c>
      <c r="J65" s="67">
        <v>0.58300773633818215</v>
      </c>
      <c r="K65" s="67">
        <v>0.57998795204867148</v>
      </c>
      <c r="L65" s="67">
        <v>0.5609596470888053</v>
      </c>
      <c r="M65" s="68">
        <v>0.65009437383381319</v>
      </c>
    </row>
    <row r="66" spans="1:13" x14ac:dyDescent="0.3">
      <c r="A66" s="16">
        <v>2</v>
      </c>
      <c r="B66" s="66">
        <v>0.58029656675125962</v>
      </c>
      <c r="C66" s="67">
        <v>0.33470348628933094</v>
      </c>
      <c r="D66" s="67">
        <v>0.35072108404055724</v>
      </c>
      <c r="E66" s="67">
        <v>0.56931444928816499</v>
      </c>
      <c r="F66" s="67">
        <v>0.52184719378789657</v>
      </c>
      <c r="G66" s="67">
        <v>0.51381173721171425</v>
      </c>
      <c r="H66" s="67">
        <v>0.50269947018509109</v>
      </c>
      <c r="I66" s="67">
        <v>0.32854325805653783</v>
      </c>
      <c r="J66" s="67">
        <v>0.45381431605733347</v>
      </c>
      <c r="K66" s="67">
        <v>0.46586495343534434</v>
      </c>
      <c r="L66" s="67">
        <v>0.43332940927557478</v>
      </c>
      <c r="M66" s="68">
        <v>0.53100034698226484</v>
      </c>
    </row>
    <row r="67" spans="1:13" x14ac:dyDescent="0.3">
      <c r="A67" s="16">
        <v>1</v>
      </c>
      <c r="B67" s="69">
        <v>0.45851782409768332</v>
      </c>
      <c r="C67" s="70">
        <v>0.16611858127538895</v>
      </c>
      <c r="D67" s="70">
        <v>0.16992170378952456</v>
      </c>
      <c r="E67" s="70">
        <v>0.42773851760450482</v>
      </c>
      <c r="F67" s="70">
        <v>0.36758584773391556</v>
      </c>
      <c r="G67" s="70">
        <v>0.36119233504378834</v>
      </c>
      <c r="H67" s="70">
        <v>0.3438667285897663</v>
      </c>
      <c r="I67" s="70">
        <v>0.19499688415427097</v>
      </c>
      <c r="J67" s="70">
        <v>0.3078211213412258</v>
      </c>
      <c r="K67" s="70">
        <v>0.33822100101278985</v>
      </c>
      <c r="L67" s="70">
        <v>0.28979140149382199</v>
      </c>
      <c r="M67" s="71">
        <v>0.39553864900431357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5" t="s">
        <v>42</v>
      </c>
      <c r="B69" s="17">
        <v>4</v>
      </c>
      <c r="C69" s="17">
        <v>5</v>
      </c>
      <c r="D69" s="17">
        <v>6</v>
      </c>
      <c r="E69" s="17">
        <v>7</v>
      </c>
      <c r="F69" s="17">
        <v>8</v>
      </c>
      <c r="G69" s="17">
        <v>9</v>
      </c>
      <c r="H69" s="17">
        <v>10</v>
      </c>
      <c r="I69" s="17">
        <v>11</v>
      </c>
      <c r="J69" s="17">
        <v>12</v>
      </c>
      <c r="K69" s="17">
        <v>1</v>
      </c>
      <c r="L69" s="17">
        <v>2</v>
      </c>
      <c r="M69" s="17">
        <v>3</v>
      </c>
    </row>
    <row r="70" spans="1:13" x14ac:dyDescent="0.3">
      <c r="A70" s="16">
        <v>20</v>
      </c>
      <c r="B70" s="63">
        <v>1</v>
      </c>
      <c r="C70" s="64">
        <v>1</v>
      </c>
      <c r="D70" s="64">
        <v>1</v>
      </c>
      <c r="E70" s="64">
        <v>1</v>
      </c>
      <c r="F70" s="64">
        <v>1</v>
      </c>
      <c r="G70" s="64">
        <v>1</v>
      </c>
      <c r="H70" s="64">
        <v>1</v>
      </c>
      <c r="I70" s="64">
        <v>1</v>
      </c>
      <c r="J70" s="64">
        <v>1</v>
      </c>
      <c r="K70" s="64">
        <v>0.99337786793177085</v>
      </c>
      <c r="L70" s="64">
        <v>1</v>
      </c>
      <c r="M70" s="65">
        <v>1</v>
      </c>
    </row>
    <row r="71" spans="1:13" x14ac:dyDescent="0.3">
      <c r="A71" s="16">
        <v>19</v>
      </c>
      <c r="B71" s="66">
        <v>1</v>
      </c>
      <c r="C71" s="67">
        <v>1</v>
      </c>
      <c r="D71" s="67">
        <v>1</v>
      </c>
      <c r="E71" s="67">
        <v>1</v>
      </c>
      <c r="F71" s="67">
        <v>1</v>
      </c>
      <c r="G71" s="67">
        <v>1</v>
      </c>
      <c r="H71" s="67">
        <v>1</v>
      </c>
      <c r="I71" s="67">
        <v>1</v>
      </c>
      <c r="J71" s="67">
        <v>1</v>
      </c>
      <c r="K71" s="67">
        <v>0.99337786793177085</v>
      </c>
      <c r="L71" s="67">
        <v>1</v>
      </c>
      <c r="M71" s="68">
        <v>1</v>
      </c>
    </row>
    <row r="72" spans="1:13" x14ac:dyDescent="0.3">
      <c r="A72" s="16">
        <v>18</v>
      </c>
      <c r="B72" s="66">
        <v>1</v>
      </c>
      <c r="C72" s="67">
        <v>1</v>
      </c>
      <c r="D72" s="67">
        <v>1</v>
      </c>
      <c r="E72" s="67">
        <v>1</v>
      </c>
      <c r="F72" s="67">
        <v>1</v>
      </c>
      <c r="G72" s="67">
        <v>1</v>
      </c>
      <c r="H72" s="67">
        <v>1</v>
      </c>
      <c r="I72" s="67">
        <v>1</v>
      </c>
      <c r="J72" s="67">
        <v>1</v>
      </c>
      <c r="K72" s="67">
        <v>0.99337786793177085</v>
      </c>
      <c r="L72" s="67">
        <v>1</v>
      </c>
      <c r="M72" s="68">
        <v>1</v>
      </c>
    </row>
    <row r="73" spans="1:13" x14ac:dyDescent="0.3">
      <c r="A73" s="16">
        <v>17</v>
      </c>
      <c r="B73" s="66">
        <v>1</v>
      </c>
      <c r="C73" s="67">
        <v>1</v>
      </c>
      <c r="D73" s="67">
        <v>1</v>
      </c>
      <c r="E73" s="67">
        <v>1</v>
      </c>
      <c r="F73" s="67">
        <v>1</v>
      </c>
      <c r="G73" s="67">
        <v>1</v>
      </c>
      <c r="H73" s="67">
        <v>1</v>
      </c>
      <c r="I73" s="67">
        <v>1</v>
      </c>
      <c r="J73" s="67">
        <v>1</v>
      </c>
      <c r="K73" s="67">
        <v>0.99337786793177085</v>
      </c>
      <c r="L73" s="67">
        <v>1</v>
      </c>
      <c r="M73" s="68">
        <v>1</v>
      </c>
    </row>
    <row r="74" spans="1:13" x14ac:dyDescent="0.3">
      <c r="A74" s="16">
        <v>16</v>
      </c>
      <c r="B74" s="66">
        <v>1</v>
      </c>
      <c r="C74" s="67">
        <v>1</v>
      </c>
      <c r="D74" s="67">
        <v>1</v>
      </c>
      <c r="E74" s="67">
        <v>1</v>
      </c>
      <c r="F74" s="67">
        <v>1</v>
      </c>
      <c r="G74" s="67">
        <v>1</v>
      </c>
      <c r="H74" s="67">
        <v>1</v>
      </c>
      <c r="I74" s="67">
        <v>1</v>
      </c>
      <c r="J74" s="67">
        <v>1</v>
      </c>
      <c r="K74" s="67">
        <v>0.99337786793177085</v>
      </c>
      <c r="L74" s="67">
        <v>1</v>
      </c>
      <c r="M74" s="68">
        <v>1</v>
      </c>
    </row>
    <row r="75" spans="1:13" x14ac:dyDescent="0.3">
      <c r="A75" s="16">
        <v>15</v>
      </c>
      <c r="B75" s="66">
        <v>1</v>
      </c>
      <c r="C75" s="67">
        <v>1</v>
      </c>
      <c r="D75" s="67">
        <v>1</v>
      </c>
      <c r="E75" s="67">
        <v>1</v>
      </c>
      <c r="F75" s="67">
        <v>1</v>
      </c>
      <c r="G75" s="67">
        <v>1</v>
      </c>
      <c r="H75" s="67">
        <v>1</v>
      </c>
      <c r="I75" s="67">
        <v>1</v>
      </c>
      <c r="J75" s="67">
        <v>1</v>
      </c>
      <c r="K75" s="67">
        <v>0.99337786793177085</v>
      </c>
      <c r="L75" s="67">
        <v>1</v>
      </c>
      <c r="M75" s="68">
        <v>1</v>
      </c>
    </row>
    <row r="76" spans="1:13" x14ac:dyDescent="0.3">
      <c r="A76" s="16">
        <v>14</v>
      </c>
      <c r="B76" s="66">
        <v>1</v>
      </c>
      <c r="C76" s="67">
        <v>1</v>
      </c>
      <c r="D76" s="67">
        <v>1</v>
      </c>
      <c r="E76" s="67">
        <v>1</v>
      </c>
      <c r="F76" s="67">
        <v>1</v>
      </c>
      <c r="G76" s="67">
        <v>1</v>
      </c>
      <c r="H76" s="67">
        <v>1</v>
      </c>
      <c r="I76" s="67">
        <v>1</v>
      </c>
      <c r="J76" s="67">
        <v>1</v>
      </c>
      <c r="K76" s="67">
        <v>0.99337786793177085</v>
      </c>
      <c r="L76" s="67">
        <v>1</v>
      </c>
      <c r="M76" s="68">
        <v>1</v>
      </c>
    </row>
    <row r="77" spans="1:13" x14ac:dyDescent="0.3">
      <c r="A77" s="16">
        <v>13</v>
      </c>
      <c r="B77" s="66">
        <v>1</v>
      </c>
      <c r="C77" s="67">
        <v>1</v>
      </c>
      <c r="D77" s="67">
        <v>1</v>
      </c>
      <c r="E77" s="67">
        <v>1</v>
      </c>
      <c r="F77" s="67">
        <v>1</v>
      </c>
      <c r="G77" s="67">
        <v>1</v>
      </c>
      <c r="H77" s="67">
        <v>1</v>
      </c>
      <c r="I77" s="67">
        <v>1</v>
      </c>
      <c r="J77" s="67">
        <v>1</v>
      </c>
      <c r="K77" s="67">
        <v>0.99337786793177085</v>
      </c>
      <c r="L77" s="67">
        <v>1</v>
      </c>
      <c r="M77" s="68">
        <v>1</v>
      </c>
    </row>
    <row r="78" spans="1:13" x14ac:dyDescent="0.3">
      <c r="A78" s="16">
        <v>12</v>
      </c>
      <c r="B78" s="66">
        <v>1</v>
      </c>
      <c r="C78" s="67">
        <v>1</v>
      </c>
      <c r="D78" s="67">
        <v>1</v>
      </c>
      <c r="E78" s="67">
        <v>1</v>
      </c>
      <c r="F78" s="67">
        <v>1</v>
      </c>
      <c r="G78" s="67">
        <v>1</v>
      </c>
      <c r="H78" s="67">
        <v>1</v>
      </c>
      <c r="I78" s="67">
        <v>1</v>
      </c>
      <c r="J78" s="67">
        <v>1</v>
      </c>
      <c r="K78" s="67">
        <v>0.99337786793177085</v>
      </c>
      <c r="L78" s="67">
        <v>1</v>
      </c>
      <c r="M78" s="68">
        <v>1</v>
      </c>
    </row>
    <row r="79" spans="1:13" x14ac:dyDescent="0.3">
      <c r="A79" s="16">
        <v>11</v>
      </c>
      <c r="B79" s="66">
        <v>1</v>
      </c>
      <c r="C79" s="67">
        <v>1</v>
      </c>
      <c r="D79" s="67">
        <v>1</v>
      </c>
      <c r="E79" s="67">
        <v>1</v>
      </c>
      <c r="F79" s="67">
        <v>1</v>
      </c>
      <c r="G79" s="67">
        <v>1</v>
      </c>
      <c r="H79" s="67">
        <v>1</v>
      </c>
      <c r="I79" s="67">
        <v>1</v>
      </c>
      <c r="J79" s="67">
        <v>1</v>
      </c>
      <c r="K79" s="67">
        <v>0.98839383330550423</v>
      </c>
      <c r="L79" s="67">
        <v>1</v>
      </c>
      <c r="M79" s="68">
        <v>1</v>
      </c>
    </row>
    <row r="80" spans="1:13" x14ac:dyDescent="0.3">
      <c r="A80" s="16">
        <v>10</v>
      </c>
      <c r="B80" s="66">
        <v>1</v>
      </c>
      <c r="C80" s="67">
        <v>1</v>
      </c>
      <c r="D80" s="67">
        <v>1</v>
      </c>
      <c r="E80" s="67">
        <v>1</v>
      </c>
      <c r="F80" s="67">
        <v>1</v>
      </c>
      <c r="G80" s="67">
        <v>1</v>
      </c>
      <c r="H80" s="67">
        <v>1</v>
      </c>
      <c r="I80" s="67">
        <v>1</v>
      </c>
      <c r="J80" s="67">
        <v>1</v>
      </c>
      <c r="K80" s="67">
        <v>0.97260166026050698</v>
      </c>
      <c r="L80" s="67">
        <v>0.99500713140291874</v>
      </c>
      <c r="M80" s="68">
        <v>1</v>
      </c>
    </row>
    <row r="81" spans="1:13" x14ac:dyDescent="0.3">
      <c r="A81" s="16">
        <v>9</v>
      </c>
      <c r="B81" s="66">
        <v>1</v>
      </c>
      <c r="C81" s="67">
        <v>1</v>
      </c>
      <c r="D81" s="67">
        <v>1</v>
      </c>
      <c r="E81" s="67">
        <v>1</v>
      </c>
      <c r="F81" s="67">
        <v>1</v>
      </c>
      <c r="G81" s="67">
        <v>1</v>
      </c>
      <c r="H81" s="67">
        <v>1</v>
      </c>
      <c r="I81" s="67">
        <v>1</v>
      </c>
      <c r="J81" s="67">
        <v>0.99675055917862077</v>
      </c>
      <c r="K81" s="67">
        <v>0.94600134879677933</v>
      </c>
      <c r="L81" s="67">
        <v>0.98010824288772114</v>
      </c>
      <c r="M81" s="68">
        <v>1</v>
      </c>
    </row>
    <row r="82" spans="1:13" x14ac:dyDescent="0.3">
      <c r="A82" s="16">
        <v>8</v>
      </c>
      <c r="B82" s="66">
        <v>0.98511962440768785</v>
      </c>
      <c r="C82" s="67">
        <v>0.99607760494848652</v>
      </c>
      <c r="D82" s="67">
        <v>0.99723664017037628</v>
      </c>
      <c r="E82" s="67">
        <v>1</v>
      </c>
      <c r="F82" s="67">
        <v>1</v>
      </c>
      <c r="G82" s="67">
        <v>1</v>
      </c>
      <c r="H82" s="67">
        <v>1</v>
      </c>
      <c r="I82" s="67">
        <v>0.99236415321528382</v>
      </c>
      <c r="J82" s="67">
        <v>0.98003801722113026</v>
      </c>
      <c r="K82" s="67">
        <v>0.90859289891432127</v>
      </c>
      <c r="L82" s="67">
        <v>0.95721168194087902</v>
      </c>
      <c r="M82" s="68">
        <v>1</v>
      </c>
    </row>
    <row r="83" spans="1:13" x14ac:dyDescent="0.3">
      <c r="A83" s="16">
        <v>7</v>
      </c>
      <c r="B83" s="66">
        <v>0.95797913941954116</v>
      </c>
      <c r="C83" s="67">
        <v>0.96722659406278377</v>
      </c>
      <c r="D83" s="67">
        <v>0.96297977149892056</v>
      </c>
      <c r="E83" s="67">
        <v>1</v>
      </c>
      <c r="F83" s="67">
        <v>0.99934800303235116</v>
      </c>
      <c r="G83" s="67">
        <v>0.99264428283611728</v>
      </c>
      <c r="H83" s="67">
        <v>0.9959448278593076</v>
      </c>
      <c r="I83" s="67">
        <v>0.97459101578843621</v>
      </c>
      <c r="J83" s="67">
        <v>0.95474842554637762</v>
      </c>
      <c r="K83" s="67">
        <v>0.8603763106131328</v>
      </c>
      <c r="L83" s="67">
        <v>0.92631744856239262</v>
      </c>
      <c r="M83" s="68">
        <v>0.99423539698892405</v>
      </c>
    </row>
    <row r="84" spans="1:13" x14ac:dyDescent="0.3">
      <c r="A84" s="16">
        <v>6</v>
      </c>
      <c r="B84" s="66">
        <v>0.92075774167406432</v>
      </c>
      <c r="C84" s="67">
        <v>0.92560383022380655</v>
      </c>
      <c r="D84" s="67">
        <v>0.91381369601584783</v>
      </c>
      <c r="E84" s="67">
        <v>0.97418825150128885</v>
      </c>
      <c r="F84" s="67">
        <v>0.96575598733322066</v>
      </c>
      <c r="G84" s="67">
        <v>0.95890413010742015</v>
      </c>
      <c r="H84" s="67">
        <v>0.96931094220989356</v>
      </c>
      <c r="I84" s="67">
        <v>0.94955596614781856</v>
      </c>
      <c r="J84" s="67">
        <v>0.92088178415436328</v>
      </c>
      <c r="K84" s="67">
        <v>0.80135158389321393</v>
      </c>
      <c r="L84" s="67">
        <v>0.88742554275226193</v>
      </c>
      <c r="M84" s="68">
        <v>0.96625249260526425</v>
      </c>
    </row>
    <row r="85" spans="1:13" x14ac:dyDescent="0.3">
      <c r="A85" s="16">
        <v>5</v>
      </c>
      <c r="B85" s="66">
        <v>0.87345543117125757</v>
      </c>
      <c r="C85" s="67">
        <v>0.87120931343155461</v>
      </c>
      <c r="D85" s="67">
        <v>0.84973841372115788</v>
      </c>
      <c r="E85" s="67">
        <v>0.93764954965185976</v>
      </c>
      <c r="F85" s="67">
        <v>0.91979610006870482</v>
      </c>
      <c r="G85" s="67">
        <v>0.91338166592846493</v>
      </c>
      <c r="H85" s="67">
        <v>0.93320993806258223</v>
      </c>
      <c r="I85" s="67">
        <v>0.9172590042934311</v>
      </c>
      <c r="J85" s="67">
        <v>0.87843809304508691</v>
      </c>
      <c r="K85" s="67">
        <v>0.73151871875456487</v>
      </c>
      <c r="L85" s="67">
        <v>0.84053596451048662</v>
      </c>
      <c r="M85" s="68">
        <v>0.92844420585796084</v>
      </c>
    </row>
    <row r="86" spans="1:13" x14ac:dyDescent="0.3">
      <c r="A86" s="16">
        <v>4</v>
      </c>
      <c r="B86" s="66">
        <v>0.81607220791112078</v>
      </c>
      <c r="C86" s="67">
        <v>0.80404304368602797</v>
      </c>
      <c r="D86" s="67">
        <v>0.77075392461485115</v>
      </c>
      <c r="E86" s="67">
        <v>0.89116169261451672</v>
      </c>
      <c r="F86" s="67">
        <v>0.86146834123880378</v>
      </c>
      <c r="G86" s="67">
        <v>0.85607689029925171</v>
      </c>
      <c r="H86" s="67">
        <v>0.88764181541737375</v>
      </c>
      <c r="I86" s="67">
        <v>0.87770013022527371</v>
      </c>
      <c r="J86" s="67">
        <v>0.82741735221854862</v>
      </c>
      <c r="K86" s="67">
        <v>0.65087771519718518</v>
      </c>
      <c r="L86" s="67">
        <v>0.78564871383706725</v>
      </c>
      <c r="M86" s="68">
        <v>0.88081053674701404</v>
      </c>
    </row>
    <row r="87" spans="1:13" x14ac:dyDescent="0.3">
      <c r="A87" s="16">
        <v>3</v>
      </c>
      <c r="B87" s="66">
        <v>0.74860807189365408</v>
      </c>
      <c r="C87" s="67">
        <v>0.72410502098722684</v>
      </c>
      <c r="D87" s="67">
        <v>0.67686022869692719</v>
      </c>
      <c r="E87" s="67">
        <v>0.83472468038925973</v>
      </c>
      <c r="F87" s="67">
        <v>0.79077271084351741</v>
      </c>
      <c r="G87" s="67">
        <v>0.7869898032197804</v>
      </c>
      <c r="H87" s="67">
        <v>0.8326065742742681</v>
      </c>
      <c r="I87" s="67">
        <v>0.83087934394334639</v>
      </c>
      <c r="J87" s="67">
        <v>0.7678195616747483</v>
      </c>
      <c r="K87" s="67">
        <v>0.5594285732210752</v>
      </c>
      <c r="L87" s="67">
        <v>0.72276379073200347</v>
      </c>
      <c r="M87" s="68">
        <v>0.82335148527242374</v>
      </c>
    </row>
    <row r="88" spans="1:13" x14ac:dyDescent="0.3">
      <c r="A88" s="16">
        <v>2</v>
      </c>
      <c r="B88" s="66">
        <v>0.67106302311885735</v>
      </c>
      <c r="C88" s="67">
        <v>0.6313952453351509</v>
      </c>
      <c r="D88" s="67">
        <v>0.56805732596738623</v>
      </c>
      <c r="E88" s="67">
        <v>0.76833851297608879</v>
      </c>
      <c r="F88" s="67">
        <v>0.70770920888284583</v>
      </c>
      <c r="G88" s="67">
        <v>0.70612040469005133</v>
      </c>
      <c r="H88" s="67">
        <v>0.76810421463326528</v>
      </c>
      <c r="I88" s="67">
        <v>0.77679664544764915</v>
      </c>
      <c r="J88" s="67">
        <v>0.69964472141368605</v>
      </c>
      <c r="K88" s="67">
        <v>0.45717129282623481</v>
      </c>
      <c r="L88" s="67">
        <v>0.6518811951952953</v>
      </c>
      <c r="M88" s="68">
        <v>0.75606705143419006</v>
      </c>
    </row>
    <row r="89" spans="1:13" x14ac:dyDescent="0.3">
      <c r="A89" s="16">
        <v>1</v>
      </c>
      <c r="B89" s="69">
        <v>0.5834370615867307</v>
      </c>
      <c r="C89" s="70">
        <v>0.52591371672980036</v>
      </c>
      <c r="D89" s="70">
        <v>0.44434521642622832</v>
      </c>
      <c r="E89" s="70">
        <v>0.69200319037500391</v>
      </c>
      <c r="F89" s="70">
        <v>0.61227783535678904</v>
      </c>
      <c r="G89" s="70">
        <v>0.61346869471006404</v>
      </c>
      <c r="H89" s="70">
        <v>0.69413473649436519</v>
      </c>
      <c r="I89" s="70">
        <v>0.71545203473818197</v>
      </c>
      <c r="J89" s="70">
        <v>0.622892831435362</v>
      </c>
      <c r="K89" s="70">
        <v>0.34410587401266401</v>
      </c>
      <c r="L89" s="70">
        <v>0.57300092722694274</v>
      </c>
      <c r="M89" s="71">
        <v>0.67895723523231288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5" t="s">
        <v>43</v>
      </c>
      <c r="B91" s="17">
        <v>4</v>
      </c>
      <c r="C91" s="17">
        <v>5</v>
      </c>
      <c r="D91" s="17">
        <v>6</v>
      </c>
      <c r="E91" s="17">
        <v>7</v>
      </c>
      <c r="F91" s="17">
        <v>8</v>
      </c>
      <c r="G91" s="17">
        <v>9</v>
      </c>
      <c r="H91" s="17">
        <v>10</v>
      </c>
      <c r="I91" s="17">
        <v>11</v>
      </c>
      <c r="J91" s="17">
        <v>12</v>
      </c>
      <c r="K91" s="17">
        <v>1</v>
      </c>
      <c r="L91" s="17">
        <v>2</v>
      </c>
      <c r="M91" s="17">
        <v>3</v>
      </c>
    </row>
    <row r="92" spans="1:13" x14ac:dyDescent="0.3">
      <c r="A92" s="16">
        <v>20</v>
      </c>
      <c r="B92" s="63">
        <v>1</v>
      </c>
      <c r="C92" s="64">
        <v>1</v>
      </c>
      <c r="D92" s="64">
        <v>1</v>
      </c>
      <c r="E92" s="64">
        <v>1</v>
      </c>
      <c r="F92" s="64">
        <v>1</v>
      </c>
      <c r="G92" s="64">
        <v>1</v>
      </c>
      <c r="H92" s="64">
        <v>1</v>
      </c>
      <c r="I92" s="64">
        <v>1</v>
      </c>
      <c r="J92" s="64">
        <v>0.97865453961139415</v>
      </c>
      <c r="K92" s="64">
        <v>1</v>
      </c>
      <c r="L92" s="64">
        <v>1</v>
      </c>
      <c r="M92" s="65">
        <v>1</v>
      </c>
    </row>
    <row r="93" spans="1:13" x14ac:dyDescent="0.3">
      <c r="A93" s="16">
        <v>19</v>
      </c>
      <c r="B93" s="66">
        <v>1</v>
      </c>
      <c r="C93" s="67">
        <v>1</v>
      </c>
      <c r="D93" s="67">
        <v>1</v>
      </c>
      <c r="E93" s="67">
        <v>1</v>
      </c>
      <c r="F93" s="67">
        <v>1</v>
      </c>
      <c r="G93" s="67">
        <v>1</v>
      </c>
      <c r="H93" s="67">
        <v>1</v>
      </c>
      <c r="I93" s="67">
        <v>1</v>
      </c>
      <c r="J93" s="67">
        <v>0.97865453961139415</v>
      </c>
      <c r="K93" s="67">
        <v>1</v>
      </c>
      <c r="L93" s="67">
        <v>1</v>
      </c>
      <c r="M93" s="68">
        <v>1</v>
      </c>
    </row>
    <row r="94" spans="1:13" x14ac:dyDescent="0.3">
      <c r="A94" s="16">
        <v>18</v>
      </c>
      <c r="B94" s="66">
        <v>1</v>
      </c>
      <c r="C94" s="67">
        <v>1</v>
      </c>
      <c r="D94" s="67">
        <v>1</v>
      </c>
      <c r="E94" s="67">
        <v>1</v>
      </c>
      <c r="F94" s="67">
        <v>1</v>
      </c>
      <c r="G94" s="67">
        <v>1</v>
      </c>
      <c r="H94" s="67">
        <v>1</v>
      </c>
      <c r="I94" s="67">
        <v>1</v>
      </c>
      <c r="J94" s="67">
        <v>0.97865453961139415</v>
      </c>
      <c r="K94" s="67">
        <v>1</v>
      </c>
      <c r="L94" s="67">
        <v>1</v>
      </c>
      <c r="M94" s="68">
        <v>1</v>
      </c>
    </row>
    <row r="95" spans="1:13" x14ac:dyDescent="0.3">
      <c r="A95" s="16">
        <v>17</v>
      </c>
      <c r="B95" s="66">
        <v>1</v>
      </c>
      <c r="C95" s="67">
        <v>1</v>
      </c>
      <c r="D95" s="67">
        <v>1</v>
      </c>
      <c r="E95" s="67">
        <v>1</v>
      </c>
      <c r="F95" s="67">
        <v>1</v>
      </c>
      <c r="G95" s="67">
        <v>1</v>
      </c>
      <c r="H95" s="67">
        <v>1</v>
      </c>
      <c r="I95" s="67">
        <v>1</v>
      </c>
      <c r="J95" s="67">
        <v>0.97865453961139415</v>
      </c>
      <c r="K95" s="67">
        <v>1</v>
      </c>
      <c r="L95" s="67">
        <v>1</v>
      </c>
      <c r="M95" s="68">
        <v>1</v>
      </c>
    </row>
    <row r="96" spans="1:13" x14ac:dyDescent="0.3">
      <c r="A96" s="16">
        <v>16</v>
      </c>
      <c r="B96" s="66">
        <v>1</v>
      </c>
      <c r="C96" s="67">
        <v>1</v>
      </c>
      <c r="D96" s="67">
        <v>1</v>
      </c>
      <c r="E96" s="67">
        <v>1</v>
      </c>
      <c r="F96" s="67">
        <v>1</v>
      </c>
      <c r="G96" s="67">
        <v>1</v>
      </c>
      <c r="H96" s="67">
        <v>1</v>
      </c>
      <c r="I96" s="67">
        <v>1</v>
      </c>
      <c r="J96" s="67">
        <v>0.97865453961139415</v>
      </c>
      <c r="K96" s="67">
        <v>1</v>
      </c>
      <c r="L96" s="67">
        <v>1</v>
      </c>
      <c r="M96" s="68">
        <v>1</v>
      </c>
    </row>
    <row r="97" spans="1:13" x14ac:dyDescent="0.3">
      <c r="A97" s="16">
        <v>15</v>
      </c>
      <c r="B97" s="66">
        <v>1</v>
      </c>
      <c r="C97" s="67">
        <v>1</v>
      </c>
      <c r="D97" s="67">
        <v>1</v>
      </c>
      <c r="E97" s="67">
        <v>1</v>
      </c>
      <c r="F97" s="67">
        <v>1</v>
      </c>
      <c r="G97" s="67">
        <v>1</v>
      </c>
      <c r="H97" s="67">
        <v>1</v>
      </c>
      <c r="I97" s="67">
        <v>1</v>
      </c>
      <c r="J97" s="67">
        <v>0.97865453961139415</v>
      </c>
      <c r="K97" s="67">
        <v>1</v>
      </c>
      <c r="L97" s="67">
        <v>1</v>
      </c>
      <c r="M97" s="68">
        <v>1</v>
      </c>
    </row>
    <row r="98" spans="1:13" x14ac:dyDescent="0.3">
      <c r="A98" s="16">
        <v>14</v>
      </c>
      <c r="B98" s="66">
        <v>1</v>
      </c>
      <c r="C98" s="67">
        <v>1</v>
      </c>
      <c r="D98" s="67">
        <v>1</v>
      </c>
      <c r="E98" s="67">
        <v>1</v>
      </c>
      <c r="F98" s="67">
        <v>1</v>
      </c>
      <c r="G98" s="67">
        <v>1</v>
      </c>
      <c r="H98" s="67">
        <v>1</v>
      </c>
      <c r="I98" s="67">
        <v>1</v>
      </c>
      <c r="J98" s="67">
        <v>0.97865453961139415</v>
      </c>
      <c r="K98" s="67">
        <v>1</v>
      </c>
      <c r="L98" s="67">
        <v>1</v>
      </c>
      <c r="M98" s="68">
        <v>1</v>
      </c>
    </row>
    <row r="99" spans="1:13" x14ac:dyDescent="0.3">
      <c r="A99" s="16">
        <v>13</v>
      </c>
      <c r="B99" s="66">
        <v>1</v>
      </c>
      <c r="C99" s="67">
        <v>1</v>
      </c>
      <c r="D99" s="67">
        <v>1</v>
      </c>
      <c r="E99" s="67">
        <v>1</v>
      </c>
      <c r="F99" s="67">
        <v>1</v>
      </c>
      <c r="G99" s="67">
        <v>1</v>
      </c>
      <c r="H99" s="67">
        <v>1</v>
      </c>
      <c r="I99" s="67">
        <v>1</v>
      </c>
      <c r="J99" s="67">
        <v>0.97865453961139415</v>
      </c>
      <c r="K99" s="67">
        <v>1</v>
      </c>
      <c r="L99" s="67">
        <v>1</v>
      </c>
      <c r="M99" s="68">
        <v>1</v>
      </c>
    </row>
    <row r="100" spans="1:13" x14ac:dyDescent="0.3">
      <c r="A100" s="16">
        <v>12</v>
      </c>
      <c r="B100" s="66">
        <v>1</v>
      </c>
      <c r="C100" s="67">
        <v>1</v>
      </c>
      <c r="D100" s="67">
        <v>1</v>
      </c>
      <c r="E100" s="67">
        <v>1</v>
      </c>
      <c r="F100" s="67">
        <v>1</v>
      </c>
      <c r="G100" s="67">
        <v>1</v>
      </c>
      <c r="H100" s="67">
        <v>1</v>
      </c>
      <c r="I100" s="67">
        <v>1</v>
      </c>
      <c r="J100" s="67">
        <v>0.97865453961139415</v>
      </c>
      <c r="K100" s="67">
        <v>1</v>
      </c>
      <c r="L100" s="67">
        <v>1</v>
      </c>
      <c r="M100" s="68">
        <v>1</v>
      </c>
    </row>
    <row r="101" spans="1:13" x14ac:dyDescent="0.3">
      <c r="A101" s="16">
        <v>11</v>
      </c>
      <c r="B101" s="66">
        <v>1</v>
      </c>
      <c r="C101" s="67">
        <v>1</v>
      </c>
      <c r="D101" s="67">
        <v>1</v>
      </c>
      <c r="E101" s="67">
        <v>1</v>
      </c>
      <c r="F101" s="67">
        <v>1</v>
      </c>
      <c r="G101" s="67">
        <v>1</v>
      </c>
      <c r="H101" s="67">
        <v>1</v>
      </c>
      <c r="I101" s="67">
        <v>1</v>
      </c>
      <c r="J101" s="67">
        <v>0.97865453961139415</v>
      </c>
      <c r="K101" s="67">
        <v>1</v>
      </c>
      <c r="L101" s="67">
        <v>0.99872166031249265</v>
      </c>
      <c r="M101" s="68">
        <v>1</v>
      </c>
    </row>
    <row r="102" spans="1:13" x14ac:dyDescent="0.3">
      <c r="A102" s="16">
        <v>10</v>
      </c>
      <c r="B102" s="66">
        <v>0.99934920836165841</v>
      </c>
      <c r="C102" s="67">
        <v>0.99899263421242546</v>
      </c>
      <c r="D102" s="67">
        <v>1</v>
      </c>
      <c r="E102" s="67">
        <v>1</v>
      </c>
      <c r="F102" s="67">
        <v>1</v>
      </c>
      <c r="G102" s="67">
        <v>1</v>
      </c>
      <c r="H102" s="67">
        <v>1</v>
      </c>
      <c r="I102" s="67">
        <v>1</v>
      </c>
      <c r="J102" s="67">
        <v>0.97696163945652814</v>
      </c>
      <c r="K102" s="67">
        <v>1</v>
      </c>
      <c r="L102" s="67">
        <v>0.98911035926219248</v>
      </c>
      <c r="M102" s="68">
        <v>1</v>
      </c>
    </row>
    <row r="103" spans="1:13" x14ac:dyDescent="0.3">
      <c r="A103" s="16">
        <v>9</v>
      </c>
      <c r="B103" s="66">
        <v>0.99279930265256688</v>
      </c>
      <c r="C103" s="67">
        <v>0.99277854562089751</v>
      </c>
      <c r="D103" s="67">
        <v>1</v>
      </c>
      <c r="E103" s="67">
        <v>1</v>
      </c>
      <c r="F103" s="67">
        <v>1</v>
      </c>
      <c r="G103" s="67">
        <v>1</v>
      </c>
      <c r="H103" s="67">
        <v>1</v>
      </c>
      <c r="I103" s="67">
        <v>1</v>
      </c>
      <c r="J103" s="67">
        <v>0.96823686670013198</v>
      </c>
      <c r="K103" s="67">
        <v>0.99661835051281267</v>
      </c>
      <c r="L103" s="67">
        <v>0.973303345678042</v>
      </c>
      <c r="M103" s="68">
        <v>1</v>
      </c>
    </row>
    <row r="104" spans="1:13" x14ac:dyDescent="0.3">
      <c r="A104" s="16">
        <v>8</v>
      </c>
      <c r="B104" s="66">
        <v>0.98171883024465934</v>
      </c>
      <c r="C104" s="67">
        <v>0.98219164692901528</v>
      </c>
      <c r="D104" s="67">
        <v>1</v>
      </c>
      <c r="E104" s="67">
        <v>1</v>
      </c>
      <c r="F104" s="67">
        <v>1</v>
      </c>
      <c r="G104" s="67">
        <v>1</v>
      </c>
      <c r="H104" s="67">
        <v>1</v>
      </c>
      <c r="I104" s="67">
        <v>0.99198242373862044</v>
      </c>
      <c r="J104" s="67">
        <v>0.95248022134220545</v>
      </c>
      <c r="K104" s="67">
        <v>0.98588898691967042</v>
      </c>
      <c r="L104" s="67">
        <v>0.95130061956004108</v>
      </c>
      <c r="M104" s="68">
        <v>1</v>
      </c>
    </row>
    <row r="105" spans="1:13" x14ac:dyDescent="0.3">
      <c r="A105" s="16">
        <v>7</v>
      </c>
      <c r="B105" s="66">
        <v>0.96610779113793566</v>
      </c>
      <c r="C105" s="67">
        <v>0.96723193813677888</v>
      </c>
      <c r="D105" s="67">
        <v>0.97275997606101061</v>
      </c>
      <c r="E105" s="67">
        <v>1</v>
      </c>
      <c r="F105" s="67">
        <v>0.99886875185116875</v>
      </c>
      <c r="G105" s="67">
        <v>0.99394282663915767</v>
      </c>
      <c r="H105" s="67">
        <v>0.99571945989156074</v>
      </c>
      <c r="I105" s="67">
        <v>0.97459742891011869</v>
      </c>
      <c r="J105" s="67">
        <v>0.92969170338274887</v>
      </c>
      <c r="K105" s="67">
        <v>0.97026984564654595</v>
      </c>
      <c r="L105" s="67">
        <v>0.92310218090818985</v>
      </c>
      <c r="M105" s="68">
        <v>0.99445403191184756</v>
      </c>
    </row>
    <row r="106" spans="1:13" x14ac:dyDescent="0.3">
      <c r="A106" s="16">
        <v>6</v>
      </c>
      <c r="B106" s="66">
        <v>0.94596618533239596</v>
      </c>
      <c r="C106" s="67">
        <v>0.94789941924418819</v>
      </c>
      <c r="D106" s="67">
        <v>0.90668759022459988</v>
      </c>
      <c r="E106" s="67">
        <v>0.97739450665509275</v>
      </c>
      <c r="F106" s="67">
        <v>0.97207747929100441</v>
      </c>
      <c r="G106" s="67">
        <v>0.95561120967829161</v>
      </c>
      <c r="H106" s="67">
        <v>0.96998883622172127</v>
      </c>
      <c r="I106" s="67">
        <v>0.95024639607351791</v>
      </c>
      <c r="J106" s="67">
        <v>0.89987131282176214</v>
      </c>
      <c r="K106" s="67">
        <v>0.94976092669343926</v>
      </c>
      <c r="L106" s="67">
        <v>0.8887080297224883</v>
      </c>
      <c r="M106" s="68">
        <v>0.96999481590002445</v>
      </c>
    </row>
    <row r="107" spans="1:13" x14ac:dyDescent="0.3">
      <c r="A107" s="16">
        <v>5</v>
      </c>
      <c r="B107" s="66">
        <v>0.92129401282804013</v>
      </c>
      <c r="C107" s="67">
        <v>0.92419409025124344</v>
      </c>
      <c r="D107" s="67">
        <v>0.81831242063944032</v>
      </c>
      <c r="E107" s="67">
        <v>0.94420076339212466</v>
      </c>
      <c r="F107" s="67">
        <v>0.93549392081040561</v>
      </c>
      <c r="G107" s="67">
        <v>0.90365934744976029</v>
      </c>
      <c r="H107" s="67">
        <v>0.93515910052599294</v>
      </c>
      <c r="I107" s="67">
        <v>0.91892932522881821</v>
      </c>
      <c r="J107" s="67">
        <v>0.86301904965924525</v>
      </c>
      <c r="K107" s="67">
        <v>0.92436223006035023</v>
      </c>
      <c r="L107" s="67">
        <v>0.84811816600293644</v>
      </c>
      <c r="M107" s="68">
        <v>0.9369996320493863</v>
      </c>
    </row>
    <row r="108" spans="1:13" x14ac:dyDescent="0.3">
      <c r="A108" s="16">
        <v>4</v>
      </c>
      <c r="B108" s="66">
        <v>0.89209127362486829</v>
      </c>
      <c r="C108" s="67">
        <v>0.8961159511579444</v>
      </c>
      <c r="D108" s="67">
        <v>0.70763446730553203</v>
      </c>
      <c r="E108" s="67">
        <v>0.90193106886442809</v>
      </c>
      <c r="F108" s="67">
        <v>0.88911807640937257</v>
      </c>
      <c r="G108" s="67">
        <v>0.83808723995356371</v>
      </c>
      <c r="H108" s="67">
        <v>0.89123025280437562</v>
      </c>
      <c r="I108" s="67">
        <v>0.88064621637601948</v>
      </c>
      <c r="J108" s="67">
        <v>0.8191349138951981</v>
      </c>
      <c r="K108" s="67">
        <v>0.89407375574727921</v>
      </c>
      <c r="L108" s="67">
        <v>0.80133258974953414</v>
      </c>
      <c r="M108" s="68">
        <v>0.89546848035993343</v>
      </c>
    </row>
    <row r="109" spans="1:13" x14ac:dyDescent="0.3">
      <c r="A109" s="16">
        <v>3</v>
      </c>
      <c r="B109" s="66">
        <v>0.8583579677228802</v>
      </c>
      <c r="C109" s="67">
        <v>0.86366500196429108</v>
      </c>
      <c r="D109" s="67">
        <v>0.57465373022287503</v>
      </c>
      <c r="E109" s="67">
        <v>0.85058542307200291</v>
      </c>
      <c r="F109" s="67">
        <v>0.83294994608790518</v>
      </c>
      <c r="G109" s="67">
        <v>0.75889488718970188</v>
      </c>
      <c r="H109" s="67">
        <v>0.83820229305686955</v>
      </c>
      <c r="I109" s="67">
        <v>0.83539706951512183</v>
      </c>
      <c r="J109" s="67">
        <v>0.7682189055296208</v>
      </c>
      <c r="K109" s="67">
        <v>0.85889550375422585</v>
      </c>
      <c r="L109" s="67">
        <v>0.74835130096228153</v>
      </c>
      <c r="M109" s="68">
        <v>0.84540136083166562</v>
      </c>
    </row>
    <row r="110" spans="1:13" x14ac:dyDescent="0.3">
      <c r="A110" s="16">
        <v>2</v>
      </c>
      <c r="B110" s="66">
        <v>0.82009409512207621</v>
      </c>
      <c r="C110" s="67">
        <v>0.82684124267028358</v>
      </c>
      <c r="D110" s="67">
        <v>0.41937020939146935</v>
      </c>
      <c r="E110" s="67">
        <v>0.79016382601484925</v>
      </c>
      <c r="F110" s="67">
        <v>0.76698952984600344</v>
      </c>
      <c r="G110" s="67">
        <v>0.66608228915817469</v>
      </c>
      <c r="H110" s="67">
        <v>0.77607522128347461</v>
      </c>
      <c r="I110" s="67">
        <v>0.78318188464612526</v>
      </c>
      <c r="J110" s="67">
        <v>0.71027102456251334</v>
      </c>
      <c r="K110" s="67">
        <v>0.81882747408119028</v>
      </c>
      <c r="L110" s="67">
        <v>0.6891742996411786</v>
      </c>
      <c r="M110" s="68">
        <v>0.78679827346458298</v>
      </c>
    </row>
    <row r="111" spans="1:13" x14ac:dyDescent="0.3">
      <c r="A111" s="16">
        <v>1</v>
      </c>
      <c r="B111" s="69">
        <v>0.77729965582245608</v>
      </c>
      <c r="C111" s="70">
        <v>0.78564467327592191</v>
      </c>
      <c r="D111" s="70">
        <v>0.24178390481131493</v>
      </c>
      <c r="E111" s="70">
        <v>0.72066627769296709</v>
      </c>
      <c r="F111" s="70">
        <v>0.69123682768366734</v>
      </c>
      <c r="G111" s="70">
        <v>0.55964944585898224</v>
      </c>
      <c r="H111" s="70">
        <v>0.70484903748419081</v>
      </c>
      <c r="I111" s="70">
        <v>0.72400066176902966</v>
      </c>
      <c r="J111" s="70">
        <v>0.64529127099387573</v>
      </c>
      <c r="K111" s="70">
        <v>0.77386966672817259</v>
      </c>
      <c r="L111" s="70">
        <v>0.62380158578622524</v>
      </c>
      <c r="M111" s="71">
        <v>0.71965921825868551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5" t="s">
        <v>44</v>
      </c>
      <c r="B113" s="17">
        <v>4</v>
      </c>
      <c r="C113" s="17">
        <v>5</v>
      </c>
      <c r="D113" s="17">
        <v>6</v>
      </c>
      <c r="E113" s="17">
        <v>7</v>
      </c>
      <c r="F113" s="17">
        <v>8</v>
      </c>
      <c r="G113" s="17">
        <v>9</v>
      </c>
      <c r="H113" s="17">
        <v>10</v>
      </c>
      <c r="I113" s="17">
        <v>11</v>
      </c>
      <c r="J113" s="17">
        <v>12</v>
      </c>
      <c r="K113" s="17">
        <v>1</v>
      </c>
      <c r="L113" s="17">
        <v>2</v>
      </c>
      <c r="M113" s="17">
        <v>3</v>
      </c>
    </row>
    <row r="114" spans="1:13" x14ac:dyDescent="0.3">
      <c r="A114" s="16">
        <v>20</v>
      </c>
      <c r="B114" s="63">
        <v>1</v>
      </c>
      <c r="C114" s="64">
        <v>1</v>
      </c>
      <c r="D114" s="64">
        <v>1</v>
      </c>
      <c r="E114" s="64">
        <v>1</v>
      </c>
      <c r="F114" s="64">
        <v>1</v>
      </c>
      <c r="G114" s="64">
        <v>1</v>
      </c>
      <c r="H114" s="64">
        <v>1</v>
      </c>
      <c r="I114" s="64">
        <v>1</v>
      </c>
      <c r="J114" s="64">
        <v>1</v>
      </c>
      <c r="K114" s="64">
        <v>1</v>
      </c>
      <c r="L114" s="64">
        <v>1</v>
      </c>
      <c r="M114" s="65">
        <v>1</v>
      </c>
    </row>
    <row r="115" spans="1:13" x14ac:dyDescent="0.3">
      <c r="A115" s="16">
        <v>19</v>
      </c>
      <c r="B115" s="66">
        <v>1</v>
      </c>
      <c r="C115" s="67">
        <v>1</v>
      </c>
      <c r="D115" s="67">
        <v>1</v>
      </c>
      <c r="E115" s="67">
        <v>1</v>
      </c>
      <c r="F115" s="67">
        <v>1</v>
      </c>
      <c r="G115" s="67">
        <v>1</v>
      </c>
      <c r="H115" s="67">
        <v>1</v>
      </c>
      <c r="I115" s="67">
        <v>1</v>
      </c>
      <c r="J115" s="67">
        <v>1</v>
      </c>
      <c r="K115" s="67">
        <v>1</v>
      </c>
      <c r="L115" s="67">
        <v>1</v>
      </c>
      <c r="M115" s="68">
        <v>1</v>
      </c>
    </row>
    <row r="116" spans="1:13" x14ac:dyDescent="0.3">
      <c r="A116" s="16">
        <v>18</v>
      </c>
      <c r="B116" s="66">
        <v>1</v>
      </c>
      <c r="C116" s="67">
        <v>1</v>
      </c>
      <c r="D116" s="67">
        <v>1</v>
      </c>
      <c r="E116" s="67">
        <v>1</v>
      </c>
      <c r="F116" s="67">
        <v>1</v>
      </c>
      <c r="G116" s="67">
        <v>1</v>
      </c>
      <c r="H116" s="67">
        <v>1</v>
      </c>
      <c r="I116" s="67">
        <v>1</v>
      </c>
      <c r="J116" s="67">
        <v>1</v>
      </c>
      <c r="K116" s="67">
        <v>1</v>
      </c>
      <c r="L116" s="67">
        <v>1</v>
      </c>
      <c r="M116" s="68">
        <v>1</v>
      </c>
    </row>
    <row r="117" spans="1:13" x14ac:dyDescent="0.3">
      <c r="A117" s="16">
        <v>17</v>
      </c>
      <c r="B117" s="66">
        <v>1</v>
      </c>
      <c r="C117" s="67">
        <v>1</v>
      </c>
      <c r="D117" s="67">
        <v>1</v>
      </c>
      <c r="E117" s="67">
        <v>1</v>
      </c>
      <c r="F117" s="67">
        <v>1</v>
      </c>
      <c r="G117" s="67">
        <v>1</v>
      </c>
      <c r="H117" s="67">
        <v>1</v>
      </c>
      <c r="I117" s="67">
        <v>1</v>
      </c>
      <c r="J117" s="67">
        <v>1</v>
      </c>
      <c r="K117" s="67">
        <v>1</v>
      </c>
      <c r="L117" s="67">
        <v>1</v>
      </c>
      <c r="M117" s="68">
        <v>1</v>
      </c>
    </row>
    <row r="118" spans="1:13" x14ac:dyDescent="0.3">
      <c r="A118" s="16">
        <v>16</v>
      </c>
      <c r="B118" s="66">
        <v>1</v>
      </c>
      <c r="C118" s="67">
        <v>1</v>
      </c>
      <c r="D118" s="67">
        <v>1</v>
      </c>
      <c r="E118" s="67">
        <v>1</v>
      </c>
      <c r="F118" s="67">
        <v>1</v>
      </c>
      <c r="G118" s="67">
        <v>1</v>
      </c>
      <c r="H118" s="67">
        <v>1</v>
      </c>
      <c r="I118" s="67">
        <v>1</v>
      </c>
      <c r="J118" s="67">
        <v>1</v>
      </c>
      <c r="K118" s="67">
        <v>1</v>
      </c>
      <c r="L118" s="67">
        <v>1</v>
      </c>
      <c r="M118" s="68">
        <v>1</v>
      </c>
    </row>
    <row r="119" spans="1:13" x14ac:dyDescent="0.3">
      <c r="A119" s="16">
        <v>15</v>
      </c>
      <c r="B119" s="66">
        <v>1</v>
      </c>
      <c r="C119" s="67">
        <v>1</v>
      </c>
      <c r="D119" s="67">
        <v>1</v>
      </c>
      <c r="E119" s="67">
        <v>1</v>
      </c>
      <c r="F119" s="67">
        <v>1</v>
      </c>
      <c r="G119" s="67">
        <v>1</v>
      </c>
      <c r="H119" s="67">
        <v>1</v>
      </c>
      <c r="I119" s="67">
        <v>1</v>
      </c>
      <c r="J119" s="67">
        <v>1</v>
      </c>
      <c r="K119" s="67">
        <v>1</v>
      </c>
      <c r="L119" s="67">
        <v>1</v>
      </c>
      <c r="M119" s="68">
        <v>1</v>
      </c>
    </row>
    <row r="120" spans="1:13" x14ac:dyDescent="0.3">
      <c r="A120" s="16">
        <v>14</v>
      </c>
      <c r="B120" s="66">
        <v>1</v>
      </c>
      <c r="C120" s="67">
        <v>1</v>
      </c>
      <c r="D120" s="67">
        <v>1</v>
      </c>
      <c r="E120" s="67">
        <v>1</v>
      </c>
      <c r="F120" s="67">
        <v>1</v>
      </c>
      <c r="G120" s="67">
        <v>1</v>
      </c>
      <c r="H120" s="67">
        <v>1</v>
      </c>
      <c r="I120" s="67">
        <v>1</v>
      </c>
      <c r="J120" s="67">
        <v>1</v>
      </c>
      <c r="K120" s="67">
        <v>1</v>
      </c>
      <c r="L120" s="67">
        <v>1</v>
      </c>
      <c r="M120" s="68">
        <v>1</v>
      </c>
    </row>
    <row r="121" spans="1:13" x14ac:dyDescent="0.3">
      <c r="A121" s="16">
        <v>13</v>
      </c>
      <c r="B121" s="66">
        <v>1</v>
      </c>
      <c r="C121" s="67">
        <v>1</v>
      </c>
      <c r="D121" s="67">
        <v>1</v>
      </c>
      <c r="E121" s="67">
        <v>1</v>
      </c>
      <c r="F121" s="67">
        <v>1</v>
      </c>
      <c r="G121" s="67">
        <v>1</v>
      </c>
      <c r="H121" s="67">
        <v>1</v>
      </c>
      <c r="I121" s="67">
        <v>1</v>
      </c>
      <c r="J121" s="67">
        <v>1</v>
      </c>
      <c r="K121" s="67">
        <v>1</v>
      </c>
      <c r="L121" s="67">
        <v>1</v>
      </c>
      <c r="M121" s="68">
        <v>1</v>
      </c>
    </row>
    <row r="122" spans="1:13" x14ac:dyDescent="0.3">
      <c r="A122" s="16">
        <v>12</v>
      </c>
      <c r="B122" s="66">
        <v>1</v>
      </c>
      <c r="C122" s="67">
        <v>1</v>
      </c>
      <c r="D122" s="67">
        <v>1</v>
      </c>
      <c r="E122" s="67">
        <v>1</v>
      </c>
      <c r="F122" s="67">
        <v>1</v>
      </c>
      <c r="G122" s="67">
        <v>1</v>
      </c>
      <c r="H122" s="67">
        <v>1</v>
      </c>
      <c r="I122" s="67">
        <v>1</v>
      </c>
      <c r="J122" s="67">
        <v>1</v>
      </c>
      <c r="K122" s="67">
        <v>1</v>
      </c>
      <c r="L122" s="67">
        <v>1</v>
      </c>
      <c r="M122" s="68">
        <v>1</v>
      </c>
    </row>
    <row r="123" spans="1:13" x14ac:dyDescent="0.3">
      <c r="A123" s="16">
        <v>11</v>
      </c>
      <c r="B123" s="66">
        <v>1</v>
      </c>
      <c r="C123" s="67">
        <v>1</v>
      </c>
      <c r="D123" s="67">
        <v>1</v>
      </c>
      <c r="E123" s="67">
        <v>1</v>
      </c>
      <c r="F123" s="67">
        <v>1</v>
      </c>
      <c r="G123" s="67">
        <v>1</v>
      </c>
      <c r="H123" s="67">
        <v>1</v>
      </c>
      <c r="I123" s="67">
        <v>1</v>
      </c>
      <c r="J123" s="67">
        <v>1</v>
      </c>
      <c r="K123" s="67">
        <v>1</v>
      </c>
      <c r="L123" s="67">
        <v>1</v>
      </c>
      <c r="M123" s="68">
        <v>1</v>
      </c>
    </row>
    <row r="124" spans="1:13" x14ac:dyDescent="0.3">
      <c r="A124" s="16">
        <v>10</v>
      </c>
      <c r="B124" s="66">
        <v>1</v>
      </c>
      <c r="C124" s="67">
        <v>1</v>
      </c>
      <c r="D124" s="67">
        <v>1</v>
      </c>
      <c r="E124" s="67">
        <v>1</v>
      </c>
      <c r="F124" s="67">
        <v>1</v>
      </c>
      <c r="G124" s="67">
        <v>1</v>
      </c>
      <c r="H124" s="67">
        <v>1</v>
      </c>
      <c r="I124" s="67">
        <v>1</v>
      </c>
      <c r="J124" s="67">
        <v>1</v>
      </c>
      <c r="K124" s="67">
        <v>1</v>
      </c>
      <c r="L124" s="67">
        <v>0.99835156871655717</v>
      </c>
      <c r="M124" s="68">
        <v>1</v>
      </c>
    </row>
    <row r="125" spans="1:13" x14ac:dyDescent="0.3">
      <c r="A125" s="16">
        <v>9</v>
      </c>
      <c r="B125" s="66">
        <v>1</v>
      </c>
      <c r="C125" s="67">
        <v>1</v>
      </c>
      <c r="D125" s="67">
        <v>1</v>
      </c>
      <c r="E125" s="67">
        <v>1</v>
      </c>
      <c r="F125" s="67">
        <v>1</v>
      </c>
      <c r="G125" s="67">
        <v>1</v>
      </c>
      <c r="H125" s="67">
        <v>1</v>
      </c>
      <c r="I125" s="67">
        <v>1</v>
      </c>
      <c r="J125" s="67">
        <v>0.99917360658006249</v>
      </c>
      <c r="K125" s="67">
        <v>0.98835346058264184</v>
      </c>
      <c r="L125" s="67">
        <v>0.98377025039372401</v>
      </c>
      <c r="M125" s="68">
        <v>1</v>
      </c>
    </row>
    <row r="126" spans="1:13" x14ac:dyDescent="0.3">
      <c r="A126" s="16">
        <v>8</v>
      </c>
      <c r="B126" s="66">
        <v>0.98894060462550359</v>
      </c>
      <c r="C126" s="67">
        <v>1</v>
      </c>
      <c r="D126" s="67">
        <v>0.99938613817585842</v>
      </c>
      <c r="E126" s="67">
        <v>1</v>
      </c>
      <c r="F126" s="67">
        <v>1</v>
      </c>
      <c r="G126" s="67">
        <v>1</v>
      </c>
      <c r="H126" s="67">
        <v>1</v>
      </c>
      <c r="I126" s="67">
        <v>0.99906227807350423</v>
      </c>
      <c r="J126" s="67">
        <v>0.981364161439084</v>
      </c>
      <c r="K126" s="67">
        <v>0.96374856783546248</v>
      </c>
      <c r="L126" s="67">
        <v>0.9594941387615501</v>
      </c>
      <c r="M126" s="68">
        <v>1</v>
      </c>
    </row>
    <row r="127" spans="1:13" x14ac:dyDescent="0.3">
      <c r="A127" s="16">
        <v>7</v>
      </c>
      <c r="B127" s="66">
        <v>0.97002430367488357</v>
      </c>
      <c r="C127" s="67">
        <v>0.96959883715952921</v>
      </c>
      <c r="D127" s="67">
        <v>0.96157353912361754</v>
      </c>
      <c r="E127" s="67">
        <v>1</v>
      </c>
      <c r="F127" s="67">
        <v>1</v>
      </c>
      <c r="G127" s="67">
        <v>0.9934932120666764</v>
      </c>
      <c r="H127" s="67">
        <v>0.99611388327844752</v>
      </c>
      <c r="I127" s="67">
        <v>0.97644089947194557</v>
      </c>
      <c r="J127" s="67">
        <v>0.95391495635479584</v>
      </c>
      <c r="K127" s="67">
        <v>0.92783268907790273</v>
      </c>
      <c r="L127" s="67">
        <v>0.92552323382003476</v>
      </c>
      <c r="M127" s="68">
        <v>0.99549635659480906</v>
      </c>
    </row>
    <row r="128" spans="1:13" x14ac:dyDescent="0.3">
      <c r="A128" s="16">
        <v>6</v>
      </c>
      <c r="B128" s="66">
        <v>0.94408149589160895</v>
      </c>
      <c r="C128" s="67">
        <v>0.92456624897466178</v>
      </c>
      <c r="D128" s="67">
        <v>0.90699321349015405</v>
      </c>
      <c r="E128" s="67">
        <v>0.97315072690671556</v>
      </c>
      <c r="F128" s="67">
        <v>0.96334726889601008</v>
      </c>
      <c r="G128" s="67">
        <v>0.95731580327619947</v>
      </c>
      <c r="H128" s="67">
        <v>0.96735527204673111</v>
      </c>
      <c r="I128" s="67">
        <v>0.94344897180581222</v>
      </c>
      <c r="J128" s="67">
        <v>0.91682599132719789</v>
      </c>
      <c r="K128" s="67">
        <v>0.88060582430996215</v>
      </c>
      <c r="L128" s="67">
        <v>0.88185753556917845</v>
      </c>
      <c r="M128" s="68">
        <v>0.96624784405347974</v>
      </c>
    </row>
    <row r="129" spans="1:13" x14ac:dyDescent="0.3">
      <c r="A129" s="16">
        <v>5</v>
      </c>
      <c r="B129" s="66">
        <v>0.91111218127567983</v>
      </c>
      <c r="C129" s="67">
        <v>0.86531255674656338</v>
      </c>
      <c r="D129" s="67">
        <v>0.83564516127546817</v>
      </c>
      <c r="E129" s="67">
        <v>0.93395744492230248</v>
      </c>
      <c r="F129" s="67">
        <v>0.91227268203193956</v>
      </c>
      <c r="G129" s="67">
        <v>0.90833340559089659</v>
      </c>
      <c r="H129" s="67">
        <v>0.92832535254343351</v>
      </c>
      <c r="I129" s="67">
        <v>0.90008649507510397</v>
      </c>
      <c r="J129" s="67">
        <v>0.87009726635628992</v>
      </c>
      <c r="K129" s="67">
        <v>0.82206797353164074</v>
      </c>
      <c r="L129" s="67">
        <v>0.82849704400898116</v>
      </c>
      <c r="M129" s="68">
        <v>0.9265776132462934</v>
      </c>
    </row>
    <row r="130" spans="1:13" x14ac:dyDescent="0.3">
      <c r="A130" s="16">
        <v>4</v>
      </c>
      <c r="B130" s="66">
        <v>0.87111635982709612</v>
      </c>
      <c r="C130" s="67">
        <v>0.7918377604752338</v>
      </c>
      <c r="D130" s="67">
        <v>0.7475293824795598</v>
      </c>
      <c r="E130" s="67">
        <v>0.88405773122219422</v>
      </c>
      <c r="F130" s="67">
        <v>0.84731546367539923</v>
      </c>
      <c r="G130" s="67">
        <v>0.84654601901076743</v>
      </c>
      <c r="H130" s="67">
        <v>0.87902412476855463</v>
      </c>
      <c r="I130" s="67">
        <v>0.8463534692798208</v>
      </c>
      <c r="J130" s="67">
        <v>0.81372878144207239</v>
      </c>
      <c r="K130" s="67">
        <v>0.75221913674293872</v>
      </c>
      <c r="L130" s="67">
        <v>0.76544175913944268</v>
      </c>
      <c r="M130" s="68">
        <v>0.87648566417325025</v>
      </c>
    </row>
    <row r="131" spans="1:13" x14ac:dyDescent="0.3">
      <c r="A131" s="16">
        <v>3</v>
      </c>
      <c r="B131" s="66">
        <v>0.82409403154585781</v>
      </c>
      <c r="C131" s="67">
        <v>0.70414186016067326</v>
      </c>
      <c r="D131" s="67">
        <v>0.64264587710242904</v>
      </c>
      <c r="E131" s="67">
        <v>0.82345158580639077</v>
      </c>
      <c r="F131" s="67">
        <v>0.76847561382638974</v>
      </c>
      <c r="G131" s="67">
        <v>0.77195364353581197</v>
      </c>
      <c r="H131" s="67">
        <v>0.81945158872209467</v>
      </c>
      <c r="I131" s="67">
        <v>0.78224989441996284</v>
      </c>
      <c r="J131" s="67">
        <v>0.74772053658454496</v>
      </c>
      <c r="K131" s="67">
        <v>0.6710593139438561</v>
      </c>
      <c r="L131" s="67">
        <v>0.69269168096056299</v>
      </c>
      <c r="M131" s="68">
        <v>0.81597199683435018</v>
      </c>
    </row>
    <row r="132" spans="1:13" x14ac:dyDescent="0.3">
      <c r="A132" s="16">
        <v>2</v>
      </c>
      <c r="B132" s="66">
        <v>0.7700451964319649</v>
      </c>
      <c r="C132" s="67">
        <v>0.60222485580288154</v>
      </c>
      <c r="D132" s="67">
        <v>0.52099464514407567</v>
      </c>
      <c r="E132" s="67">
        <v>0.75213900867489236</v>
      </c>
      <c r="F132" s="67">
        <v>0.67575313248491065</v>
      </c>
      <c r="G132" s="67">
        <v>0.68455627916603046</v>
      </c>
      <c r="H132" s="67">
        <v>0.74960774440405353</v>
      </c>
      <c r="I132" s="67">
        <v>0.70777577049553009</v>
      </c>
      <c r="J132" s="67">
        <v>0.67207253178370763</v>
      </c>
      <c r="K132" s="67">
        <v>0.57858850513439264</v>
      </c>
      <c r="L132" s="67">
        <v>0.61024680947234233</v>
      </c>
      <c r="M132" s="68">
        <v>0.74503661122959308</v>
      </c>
    </row>
    <row r="133" spans="1:13" x14ac:dyDescent="0.3">
      <c r="A133" s="16">
        <v>1</v>
      </c>
      <c r="B133" s="69">
        <v>0.70896985448541749</v>
      </c>
      <c r="C133" s="70">
        <v>0.48608674740185892</v>
      </c>
      <c r="D133" s="70">
        <v>0.38257568660450003</v>
      </c>
      <c r="E133" s="70">
        <v>0.67011999982769876</v>
      </c>
      <c r="F133" s="70">
        <v>0.56914801965096229</v>
      </c>
      <c r="G133" s="70">
        <v>0.58435392590142266</v>
      </c>
      <c r="H133" s="70">
        <v>0.6694925918144311</v>
      </c>
      <c r="I133" s="70">
        <v>0.62293109750652242</v>
      </c>
      <c r="J133" s="70">
        <v>0.58678476703956062</v>
      </c>
      <c r="K133" s="70">
        <v>0.47480671031454846</v>
      </c>
      <c r="L133" s="70">
        <v>0.51810714467478058</v>
      </c>
      <c r="M133" s="71">
        <v>0.66367950735897918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5" t="s">
        <v>45</v>
      </c>
      <c r="B135" s="17">
        <v>4</v>
      </c>
      <c r="C135" s="17">
        <v>5</v>
      </c>
      <c r="D135" s="17">
        <v>6</v>
      </c>
      <c r="E135" s="17">
        <v>7</v>
      </c>
      <c r="F135" s="17">
        <v>8</v>
      </c>
      <c r="G135" s="17">
        <v>9</v>
      </c>
      <c r="H135" s="17">
        <v>10</v>
      </c>
      <c r="I135" s="17">
        <v>11</v>
      </c>
      <c r="J135" s="17">
        <v>12</v>
      </c>
      <c r="K135" s="17">
        <v>1</v>
      </c>
      <c r="L135" s="17">
        <v>2</v>
      </c>
      <c r="M135" s="17">
        <v>3</v>
      </c>
    </row>
    <row r="136" spans="1:13" x14ac:dyDescent="0.3">
      <c r="A136" s="16">
        <v>20</v>
      </c>
      <c r="B136" s="63">
        <v>1</v>
      </c>
      <c r="C136" s="64">
        <v>0.99916385656312157</v>
      </c>
      <c r="D136" s="64">
        <v>1</v>
      </c>
      <c r="E136" s="64">
        <v>1</v>
      </c>
      <c r="F136" s="64">
        <v>1</v>
      </c>
      <c r="G136" s="64">
        <v>1</v>
      </c>
      <c r="H136" s="64">
        <v>1</v>
      </c>
      <c r="I136" s="64">
        <v>1</v>
      </c>
      <c r="J136" s="64">
        <v>1</v>
      </c>
      <c r="K136" s="64">
        <v>1</v>
      </c>
      <c r="L136" s="64">
        <v>1</v>
      </c>
      <c r="M136" s="65">
        <v>1</v>
      </c>
    </row>
    <row r="137" spans="1:13" x14ac:dyDescent="0.3">
      <c r="A137" s="16">
        <v>19</v>
      </c>
      <c r="B137" s="66">
        <v>1</v>
      </c>
      <c r="C137" s="67">
        <v>0.99916385656312157</v>
      </c>
      <c r="D137" s="67">
        <v>1</v>
      </c>
      <c r="E137" s="67">
        <v>1</v>
      </c>
      <c r="F137" s="67">
        <v>1</v>
      </c>
      <c r="G137" s="67">
        <v>1</v>
      </c>
      <c r="H137" s="67">
        <v>1</v>
      </c>
      <c r="I137" s="67">
        <v>1</v>
      </c>
      <c r="J137" s="67">
        <v>1</v>
      </c>
      <c r="K137" s="67">
        <v>1</v>
      </c>
      <c r="L137" s="67">
        <v>1</v>
      </c>
      <c r="M137" s="68">
        <v>1</v>
      </c>
    </row>
    <row r="138" spans="1:13" x14ac:dyDescent="0.3">
      <c r="A138" s="16">
        <v>18</v>
      </c>
      <c r="B138" s="66">
        <v>1</v>
      </c>
      <c r="C138" s="67">
        <v>0.99916385656312157</v>
      </c>
      <c r="D138" s="67">
        <v>1</v>
      </c>
      <c r="E138" s="67">
        <v>1</v>
      </c>
      <c r="F138" s="67">
        <v>1</v>
      </c>
      <c r="G138" s="67">
        <v>1</v>
      </c>
      <c r="H138" s="67">
        <v>1</v>
      </c>
      <c r="I138" s="67">
        <v>1</v>
      </c>
      <c r="J138" s="67">
        <v>1</v>
      </c>
      <c r="K138" s="67">
        <v>1</v>
      </c>
      <c r="L138" s="67">
        <v>1</v>
      </c>
      <c r="M138" s="68">
        <v>1</v>
      </c>
    </row>
    <row r="139" spans="1:13" x14ac:dyDescent="0.3">
      <c r="A139" s="16">
        <v>17</v>
      </c>
      <c r="B139" s="66">
        <v>1</v>
      </c>
      <c r="C139" s="67">
        <v>0.99916385656312157</v>
      </c>
      <c r="D139" s="67">
        <v>1</v>
      </c>
      <c r="E139" s="67">
        <v>1</v>
      </c>
      <c r="F139" s="67">
        <v>1</v>
      </c>
      <c r="G139" s="67">
        <v>1</v>
      </c>
      <c r="H139" s="67">
        <v>1</v>
      </c>
      <c r="I139" s="67">
        <v>1</v>
      </c>
      <c r="J139" s="67">
        <v>1</v>
      </c>
      <c r="K139" s="67">
        <v>1</v>
      </c>
      <c r="L139" s="67">
        <v>1</v>
      </c>
      <c r="M139" s="68">
        <v>1</v>
      </c>
    </row>
    <row r="140" spans="1:13" x14ac:dyDescent="0.3">
      <c r="A140" s="16">
        <v>16</v>
      </c>
      <c r="B140" s="66">
        <v>1</v>
      </c>
      <c r="C140" s="67">
        <v>0.99916385656312157</v>
      </c>
      <c r="D140" s="67">
        <v>1</v>
      </c>
      <c r="E140" s="67">
        <v>1</v>
      </c>
      <c r="F140" s="67">
        <v>1</v>
      </c>
      <c r="G140" s="67">
        <v>1</v>
      </c>
      <c r="H140" s="67">
        <v>1</v>
      </c>
      <c r="I140" s="67">
        <v>1</v>
      </c>
      <c r="J140" s="67">
        <v>1</v>
      </c>
      <c r="K140" s="67">
        <v>1</v>
      </c>
      <c r="L140" s="67">
        <v>1</v>
      </c>
      <c r="M140" s="68">
        <v>1</v>
      </c>
    </row>
    <row r="141" spans="1:13" x14ac:dyDescent="0.3">
      <c r="A141" s="16">
        <v>15</v>
      </c>
      <c r="B141" s="66">
        <v>1</v>
      </c>
      <c r="C141" s="67">
        <v>0.99916385656312157</v>
      </c>
      <c r="D141" s="67">
        <v>1</v>
      </c>
      <c r="E141" s="67">
        <v>1</v>
      </c>
      <c r="F141" s="67">
        <v>1</v>
      </c>
      <c r="G141" s="67">
        <v>1</v>
      </c>
      <c r="H141" s="67">
        <v>1</v>
      </c>
      <c r="I141" s="67">
        <v>1</v>
      </c>
      <c r="J141" s="67">
        <v>1</v>
      </c>
      <c r="K141" s="67">
        <v>1</v>
      </c>
      <c r="L141" s="67">
        <v>1</v>
      </c>
      <c r="M141" s="68">
        <v>1</v>
      </c>
    </row>
    <row r="142" spans="1:13" x14ac:dyDescent="0.3">
      <c r="A142" s="16">
        <v>14</v>
      </c>
      <c r="B142" s="66">
        <v>1</v>
      </c>
      <c r="C142" s="67">
        <v>0.99916385656312157</v>
      </c>
      <c r="D142" s="67">
        <v>1</v>
      </c>
      <c r="E142" s="67">
        <v>1</v>
      </c>
      <c r="F142" s="67">
        <v>1</v>
      </c>
      <c r="G142" s="67">
        <v>1</v>
      </c>
      <c r="H142" s="67">
        <v>1</v>
      </c>
      <c r="I142" s="67">
        <v>1</v>
      </c>
      <c r="J142" s="67">
        <v>1</v>
      </c>
      <c r="K142" s="67">
        <v>1</v>
      </c>
      <c r="L142" s="67">
        <v>1</v>
      </c>
      <c r="M142" s="68">
        <v>1</v>
      </c>
    </row>
    <row r="143" spans="1:13" x14ac:dyDescent="0.3">
      <c r="A143" s="16">
        <v>13</v>
      </c>
      <c r="B143" s="66">
        <v>1</v>
      </c>
      <c r="C143" s="67">
        <v>0.99916385656312157</v>
      </c>
      <c r="D143" s="67">
        <v>1</v>
      </c>
      <c r="E143" s="67">
        <v>1</v>
      </c>
      <c r="F143" s="67">
        <v>1</v>
      </c>
      <c r="G143" s="67">
        <v>1</v>
      </c>
      <c r="H143" s="67">
        <v>1</v>
      </c>
      <c r="I143" s="67">
        <v>1</v>
      </c>
      <c r="J143" s="67">
        <v>1</v>
      </c>
      <c r="K143" s="67">
        <v>1</v>
      </c>
      <c r="L143" s="67">
        <v>1</v>
      </c>
      <c r="M143" s="68">
        <v>1</v>
      </c>
    </row>
    <row r="144" spans="1:13" x14ac:dyDescent="0.3">
      <c r="A144" s="16">
        <v>12</v>
      </c>
      <c r="B144" s="66">
        <v>1</v>
      </c>
      <c r="C144" s="67">
        <v>0.99916385656312157</v>
      </c>
      <c r="D144" s="67">
        <v>1</v>
      </c>
      <c r="E144" s="67">
        <v>1</v>
      </c>
      <c r="F144" s="67">
        <v>1</v>
      </c>
      <c r="G144" s="67">
        <v>1</v>
      </c>
      <c r="H144" s="67">
        <v>1</v>
      </c>
      <c r="I144" s="67">
        <v>1</v>
      </c>
      <c r="J144" s="67">
        <v>1</v>
      </c>
      <c r="K144" s="67">
        <v>1</v>
      </c>
      <c r="L144" s="67">
        <v>1</v>
      </c>
      <c r="M144" s="68">
        <v>1</v>
      </c>
    </row>
    <row r="145" spans="1:13" x14ac:dyDescent="0.3">
      <c r="A145" s="16">
        <v>11</v>
      </c>
      <c r="B145" s="66">
        <v>1</v>
      </c>
      <c r="C145" s="67">
        <v>0.99916385656312157</v>
      </c>
      <c r="D145" s="67">
        <v>1</v>
      </c>
      <c r="E145" s="67">
        <v>1</v>
      </c>
      <c r="F145" s="67">
        <v>1</v>
      </c>
      <c r="G145" s="67">
        <v>1</v>
      </c>
      <c r="H145" s="67">
        <v>1</v>
      </c>
      <c r="I145" s="67">
        <v>1</v>
      </c>
      <c r="J145" s="67">
        <v>1</v>
      </c>
      <c r="K145" s="67">
        <v>1</v>
      </c>
      <c r="L145" s="67">
        <v>1</v>
      </c>
      <c r="M145" s="68">
        <v>1</v>
      </c>
    </row>
    <row r="146" spans="1:13" x14ac:dyDescent="0.3">
      <c r="A146" s="16">
        <v>10</v>
      </c>
      <c r="B146" s="66">
        <v>1</v>
      </c>
      <c r="C146" s="67">
        <v>0.99916385656312157</v>
      </c>
      <c r="D146" s="67">
        <v>1</v>
      </c>
      <c r="E146" s="67">
        <v>1</v>
      </c>
      <c r="F146" s="67">
        <v>1</v>
      </c>
      <c r="G146" s="67">
        <v>1</v>
      </c>
      <c r="H146" s="67">
        <v>1</v>
      </c>
      <c r="I146" s="67">
        <v>1</v>
      </c>
      <c r="J146" s="67">
        <v>1</v>
      </c>
      <c r="K146" s="67">
        <v>1</v>
      </c>
      <c r="L146" s="67">
        <v>0.99315224979701566</v>
      </c>
      <c r="M146" s="68">
        <v>1</v>
      </c>
    </row>
    <row r="147" spans="1:13" x14ac:dyDescent="0.3">
      <c r="A147" s="16">
        <v>9</v>
      </c>
      <c r="B147" s="66">
        <v>0.99363540501578262</v>
      </c>
      <c r="C147" s="67">
        <v>0.99365722661525657</v>
      </c>
      <c r="D147" s="67">
        <v>1</v>
      </c>
      <c r="E147" s="67">
        <v>1</v>
      </c>
      <c r="F147" s="67">
        <v>1</v>
      </c>
      <c r="G147" s="67">
        <v>1</v>
      </c>
      <c r="H147" s="67">
        <v>1</v>
      </c>
      <c r="I147" s="67">
        <v>1</v>
      </c>
      <c r="J147" s="67">
        <v>0.99339294972327263</v>
      </c>
      <c r="K147" s="67">
        <v>0.99960135033160169</v>
      </c>
      <c r="L147" s="67">
        <v>0.97772063139360621</v>
      </c>
      <c r="M147" s="68">
        <v>1</v>
      </c>
    </row>
    <row r="148" spans="1:13" x14ac:dyDescent="0.3">
      <c r="A148" s="16">
        <v>8</v>
      </c>
      <c r="B148" s="66">
        <v>0.98258466012467927</v>
      </c>
      <c r="C148" s="67">
        <v>0.98260399134686693</v>
      </c>
      <c r="D148" s="67">
        <v>0.99338659046427491</v>
      </c>
      <c r="E148" s="67">
        <v>1</v>
      </c>
      <c r="F148" s="67">
        <v>1</v>
      </c>
      <c r="G148" s="67">
        <v>1</v>
      </c>
      <c r="H148" s="67">
        <v>1</v>
      </c>
      <c r="I148" s="67">
        <v>0.99260483180572412</v>
      </c>
      <c r="J148" s="67">
        <v>0.97706211209677341</v>
      </c>
      <c r="K148" s="67">
        <v>0.98592084767145693</v>
      </c>
      <c r="L148" s="67">
        <v>0.95509204244335688</v>
      </c>
      <c r="M148" s="68">
        <v>1</v>
      </c>
    </row>
    <row r="149" spans="1:13" x14ac:dyDescent="0.3">
      <c r="A149" s="16">
        <v>7</v>
      </c>
      <c r="B149" s="66">
        <v>0.96698991437336002</v>
      </c>
      <c r="C149" s="67">
        <v>0.96600415075795254</v>
      </c>
      <c r="D149" s="67">
        <v>0.96311160943877661</v>
      </c>
      <c r="E149" s="67">
        <v>1</v>
      </c>
      <c r="F149" s="67">
        <v>0.99946669481934225</v>
      </c>
      <c r="G149" s="67">
        <v>0.99183502753028852</v>
      </c>
      <c r="H149" s="67">
        <v>0.99544961067438054</v>
      </c>
      <c r="I149" s="67">
        <v>0.97481533060368031</v>
      </c>
      <c r="J149" s="67">
        <v>0.95293023475031424</v>
      </c>
      <c r="K149" s="67">
        <v>0.96473048877631806</v>
      </c>
      <c r="L149" s="67">
        <v>0.92526648294626779</v>
      </c>
      <c r="M149" s="68">
        <v>0.99448386650962139</v>
      </c>
    </row>
    <row r="150" spans="1:13" x14ac:dyDescent="0.3">
      <c r="A150" s="16">
        <v>6</v>
      </c>
      <c r="B150" s="66">
        <v>0.94685116776182476</v>
      </c>
      <c r="C150" s="67">
        <v>0.9438577048485135</v>
      </c>
      <c r="D150" s="67">
        <v>0.92022705748999467</v>
      </c>
      <c r="E150" s="67">
        <v>0.97548610099287469</v>
      </c>
      <c r="F150" s="67">
        <v>0.96878793531379637</v>
      </c>
      <c r="G150" s="67">
        <v>0.96176427334473424</v>
      </c>
      <c r="H150" s="67">
        <v>0.96955749516304635</v>
      </c>
      <c r="I150" s="67">
        <v>0.94975302761614133</v>
      </c>
      <c r="J150" s="67">
        <v>0.92099731768389514</v>
      </c>
      <c r="K150" s="67">
        <v>0.93603027364618507</v>
      </c>
      <c r="L150" s="67">
        <v>0.8882439529023386</v>
      </c>
      <c r="M150" s="68">
        <v>0.96944319684766023</v>
      </c>
    </row>
    <row r="151" spans="1:13" x14ac:dyDescent="0.3">
      <c r="A151" s="16">
        <v>5</v>
      </c>
      <c r="B151" s="66">
        <v>0.92216842029007373</v>
      </c>
      <c r="C151" s="67">
        <v>0.91616465361854971</v>
      </c>
      <c r="D151" s="67">
        <v>0.86473293461792911</v>
      </c>
      <c r="E151" s="67">
        <v>0.94154072780843201</v>
      </c>
      <c r="F151" s="67">
        <v>0.9268067290661488</v>
      </c>
      <c r="G151" s="67">
        <v>0.92135290410461368</v>
      </c>
      <c r="H151" s="67">
        <v>0.93451760975973008</v>
      </c>
      <c r="I151" s="67">
        <v>0.91741792284310697</v>
      </c>
      <c r="J151" s="67">
        <v>0.88126336089751611</v>
      </c>
      <c r="K151" s="67">
        <v>0.89982020228105775</v>
      </c>
      <c r="L151" s="67">
        <v>0.84402445231156975</v>
      </c>
      <c r="M151" s="68">
        <v>0.93563631062568853</v>
      </c>
    </row>
    <row r="152" spans="1:13" x14ac:dyDescent="0.3">
      <c r="A152" s="16">
        <v>4</v>
      </c>
      <c r="B152" s="66">
        <v>0.89294167195810681</v>
      </c>
      <c r="C152" s="67">
        <v>0.88292499706806116</v>
      </c>
      <c r="D152" s="67">
        <v>0.79662924082257991</v>
      </c>
      <c r="E152" s="67">
        <v>0.89838765406149934</v>
      </c>
      <c r="F152" s="67">
        <v>0.87352307607639978</v>
      </c>
      <c r="G152" s="67">
        <v>0.87060091980992704</v>
      </c>
      <c r="H152" s="67">
        <v>0.89032995446443142</v>
      </c>
      <c r="I152" s="67">
        <v>0.87781001628457755</v>
      </c>
      <c r="J152" s="67">
        <v>0.83372836439117703</v>
      </c>
      <c r="K152" s="67">
        <v>0.8561002746809363</v>
      </c>
      <c r="L152" s="67">
        <v>0.79260798117396103</v>
      </c>
      <c r="M152" s="68">
        <v>0.89306320784370641</v>
      </c>
    </row>
    <row r="153" spans="1:13" x14ac:dyDescent="0.3">
      <c r="A153" s="16">
        <v>3</v>
      </c>
      <c r="B153" s="66">
        <v>0.85917092276592388</v>
      </c>
      <c r="C153" s="67">
        <v>0.84413873519704796</v>
      </c>
      <c r="D153" s="67">
        <v>0.71591597610394708</v>
      </c>
      <c r="E153" s="67">
        <v>0.84602687975207669</v>
      </c>
      <c r="F153" s="67">
        <v>0.8089369763445492</v>
      </c>
      <c r="G153" s="67">
        <v>0.80950832046067411</v>
      </c>
      <c r="H153" s="67">
        <v>0.83699452927715057</v>
      </c>
      <c r="I153" s="67">
        <v>0.83092930794055286</v>
      </c>
      <c r="J153" s="67">
        <v>0.77839232816487813</v>
      </c>
      <c r="K153" s="67">
        <v>0.80487049084582074</v>
      </c>
      <c r="L153" s="67">
        <v>0.73399453948951243</v>
      </c>
      <c r="M153" s="68">
        <v>0.84172388850171398</v>
      </c>
    </row>
    <row r="154" spans="1:13" x14ac:dyDescent="0.3">
      <c r="A154" s="16">
        <v>2</v>
      </c>
      <c r="B154" s="66">
        <v>0.82085617271352507</v>
      </c>
      <c r="C154" s="67">
        <v>0.7998058680055099</v>
      </c>
      <c r="D154" s="67">
        <v>0.6225931404620304</v>
      </c>
      <c r="E154" s="67">
        <v>0.78445840488016438</v>
      </c>
      <c r="F154" s="67">
        <v>0.73304842987059715</v>
      </c>
      <c r="G154" s="67">
        <v>0.738075106056855</v>
      </c>
      <c r="H154" s="67">
        <v>0.77451133419788754</v>
      </c>
      <c r="I154" s="67">
        <v>0.7767757978110329</v>
      </c>
      <c r="J154" s="67">
        <v>0.7152552522186193</v>
      </c>
      <c r="K154" s="67">
        <v>0.74613085077571095</v>
      </c>
      <c r="L154" s="67">
        <v>0.66818412725822407</v>
      </c>
      <c r="M154" s="68">
        <v>0.78161835259971102</v>
      </c>
    </row>
    <row r="155" spans="1:13" x14ac:dyDescent="0.3">
      <c r="A155" s="16">
        <v>1</v>
      </c>
      <c r="B155" s="69">
        <v>0.77799742180091036</v>
      </c>
      <c r="C155" s="70">
        <v>0.7499263954934472</v>
      </c>
      <c r="D155" s="70">
        <v>0.51666073389683032</v>
      </c>
      <c r="E155" s="70">
        <v>0.71368222944576198</v>
      </c>
      <c r="F155" s="70">
        <v>0.64585743665454354</v>
      </c>
      <c r="G155" s="70">
        <v>0.65630127659846971</v>
      </c>
      <c r="H155" s="70">
        <v>0.70288036922664221</v>
      </c>
      <c r="I155" s="70">
        <v>0.71534948589601777</v>
      </c>
      <c r="J155" s="70">
        <v>0.64431713655240042</v>
      </c>
      <c r="K155" s="70">
        <v>0.67988135447060705</v>
      </c>
      <c r="L155" s="70">
        <v>0.59517674448009572</v>
      </c>
      <c r="M155" s="71">
        <v>0.71274660013769775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5" t="s">
        <v>46</v>
      </c>
      <c r="B157" s="17">
        <v>4</v>
      </c>
      <c r="C157" s="17">
        <v>5</v>
      </c>
      <c r="D157" s="17">
        <v>6</v>
      </c>
      <c r="E157" s="17">
        <v>7</v>
      </c>
      <c r="F157" s="17">
        <v>8</v>
      </c>
      <c r="G157" s="17">
        <v>9</v>
      </c>
      <c r="H157" s="17">
        <v>10</v>
      </c>
      <c r="I157" s="17">
        <v>11</v>
      </c>
      <c r="J157" s="17">
        <v>12</v>
      </c>
      <c r="K157" s="17">
        <v>1</v>
      </c>
      <c r="L157" s="17">
        <v>2</v>
      </c>
      <c r="M157" s="17">
        <v>3</v>
      </c>
    </row>
    <row r="158" spans="1:13" x14ac:dyDescent="0.3">
      <c r="A158" s="16">
        <v>20</v>
      </c>
      <c r="B158" s="63">
        <v>1</v>
      </c>
      <c r="C158" s="64">
        <v>1</v>
      </c>
      <c r="D158" s="64">
        <v>1</v>
      </c>
      <c r="E158" s="64">
        <v>1</v>
      </c>
      <c r="F158" s="64">
        <v>1</v>
      </c>
      <c r="G158" s="64">
        <v>1</v>
      </c>
      <c r="H158" s="64">
        <v>1</v>
      </c>
      <c r="I158" s="64">
        <v>1</v>
      </c>
      <c r="J158" s="64">
        <v>0.99974723606952332</v>
      </c>
      <c r="K158" s="64">
        <v>1</v>
      </c>
      <c r="L158" s="64">
        <v>1</v>
      </c>
      <c r="M158" s="65">
        <v>1</v>
      </c>
    </row>
    <row r="159" spans="1:13" x14ac:dyDescent="0.3">
      <c r="A159" s="16">
        <v>19</v>
      </c>
      <c r="B159" s="66">
        <v>1</v>
      </c>
      <c r="C159" s="67">
        <v>1</v>
      </c>
      <c r="D159" s="67">
        <v>1</v>
      </c>
      <c r="E159" s="67">
        <v>1</v>
      </c>
      <c r="F159" s="67">
        <v>1</v>
      </c>
      <c r="G159" s="67">
        <v>1</v>
      </c>
      <c r="H159" s="67">
        <v>1</v>
      </c>
      <c r="I159" s="67">
        <v>1</v>
      </c>
      <c r="J159" s="67">
        <v>0.99974723606952332</v>
      </c>
      <c r="K159" s="67">
        <v>1</v>
      </c>
      <c r="L159" s="67">
        <v>1</v>
      </c>
      <c r="M159" s="68">
        <v>1</v>
      </c>
    </row>
    <row r="160" spans="1:13" x14ac:dyDescent="0.3">
      <c r="A160" s="16">
        <v>18</v>
      </c>
      <c r="B160" s="66">
        <v>1</v>
      </c>
      <c r="C160" s="67">
        <v>1</v>
      </c>
      <c r="D160" s="67">
        <v>1</v>
      </c>
      <c r="E160" s="67">
        <v>1</v>
      </c>
      <c r="F160" s="67">
        <v>1</v>
      </c>
      <c r="G160" s="67">
        <v>1</v>
      </c>
      <c r="H160" s="67">
        <v>1</v>
      </c>
      <c r="I160" s="67">
        <v>1</v>
      </c>
      <c r="J160" s="67">
        <v>0.99974723606952332</v>
      </c>
      <c r="K160" s="67">
        <v>1</v>
      </c>
      <c r="L160" s="67">
        <v>1</v>
      </c>
      <c r="M160" s="68">
        <v>1</v>
      </c>
    </row>
    <row r="161" spans="1:13" x14ac:dyDescent="0.3">
      <c r="A161" s="16">
        <v>17</v>
      </c>
      <c r="B161" s="66">
        <v>1</v>
      </c>
      <c r="C161" s="67">
        <v>1</v>
      </c>
      <c r="D161" s="67">
        <v>1</v>
      </c>
      <c r="E161" s="67">
        <v>1</v>
      </c>
      <c r="F161" s="67">
        <v>1</v>
      </c>
      <c r="G161" s="67">
        <v>1</v>
      </c>
      <c r="H161" s="67">
        <v>1</v>
      </c>
      <c r="I161" s="67">
        <v>1</v>
      </c>
      <c r="J161" s="67">
        <v>0.99974723606952332</v>
      </c>
      <c r="K161" s="67">
        <v>1</v>
      </c>
      <c r="L161" s="67">
        <v>1</v>
      </c>
      <c r="M161" s="68">
        <v>1</v>
      </c>
    </row>
    <row r="162" spans="1:13" x14ac:dyDescent="0.3">
      <c r="A162" s="16">
        <v>16</v>
      </c>
      <c r="B162" s="66">
        <v>1</v>
      </c>
      <c r="C162" s="67">
        <v>1</v>
      </c>
      <c r="D162" s="67">
        <v>1</v>
      </c>
      <c r="E162" s="67">
        <v>1</v>
      </c>
      <c r="F162" s="67">
        <v>1</v>
      </c>
      <c r="G162" s="67">
        <v>1</v>
      </c>
      <c r="H162" s="67">
        <v>1</v>
      </c>
      <c r="I162" s="67">
        <v>1</v>
      </c>
      <c r="J162" s="67">
        <v>0.99974723606952332</v>
      </c>
      <c r="K162" s="67">
        <v>1</v>
      </c>
      <c r="L162" s="67">
        <v>1</v>
      </c>
      <c r="M162" s="68">
        <v>1</v>
      </c>
    </row>
    <row r="163" spans="1:13" x14ac:dyDescent="0.3">
      <c r="A163" s="16">
        <v>15</v>
      </c>
      <c r="B163" s="66">
        <v>1</v>
      </c>
      <c r="C163" s="67">
        <v>1</v>
      </c>
      <c r="D163" s="67">
        <v>1</v>
      </c>
      <c r="E163" s="67">
        <v>1</v>
      </c>
      <c r="F163" s="67">
        <v>1</v>
      </c>
      <c r="G163" s="67">
        <v>1</v>
      </c>
      <c r="H163" s="67">
        <v>1</v>
      </c>
      <c r="I163" s="67">
        <v>1</v>
      </c>
      <c r="J163" s="67">
        <v>0.99974723606952332</v>
      </c>
      <c r="K163" s="67">
        <v>1</v>
      </c>
      <c r="L163" s="67">
        <v>1</v>
      </c>
      <c r="M163" s="68">
        <v>1</v>
      </c>
    </row>
    <row r="164" spans="1:13" x14ac:dyDescent="0.3">
      <c r="A164" s="16">
        <v>14</v>
      </c>
      <c r="B164" s="66">
        <v>1</v>
      </c>
      <c r="C164" s="67">
        <v>1</v>
      </c>
      <c r="D164" s="67">
        <v>1</v>
      </c>
      <c r="E164" s="67">
        <v>1</v>
      </c>
      <c r="F164" s="67">
        <v>1</v>
      </c>
      <c r="G164" s="67">
        <v>1</v>
      </c>
      <c r="H164" s="67">
        <v>1</v>
      </c>
      <c r="I164" s="67">
        <v>1</v>
      </c>
      <c r="J164" s="67">
        <v>0.99974723606952332</v>
      </c>
      <c r="K164" s="67">
        <v>1</v>
      </c>
      <c r="L164" s="67">
        <v>1</v>
      </c>
      <c r="M164" s="68">
        <v>1</v>
      </c>
    </row>
    <row r="165" spans="1:13" x14ac:dyDescent="0.3">
      <c r="A165" s="16">
        <v>13</v>
      </c>
      <c r="B165" s="66">
        <v>1</v>
      </c>
      <c r="C165" s="67">
        <v>1</v>
      </c>
      <c r="D165" s="67">
        <v>1</v>
      </c>
      <c r="E165" s="67">
        <v>1</v>
      </c>
      <c r="F165" s="67">
        <v>1</v>
      </c>
      <c r="G165" s="67">
        <v>1</v>
      </c>
      <c r="H165" s="67">
        <v>1</v>
      </c>
      <c r="I165" s="67">
        <v>1</v>
      </c>
      <c r="J165" s="67">
        <v>0.99974723606952332</v>
      </c>
      <c r="K165" s="67">
        <v>1</v>
      </c>
      <c r="L165" s="67">
        <v>1</v>
      </c>
      <c r="M165" s="68">
        <v>1</v>
      </c>
    </row>
    <row r="166" spans="1:13" x14ac:dyDescent="0.3">
      <c r="A166" s="16">
        <v>12</v>
      </c>
      <c r="B166" s="66">
        <v>1</v>
      </c>
      <c r="C166" s="67">
        <v>1</v>
      </c>
      <c r="D166" s="67">
        <v>1</v>
      </c>
      <c r="E166" s="67">
        <v>1</v>
      </c>
      <c r="F166" s="67">
        <v>1</v>
      </c>
      <c r="G166" s="67">
        <v>1</v>
      </c>
      <c r="H166" s="67">
        <v>1</v>
      </c>
      <c r="I166" s="67">
        <v>1</v>
      </c>
      <c r="J166" s="67">
        <v>0.99974723606952332</v>
      </c>
      <c r="K166" s="67">
        <v>1</v>
      </c>
      <c r="L166" s="67">
        <v>1</v>
      </c>
      <c r="M166" s="68">
        <v>1</v>
      </c>
    </row>
    <row r="167" spans="1:13" x14ac:dyDescent="0.3">
      <c r="A167" s="16">
        <v>11</v>
      </c>
      <c r="B167" s="66">
        <v>1</v>
      </c>
      <c r="C167" s="67">
        <v>1</v>
      </c>
      <c r="D167" s="67">
        <v>1</v>
      </c>
      <c r="E167" s="67">
        <v>1</v>
      </c>
      <c r="F167" s="67">
        <v>1</v>
      </c>
      <c r="G167" s="67">
        <v>1</v>
      </c>
      <c r="H167" s="67">
        <v>1</v>
      </c>
      <c r="I167" s="67">
        <v>1</v>
      </c>
      <c r="J167" s="67">
        <v>0.99974723606952332</v>
      </c>
      <c r="K167" s="67">
        <v>1</v>
      </c>
      <c r="L167" s="67">
        <v>1</v>
      </c>
      <c r="M167" s="68">
        <v>1</v>
      </c>
    </row>
    <row r="168" spans="1:13" x14ac:dyDescent="0.3">
      <c r="A168" s="16">
        <v>10</v>
      </c>
      <c r="B168" s="66">
        <v>1</v>
      </c>
      <c r="C168" s="67">
        <v>0.99844698789508457</v>
      </c>
      <c r="D168" s="67">
        <v>1</v>
      </c>
      <c r="E168" s="67">
        <v>1</v>
      </c>
      <c r="F168" s="67">
        <v>1</v>
      </c>
      <c r="G168" s="67">
        <v>1</v>
      </c>
      <c r="H168" s="67">
        <v>1</v>
      </c>
      <c r="I168" s="67">
        <v>1</v>
      </c>
      <c r="J168" s="67">
        <v>0.99896319786816279</v>
      </c>
      <c r="K168" s="67">
        <v>1</v>
      </c>
      <c r="L168" s="67">
        <v>0.99265578856131775</v>
      </c>
      <c r="M168" s="68">
        <v>1</v>
      </c>
    </row>
    <row r="169" spans="1:13" x14ac:dyDescent="0.3">
      <c r="A169" s="16">
        <v>9</v>
      </c>
      <c r="B169" s="66">
        <v>0.99269898535821444</v>
      </c>
      <c r="C169" s="67">
        <v>0.99197418609632382</v>
      </c>
      <c r="D169" s="67">
        <v>1</v>
      </c>
      <c r="E169" s="67">
        <v>1</v>
      </c>
      <c r="F169" s="67">
        <v>1</v>
      </c>
      <c r="G169" s="67">
        <v>1</v>
      </c>
      <c r="H169" s="67">
        <v>1</v>
      </c>
      <c r="I169" s="67">
        <v>1</v>
      </c>
      <c r="J169" s="67">
        <v>0.99052078661857412</v>
      </c>
      <c r="K169" s="67">
        <v>0.99787793914310785</v>
      </c>
      <c r="L169" s="67">
        <v>0.97717781221082545</v>
      </c>
      <c r="M169" s="68">
        <v>1</v>
      </c>
    </row>
    <row r="170" spans="1:13" x14ac:dyDescent="0.3">
      <c r="A170" s="16">
        <v>8</v>
      </c>
      <c r="B170" s="66">
        <v>0.97828131496761339</v>
      </c>
      <c r="C170" s="67">
        <v>0.98081174950678485</v>
      </c>
      <c r="D170" s="67">
        <v>0.98970756559748352</v>
      </c>
      <c r="E170" s="67">
        <v>1</v>
      </c>
      <c r="F170" s="67">
        <v>1</v>
      </c>
      <c r="G170" s="67">
        <v>1</v>
      </c>
      <c r="H170" s="67">
        <v>1</v>
      </c>
      <c r="I170" s="67">
        <v>0.99220101823552642</v>
      </c>
      <c r="J170" s="67">
        <v>0.97442000232075743</v>
      </c>
      <c r="K170" s="67">
        <v>0.98636934343820926</v>
      </c>
      <c r="L170" s="67">
        <v>0.95458418110068333</v>
      </c>
      <c r="M170" s="68">
        <v>1</v>
      </c>
    </row>
    <row r="171" spans="1:13" x14ac:dyDescent="0.3">
      <c r="A171" s="16">
        <v>7</v>
      </c>
      <c r="B171" s="66">
        <v>0.95777523098961548</v>
      </c>
      <c r="C171" s="67">
        <v>0.96495967812646732</v>
      </c>
      <c r="D171" s="67">
        <v>0.96206906836451378</v>
      </c>
      <c r="E171" s="67">
        <v>0.99879860292253619</v>
      </c>
      <c r="F171" s="67">
        <v>0.99725387652713859</v>
      </c>
      <c r="G171" s="67">
        <v>0.99106522383468754</v>
      </c>
      <c r="H171" s="67">
        <v>0.99330376522218544</v>
      </c>
      <c r="I171" s="67">
        <v>0.97463349000722854</v>
      </c>
      <c r="J171" s="67">
        <v>0.9506608449747127</v>
      </c>
      <c r="K171" s="67">
        <v>0.96904967073382853</v>
      </c>
      <c r="L171" s="67">
        <v>0.92487489523089139</v>
      </c>
      <c r="M171" s="68">
        <v>0.99351365671894587</v>
      </c>
    </row>
    <row r="172" spans="1:13" x14ac:dyDescent="0.3">
      <c r="A172" s="16">
        <v>6</v>
      </c>
      <c r="B172" s="66">
        <v>0.93118073342422036</v>
      </c>
      <c r="C172" s="67">
        <v>0.94441797195537136</v>
      </c>
      <c r="D172" s="67">
        <v>0.92353168652784312</v>
      </c>
      <c r="E172" s="67">
        <v>0.97545815242079015</v>
      </c>
      <c r="F172" s="67">
        <v>0.97144773118925787</v>
      </c>
      <c r="G172" s="67">
        <v>0.96192505562546549</v>
      </c>
      <c r="H172" s="67">
        <v>0.96355317080000458</v>
      </c>
      <c r="I172" s="67">
        <v>0.94996198302192181</v>
      </c>
      <c r="J172" s="67">
        <v>0.91924331458043973</v>
      </c>
      <c r="K172" s="67">
        <v>0.94591892102996566</v>
      </c>
      <c r="L172" s="67">
        <v>0.88804995460144986</v>
      </c>
      <c r="M172" s="68">
        <v>0.968930690120682</v>
      </c>
    </row>
    <row r="173" spans="1:13" x14ac:dyDescent="0.3">
      <c r="A173" s="16">
        <v>5</v>
      </c>
      <c r="B173" s="66">
        <v>0.89849782227142849</v>
      </c>
      <c r="C173" s="67">
        <v>0.91918663099349707</v>
      </c>
      <c r="D173" s="67">
        <v>0.87409542008747132</v>
      </c>
      <c r="E173" s="67">
        <v>0.9435193959823821</v>
      </c>
      <c r="F173" s="67">
        <v>0.93637071074227474</v>
      </c>
      <c r="G173" s="67">
        <v>0.92283451950512285</v>
      </c>
      <c r="H173" s="67">
        <v>0.92344617289878861</v>
      </c>
      <c r="I173" s="67">
        <v>0.91818649727960611</v>
      </c>
      <c r="J173" s="67">
        <v>0.88016741113793873</v>
      </c>
      <c r="K173" s="67">
        <v>0.91697709432662056</v>
      </c>
      <c r="L173" s="67">
        <v>0.84410935921235841</v>
      </c>
      <c r="M173" s="68">
        <v>0.93582215333530516</v>
      </c>
    </row>
    <row r="174" spans="1:13" x14ac:dyDescent="0.3">
      <c r="A174" s="16">
        <v>4</v>
      </c>
      <c r="B174" s="66">
        <v>0.85972649753123975</v>
      </c>
      <c r="C174" s="67">
        <v>0.88926565524084422</v>
      </c>
      <c r="D174" s="67">
        <v>0.81376026904339849</v>
      </c>
      <c r="E174" s="67">
        <v>0.90298233360731217</v>
      </c>
      <c r="F174" s="67">
        <v>0.89202281518618931</v>
      </c>
      <c r="G174" s="67">
        <v>0.87379361547365964</v>
      </c>
      <c r="H174" s="67">
        <v>0.87298277151853765</v>
      </c>
      <c r="I174" s="67">
        <v>0.87930703278028166</v>
      </c>
      <c r="J174" s="67">
        <v>0.83343313464720969</v>
      </c>
      <c r="K174" s="67">
        <v>0.88222419062379331</v>
      </c>
      <c r="L174" s="67">
        <v>0.79305310906361726</v>
      </c>
      <c r="M174" s="68">
        <v>0.89418804636281535</v>
      </c>
    </row>
    <row r="175" spans="1:13" x14ac:dyDescent="0.3">
      <c r="A175" s="16">
        <v>3</v>
      </c>
      <c r="B175" s="66">
        <v>0.81486675920365392</v>
      </c>
      <c r="C175" s="67">
        <v>0.85465504469741305</v>
      </c>
      <c r="D175" s="67">
        <v>0.74252623339562451</v>
      </c>
      <c r="E175" s="67">
        <v>0.85384696529558035</v>
      </c>
      <c r="F175" s="67">
        <v>0.83840404452100148</v>
      </c>
      <c r="G175" s="67">
        <v>0.81480234353107583</v>
      </c>
      <c r="H175" s="67">
        <v>0.81216296665925158</v>
      </c>
      <c r="I175" s="67">
        <v>0.83332358952394836</v>
      </c>
      <c r="J175" s="67">
        <v>0.77904048510825252</v>
      </c>
      <c r="K175" s="67">
        <v>0.84166020992148372</v>
      </c>
      <c r="L175" s="67">
        <v>0.73488120415522629</v>
      </c>
      <c r="M175" s="68">
        <v>0.84402836920321234</v>
      </c>
    </row>
    <row r="176" spans="1:13" x14ac:dyDescent="0.3">
      <c r="A176" s="16">
        <v>2</v>
      </c>
      <c r="B176" s="66">
        <v>0.76391860728867123</v>
      </c>
      <c r="C176" s="67">
        <v>0.81535479936320343</v>
      </c>
      <c r="D176" s="67">
        <v>0.6603933131441494</v>
      </c>
      <c r="E176" s="67">
        <v>0.79611329104718664</v>
      </c>
      <c r="F176" s="67">
        <v>0.77551439874671124</v>
      </c>
      <c r="G176" s="67">
        <v>0.74586070367737156</v>
      </c>
      <c r="H176" s="67">
        <v>0.74098675832093042</v>
      </c>
      <c r="I176" s="67">
        <v>0.78023616751060609</v>
      </c>
      <c r="J176" s="67">
        <v>0.71698946252106721</v>
      </c>
      <c r="K176" s="67">
        <v>0.79528515221969209</v>
      </c>
      <c r="L176" s="67">
        <v>0.66959364448718561</v>
      </c>
      <c r="M176" s="68">
        <v>0.78534312185649635</v>
      </c>
    </row>
    <row r="177" spans="1:13" x14ac:dyDescent="0.3">
      <c r="A177" s="16">
        <v>1</v>
      </c>
      <c r="B177" s="69">
        <v>0.70688204178629166</v>
      </c>
      <c r="C177" s="70">
        <v>0.77136491923821537</v>
      </c>
      <c r="D177" s="70">
        <v>0.56736150828897325</v>
      </c>
      <c r="E177" s="70">
        <v>0.72978131086213094</v>
      </c>
      <c r="F177" s="70">
        <v>0.70335387786331871</v>
      </c>
      <c r="G177" s="70">
        <v>0.66696869591254671</v>
      </c>
      <c r="H177" s="70">
        <v>0.65945414650357415</v>
      </c>
      <c r="I177" s="70">
        <v>0.72004476674025508</v>
      </c>
      <c r="J177" s="70">
        <v>0.64728006688565387</v>
      </c>
      <c r="K177" s="70">
        <v>0.74309901751841823</v>
      </c>
      <c r="L177" s="70">
        <v>0.59719043005949513</v>
      </c>
      <c r="M177" s="71">
        <v>0.71813230432266728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5" t="s">
        <v>47</v>
      </c>
      <c r="B179" s="17">
        <v>4</v>
      </c>
      <c r="C179" s="17">
        <v>5</v>
      </c>
      <c r="D179" s="17">
        <v>6</v>
      </c>
      <c r="E179" s="17">
        <v>7</v>
      </c>
      <c r="F179" s="17">
        <v>8</v>
      </c>
      <c r="G179" s="17">
        <v>9</v>
      </c>
      <c r="H179" s="17">
        <v>10</v>
      </c>
      <c r="I179" s="17">
        <v>11</v>
      </c>
      <c r="J179" s="17">
        <v>12</v>
      </c>
      <c r="K179" s="17">
        <v>1</v>
      </c>
      <c r="L179" s="17">
        <v>2</v>
      </c>
      <c r="M179" s="17">
        <v>3</v>
      </c>
    </row>
    <row r="180" spans="1:13" x14ac:dyDescent="0.3">
      <c r="A180" s="16">
        <v>20</v>
      </c>
      <c r="B180" s="63">
        <v>1</v>
      </c>
      <c r="C180" s="64">
        <v>1</v>
      </c>
      <c r="D180" s="64">
        <v>1</v>
      </c>
      <c r="E180" s="64">
        <v>1</v>
      </c>
      <c r="F180" s="64">
        <v>1</v>
      </c>
      <c r="G180" s="64">
        <v>1</v>
      </c>
      <c r="H180" s="64">
        <v>1</v>
      </c>
      <c r="I180" s="64">
        <v>0.99140542864944514</v>
      </c>
      <c r="J180" s="64">
        <v>1</v>
      </c>
      <c r="K180" s="64">
        <v>1</v>
      </c>
      <c r="L180" s="64">
        <v>1</v>
      </c>
      <c r="M180" s="65">
        <v>1</v>
      </c>
    </row>
    <row r="181" spans="1:13" x14ac:dyDescent="0.3">
      <c r="A181" s="16">
        <v>19</v>
      </c>
      <c r="B181" s="66">
        <v>1</v>
      </c>
      <c r="C181" s="67">
        <v>1</v>
      </c>
      <c r="D181" s="67">
        <v>1</v>
      </c>
      <c r="E181" s="67">
        <v>1</v>
      </c>
      <c r="F181" s="67">
        <v>1</v>
      </c>
      <c r="G181" s="67">
        <v>1</v>
      </c>
      <c r="H181" s="67">
        <v>1</v>
      </c>
      <c r="I181" s="67">
        <v>0.99140542864944514</v>
      </c>
      <c r="J181" s="67">
        <v>1</v>
      </c>
      <c r="K181" s="67">
        <v>1</v>
      </c>
      <c r="L181" s="67">
        <v>1</v>
      </c>
      <c r="M181" s="68">
        <v>1</v>
      </c>
    </row>
    <row r="182" spans="1:13" x14ac:dyDescent="0.3">
      <c r="A182" s="16">
        <v>18</v>
      </c>
      <c r="B182" s="66">
        <v>1</v>
      </c>
      <c r="C182" s="67">
        <v>1</v>
      </c>
      <c r="D182" s="67">
        <v>1</v>
      </c>
      <c r="E182" s="67">
        <v>1</v>
      </c>
      <c r="F182" s="67">
        <v>1</v>
      </c>
      <c r="G182" s="67">
        <v>1</v>
      </c>
      <c r="H182" s="67">
        <v>1</v>
      </c>
      <c r="I182" s="67">
        <v>0.99140542864944514</v>
      </c>
      <c r="J182" s="67">
        <v>1</v>
      </c>
      <c r="K182" s="67">
        <v>1</v>
      </c>
      <c r="L182" s="67">
        <v>1</v>
      </c>
      <c r="M182" s="68">
        <v>1</v>
      </c>
    </row>
    <row r="183" spans="1:13" x14ac:dyDescent="0.3">
      <c r="A183" s="16">
        <v>17</v>
      </c>
      <c r="B183" s="66">
        <v>1</v>
      </c>
      <c r="C183" s="67">
        <v>1</v>
      </c>
      <c r="D183" s="67">
        <v>1</v>
      </c>
      <c r="E183" s="67">
        <v>1</v>
      </c>
      <c r="F183" s="67">
        <v>1</v>
      </c>
      <c r="G183" s="67">
        <v>1</v>
      </c>
      <c r="H183" s="67">
        <v>1</v>
      </c>
      <c r="I183" s="67">
        <v>0.99140542864944514</v>
      </c>
      <c r="J183" s="67">
        <v>1</v>
      </c>
      <c r="K183" s="67">
        <v>1</v>
      </c>
      <c r="L183" s="67">
        <v>1</v>
      </c>
      <c r="M183" s="68">
        <v>1</v>
      </c>
    </row>
    <row r="184" spans="1:13" x14ac:dyDescent="0.3">
      <c r="A184" s="16">
        <v>16</v>
      </c>
      <c r="B184" s="66">
        <v>1</v>
      </c>
      <c r="C184" s="67">
        <v>1</v>
      </c>
      <c r="D184" s="67">
        <v>1</v>
      </c>
      <c r="E184" s="67">
        <v>1</v>
      </c>
      <c r="F184" s="67">
        <v>1</v>
      </c>
      <c r="G184" s="67">
        <v>1</v>
      </c>
      <c r="H184" s="67">
        <v>1</v>
      </c>
      <c r="I184" s="67">
        <v>0.99140542864944514</v>
      </c>
      <c r="J184" s="67">
        <v>1</v>
      </c>
      <c r="K184" s="67">
        <v>1</v>
      </c>
      <c r="L184" s="67">
        <v>1</v>
      </c>
      <c r="M184" s="68">
        <v>1</v>
      </c>
    </row>
    <row r="185" spans="1:13" x14ac:dyDescent="0.3">
      <c r="A185" s="16">
        <v>15</v>
      </c>
      <c r="B185" s="66">
        <v>1</v>
      </c>
      <c r="C185" s="67">
        <v>1</v>
      </c>
      <c r="D185" s="67">
        <v>1</v>
      </c>
      <c r="E185" s="67">
        <v>1</v>
      </c>
      <c r="F185" s="67">
        <v>1</v>
      </c>
      <c r="G185" s="67">
        <v>1</v>
      </c>
      <c r="H185" s="67">
        <v>1</v>
      </c>
      <c r="I185" s="67">
        <v>0.99140542864944514</v>
      </c>
      <c r="J185" s="67">
        <v>1</v>
      </c>
      <c r="K185" s="67">
        <v>1</v>
      </c>
      <c r="L185" s="67">
        <v>1</v>
      </c>
      <c r="M185" s="68">
        <v>1</v>
      </c>
    </row>
    <row r="186" spans="1:13" x14ac:dyDescent="0.3">
      <c r="A186" s="16">
        <v>14</v>
      </c>
      <c r="B186" s="66">
        <v>1</v>
      </c>
      <c r="C186" s="67">
        <v>1</v>
      </c>
      <c r="D186" s="67">
        <v>1</v>
      </c>
      <c r="E186" s="67">
        <v>1</v>
      </c>
      <c r="F186" s="67">
        <v>1</v>
      </c>
      <c r="G186" s="67">
        <v>1</v>
      </c>
      <c r="H186" s="67">
        <v>1</v>
      </c>
      <c r="I186" s="67">
        <v>0.99140542864944514</v>
      </c>
      <c r="J186" s="67">
        <v>1</v>
      </c>
      <c r="K186" s="67">
        <v>1</v>
      </c>
      <c r="L186" s="67">
        <v>1</v>
      </c>
      <c r="M186" s="68">
        <v>1</v>
      </c>
    </row>
    <row r="187" spans="1:13" x14ac:dyDescent="0.3">
      <c r="A187" s="16">
        <v>13</v>
      </c>
      <c r="B187" s="66">
        <v>1</v>
      </c>
      <c r="C187" s="67">
        <v>1</v>
      </c>
      <c r="D187" s="67">
        <v>1</v>
      </c>
      <c r="E187" s="67">
        <v>1</v>
      </c>
      <c r="F187" s="67">
        <v>1</v>
      </c>
      <c r="G187" s="67">
        <v>1</v>
      </c>
      <c r="H187" s="67">
        <v>1</v>
      </c>
      <c r="I187" s="67">
        <v>0.99140542864944514</v>
      </c>
      <c r="J187" s="67">
        <v>1</v>
      </c>
      <c r="K187" s="67">
        <v>1</v>
      </c>
      <c r="L187" s="67">
        <v>1</v>
      </c>
      <c r="M187" s="68">
        <v>1</v>
      </c>
    </row>
    <row r="188" spans="1:13" x14ac:dyDescent="0.3">
      <c r="A188" s="16">
        <v>12</v>
      </c>
      <c r="B188" s="66">
        <v>1</v>
      </c>
      <c r="C188" s="67">
        <v>1</v>
      </c>
      <c r="D188" s="67">
        <v>1</v>
      </c>
      <c r="E188" s="67">
        <v>1</v>
      </c>
      <c r="F188" s="67">
        <v>1</v>
      </c>
      <c r="G188" s="67">
        <v>1</v>
      </c>
      <c r="H188" s="67">
        <v>1</v>
      </c>
      <c r="I188" s="67">
        <v>0.99140542864944514</v>
      </c>
      <c r="J188" s="67">
        <v>1</v>
      </c>
      <c r="K188" s="67">
        <v>1</v>
      </c>
      <c r="L188" s="67">
        <v>1</v>
      </c>
      <c r="M188" s="68">
        <v>1</v>
      </c>
    </row>
    <row r="189" spans="1:13" x14ac:dyDescent="0.3">
      <c r="A189" s="16">
        <v>11</v>
      </c>
      <c r="B189" s="66">
        <v>1</v>
      </c>
      <c r="C189" s="67">
        <v>1</v>
      </c>
      <c r="D189" s="67">
        <v>1</v>
      </c>
      <c r="E189" s="67">
        <v>1</v>
      </c>
      <c r="F189" s="67">
        <v>1</v>
      </c>
      <c r="G189" s="67">
        <v>1</v>
      </c>
      <c r="H189" s="67">
        <v>1</v>
      </c>
      <c r="I189" s="67">
        <v>0.99140542864944514</v>
      </c>
      <c r="J189" s="67">
        <v>1</v>
      </c>
      <c r="K189" s="67">
        <v>1</v>
      </c>
      <c r="L189" s="67">
        <v>1</v>
      </c>
      <c r="M189" s="68">
        <v>1</v>
      </c>
    </row>
    <row r="190" spans="1:13" x14ac:dyDescent="0.3">
      <c r="A190" s="16">
        <v>10</v>
      </c>
      <c r="B190" s="66">
        <v>1</v>
      </c>
      <c r="C190" s="67">
        <v>1</v>
      </c>
      <c r="D190" s="67">
        <v>1</v>
      </c>
      <c r="E190" s="67">
        <v>1</v>
      </c>
      <c r="F190" s="67">
        <v>1</v>
      </c>
      <c r="G190" s="67">
        <v>1</v>
      </c>
      <c r="H190" s="67">
        <v>1</v>
      </c>
      <c r="I190" s="67">
        <v>0.99140542864944514</v>
      </c>
      <c r="J190" s="67">
        <v>1</v>
      </c>
      <c r="K190" s="67">
        <v>1</v>
      </c>
      <c r="L190" s="67">
        <v>0.99522114168163145</v>
      </c>
      <c r="M190" s="68">
        <v>1</v>
      </c>
    </row>
    <row r="191" spans="1:13" x14ac:dyDescent="0.3">
      <c r="A191" s="16">
        <v>9</v>
      </c>
      <c r="B191" s="66">
        <v>0.99165833339914911</v>
      </c>
      <c r="C191" s="67">
        <v>1</v>
      </c>
      <c r="D191" s="67">
        <v>1</v>
      </c>
      <c r="E191" s="67">
        <v>1</v>
      </c>
      <c r="F191" s="67">
        <v>1</v>
      </c>
      <c r="G191" s="67">
        <v>1</v>
      </c>
      <c r="H191" s="67">
        <v>1</v>
      </c>
      <c r="I191" s="67">
        <v>0.98269982801265676</v>
      </c>
      <c r="J191" s="67">
        <v>0.99052955260396136</v>
      </c>
      <c r="K191" s="67">
        <v>1</v>
      </c>
      <c r="L191" s="67">
        <v>0.97434500693377502</v>
      </c>
      <c r="M191" s="68">
        <v>1</v>
      </c>
    </row>
    <row r="192" spans="1:13" x14ac:dyDescent="0.3">
      <c r="A192" s="16">
        <v>8</v>
      </c>
      <c r="B192" s="66">
        <v>0.97116499271280721</v>
      </c>
      <c r="C192" s="67">
        <v>0.98302331423218936</v>
      </c>
      <c r="D192" s="67">
        <v>0.98911117245677072</v>
      </c>
      <c r="E192" s="67">
        <v>1</v>
      </c>
      <c r="F192" s="67">
        <v>1</v>
      </c>
      <c r="G192" s="67">
        <v>1</v>
      </c>
      <c r="H192" s="67">
        <v>1</v>
      </c>
      <c r="I192" s="67">
        <v>0.96200089285891222</v>
      </c>
      <c r="J192" s="67">
        <v>0.96718289267549784</v>
      </c>
      <c r="K192" s="67">
        <v>0.99110227288355091</v>
      </c>
      <c r="L192" s="67">
        <v>0.94188191992396941</v>
      </c>
      <c r="M192" s="68">
        <v>1</v>
      </c>
    </row>
    <row r="193" spans="1:13" x14ac:dyDescent="0.3">
      <c r="A193" s="16">
        <v>7</v>
      </c>
      <c r="B193" s="66">
        <v>0.93995341640738794</v>
      </c>
      <c r="C193" s="67">
        <v>0.95166961964707308</v>
      </c>
      <c r="D193" s="67">
        <v>0.95428713119410835</v>
      </c>
      <c r="E193" s="67">
        <v>1</v>
      </c>
      <c r="F193" s="67">
        <v>0.99771901115681583</v>
      </c>
      <c r="G193" s="67">
        <v>0.99271457354170489</v>
      </c>
      <c r="H193" s="67">
        <v>0.97959304743162301</v>
      </c>
      <c r="I193" s="67">
        <v>0.92930862318821184</v>
      </c>
      <c r="J193" s="67">
        <v>0.93330007259416747</v>
      </c>
      <c r="K193" s="67">
        <v>0.96947524475688707</v>
      </c>
      <c r="L193" s="67">
        <v>0.89783188065221453</v>
      </c>
      <c r="M193" s="68">
        <v>0.98529326424233354</v>
      </c>
    </row>
    <row r="194" spans="1:13" x14ac:dyDescent="0.3">
      <c r="A194" s="16">
        <v>6</v>
      </c>
      <c r="B194" s="66">
        <v>0.89802360448289176</v>
      </c>
      <c r="C194" s="67">
        <v>0.90831655496273989</v>
      </c>
      <c r="D194" s="67">
        <v>0.90556151188074252</v>
      </c>
      <c r="E194" s="67">
        <v>0.97387626559822105</v>
      </c>
      <c r="F194" s="67">
        <v>0.96735894990463511</v>
      </c>
      <c r="G194" s="67">
        <v>0.95694968228095201</v>
      </c>
      <c r="H194" s="67">
        <v>0.93258416919622233</v>
      </c>
      <c r="I194" s="67">
        <v>0.88462301900055562</v>
      </c>
      <c r="J194" s="67">
        <v>0.88888109235997037</v>
      </c>
      <c r="K194" s="67">
        <v>0.93929982414186308</v>
      </c>
      <c r="L194" s="67">
        <v>0.84219488911851037</v>
      </c>
      <c r="M194" s="68">
        <v>0.94100929512806597</v>
      </c>
    </row>
    <row r="195" spans="1:13" x14ac:dyDescent="0.3">
      <c r="A195" s="16">
        <v>5</v>
      </c>
      <c r="B195" s="66">
        <v>0.84537555693931821</v>
      </c>
      <c r="C195" s="67">
        <v>0.85296412017918966</v>
      </c>
      <c r="D195" s="67">
        <v>0.84293431451667322</v>
      </c>
      <c r="E195" s="67">
        <v>0.93472660525442297</v>
      </c>
      <c r="F195" s="67">
        <v>0.92599578042275832</v>
      </c>
      <c r="G195" s="67">
        <v>0.90865268156809398</v>
      </c>
      <c r="H195" s="67">
        <v>0.86993707572687373</v>
      </c>
      <c r="I195" s="67">
        <v>0.82794408029594346</v>
      </c>
      <c r="J195" s="67">
        <v>0.83392595197290631</v>
      </c>
      <c r="K195" s="67">
        <v>0.90057601103847928</v>
      </c>
      <c r="L195" s="67">
        <v>0.77497094532285704</v>
      </c>
      <c r="M195" s="68">
        <v>0.88169548528640496</v>
      </c>
    </row>
    <row r="196" spans="1:13" x14ac:dyDescent="0.3">
      <c r="A196" s="16">
        <v>4</v>
      </c>
      <c r="B196" s="66">
        <v>0.78200927377666762</v>
      </c>
      <c r="C196" s="67">
        <v>0.7856123152964225</v>
      </c>
      <c r="D196" s="67">
        <v>0.76640553910190046</v>
      </c>
      <c r="E196" s="67">
        <v>0.88482658378756418</v>
      </c>
      <c r="F196" s="67">
        <v>0.87362950271118545</v>
      </c>
      <c r="G196" s="67">
        <v>0.8478235714031308</v>
      </c>
      <c r="H196" s="67">
        <v>0.79165176702357754</v>
      </c>
      <c r="I196" s="67">
        <v>0.75927180707437558</v>
      </c>
      <c r="J196" s="67">
        <v>0.7684346514329754</v>
      </c>
      <c r="K196" s="67">
        <v>0.85330380544673545</v>
      </c>
      <c r="L196" s="67">
        <v>0.69616004926525432</v>
      </c>
      <c r="M196" s="68">
        <v>0.80735183471735061</v>
      </c>
    </row>
    <row r="197" spans="1:13" x14ac:dyDescent="0.3">
      <c r="A197" s="16">
        <v>3</v>
      </c>
      <c r="B197" s="66">
        <v>0.7079247549949399</v>
      </c>
      <c r="C197" s="67">
        <v>0.70626114031443843</v>
      </c>
      <c r="D197" s="67">
        <v>0.67597518563642434</v>
      </c>
      <c r="E197" s="67">
        <v>0.82417620119764479</v>
      </c>
      <c r="F197" s="67">
        <v>0.81026011676991649</v>
      </c>
      <c r="G197" s="67">
        <v>0.77446235178606249</v>
      </c>
      <c r="H197" s="67">
        <v>0.69772824308633374</v>
      </c>
      <c r="I197" s="67">
        <v>0.67860619933585165</v>
      </c>
      <c r="J197" s="67">
        <v>0.69240719074017765</v>
      </c>
      <c r="K197" s="67">
        <v>0.79748320736663159</v>
      </c>
      <c r="L197" s="67">
        <v>0.60576220094570232</v>
      </c>
      <c r="M197" s="68">
        <v>0.71797834342090283</v>
      </c>
    </row>
    <row r="198" spans="1:13" x14ac:dyDescent="0.3">
      <c r="A198" s="16">
        <v>2</v>
      </c>
      <c r="B198" s="66">
        <v>0.62312200059413514</v>
      </c>
      <c r="C198" s="67">
        <v>0.61491059523323732</v>
      </c>
      <c r="D198" s="67">
        <v>0.57164325412024475</v>
      </c>
      <c r="E198" s="67">
        <v>0.7527754574846649</v>
      </c>
      <c r="F198" s="67">
        <v>0.73588762259895146</v>
      </c>
      <c r="G198" s="67">
        <v>0.68856902271688913</v>
      </c>
      <c r="H198" s="67">
        <v>0.58816650391514214</v>
      </c>
      <c r="I198" s="67">
        <v>0.58594725708037187</v>
      </c>
      <c r="J198" s="67">
        <v>0.60584356989451316</v>
      </c>
      <c r="K198" s="67">
        <v>0.73311421679816791</v>
      </c>
      <c r="L198" s="67">
        <v>0.50377740036420116</v>
      </c>
      <c r="M198" s="68">
        <v>0.61357501139706161</v>
      </c>
    </row>
    <row r="199" spans="1:13" x14ac:dyDescent="0.3">
      <c r="A199" s="16">
        <v>1</v>
      </c>
      <c r="B199" s="69">
        <v>0.52760101057425324</v>
      </c>
      <c r="C199" s="70">
        <v>0.51156068005281929</v>
      </c>
      <c r="D199" s="70">
        <v>0.4534097445533618</v>
      </c>
      <c r="E199" s="70">
        <v>0.67062435264862441</v>
      </c>
      <c r="F199" s="70">
        <v>0.65051202019829024</v>
      </c>
      <c r="G199" s="70">
        <v>0.59014358419561064</v>
      </c>
      <c r="H199" s="70">
        <v>0.46296654951000293</v>
      </c>
      <c r="I199" s="70">
        <v>0.48129498030793627</v>
      </c>
      <c r="J199" s="70">
        <v>0.50874378889598182</v>
      </c>
      <c r="K199" s="70">
        <v>0.66019683374134419</v>
      </c>
      <c r="L199" s="70">
        <v>0.3902056475207506</v>
      </c>
      <c r="M199" s="71">
        <v>0.494141838645827</v>
      </c>
    </row>
    <row r="201" spans="1:13" x14ac:dyDescent="0.3">
      <c r="A201" s="18" t="s">
        <v>48</v>
      </c>
      <c r="B201" s="19">
        <v>4</v>
      </c>
      <c r="C201" s="19">
        <v>5</v>
      </c>
      <c r="D201" s="19">
        <v>6</v>
      </c>
      <c r="E201" s="19">
        <v>7</v>
      </c>
      <c r="F201" s="19">
        <v>8</v>
      </c>
      <c r="G201" s="19">
        <v>9</v>
      </c>
      <c r="H201" s="19">
        <v>10</v>
      </c>
      <c r="I201" s="19">
        <v>11</v>
      </c>
      <c r="J201" s="19">
        <v>12</v>
      </c>
      <c r="K201" s="19">
        <v>1</v>
      </c>
      <c r="L201" s="19">
        <v>2</v>
      </c>
      <c r="M201" s="19">
        <v>3</v>
      </c>
    </row>
    <row r="202" spans="1:13" x14ac:dyDescent="0.3">
      <c r="A202" s="20">
        <v>20</v>
      </c>
      <c r="B202" s="21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1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1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1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1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1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1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1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1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1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1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1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0">
        <v>19</v>
      </c>
      <c r="B203" s="21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1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1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1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1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1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1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1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1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1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1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1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0">
        <v>18</v>
      </c>
      <c r="B204" s="21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1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1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1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1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1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1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1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1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1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1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1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0">
        <v>17</v>
      </c>
      <c r="B205" s="21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1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1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1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1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1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1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1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1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1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1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1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0">
        <v>16</v>
      </c>
      <c r="B206" s="21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1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1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1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1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1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1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1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1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1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1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1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0">
        <v>15</v>
      </c>
      <c r="B207" s="21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1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1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1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1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1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1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1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1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1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1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1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0">
        <v>14</v>
      </c>
      <c r="B208" s="21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1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1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1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1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1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1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1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1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1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1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1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0">
        <v>13</v>
      </c>
      <c r="B209" s="21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1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1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1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1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1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1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1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1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1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1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1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0">
        <v>12</v>
      </c>
      <c r="B210" s="21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1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1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1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1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1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1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1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1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1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1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1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0">
        <v>11</v>
      </c>
      <c r="B211" s="21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1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1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1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1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1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1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1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1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1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1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1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0">
        <v>10</v>
      </c>
      <c r="B212" s="21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1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1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1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1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1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1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1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1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1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1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1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0">
        <v>9</v>
      </c>
      <c r="B213" s="21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1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1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1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1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1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1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1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1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1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1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1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0">
        <v>8</v>
      </c>
      <c r="B214" s="21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1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1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1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1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1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1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1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1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1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1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1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0">
        <v>7</v>
      </c>
      <c r="B215" s="21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1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1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1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1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1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1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1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1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1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1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1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0">
        <v>6</v>
      </c>
      <c r="B216" s="21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1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1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1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1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1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1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1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1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1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1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1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0">
        <v>5</v>
      </c>
      <c r="B217" s="21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1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1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1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1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1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1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1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1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1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1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1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0">
        <v>4</v>
      </c>
      <c r="B218" s="21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1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1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1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1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1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1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1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1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1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1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1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0">
        <v>3</v>
      </c>
      <c r="B219" s="21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1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1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1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1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1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1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1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1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1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1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1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0">
        <v>2</v>
      </c>
      <c r="B220" s="21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1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1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1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1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1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1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1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1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1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1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1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0">
        <v>1</v>
      </c>
      <c r="B221" s="21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1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1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1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1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1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1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1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1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1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1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1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計算用(差替元差替可能容量)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2026-05-21T09:41:15Z</dcterms:modified>
</cp:coreProperties>
</file>