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5"/>
  <workbookPr filterPrivacy="1" codeName="ThisWorkbook" defaultThemeVersion="124226"/>
  <xr:revisionPtr revIDLastSave="0" documentId="13_ncr:1_{342CB756-E169-4E04-AD48-0A8A5A2BED2F}" xr6:coauthVersionLast="36" xr6:coauthVersionMax="36" xr10:uidLastSave="{00000000-0000-0000-0000-000000000000}"/>
  <workbookProtection workbookAlgorithmName="SHA-512" workbookHashValue="ZVbS4w/ce4XsDd6rYipJaACTfEHJWWucfArrmgjVKqkDX1RSV4RG0+BTJZSKrbsVUu6HaYGZ2NFDHKo7w7EhVA==" workbookSaltValue="w1z5iaNlwiovwmbflQG3Ew==" workbookSpinCount="100000" lockStructure="1"/>
  <bookViews>
    <workbookView xWindow="0" yWindow="0" windowWidth="23040" windowHeight="8436" tabRatio="727" activeTab="1" xr2:uid="{00000000-000D-0000-FFFF-FFFF00000000}"/>
  </bookViews>
  <sheets>
    <sheet name="記載例" sheetId="8" r:id="rId1"/>
    <sheet name="入力" sheetId="4" r:id="rId2"/>
    <sheet name="webにUP時は非表示にする⇒" sheetId="13" state="hidden" r:id="rId3"/>
    <sheet name="計算用(期待容量)" sheetId="2" state="hidden" r:id="rId4"/>
    <sheet name="調整係数一覧" sheetId="7" state="hidden" r:id="rId5"/>
    <sheet name="計算用(応札容量)" sheetId="6" state="hidden" r:id="rId6"/>
    <sheet name="調整係数一覧(記載例用)" sheetId="12" state="hidden" r:id="rId7"/>
    <sheet name="計算用(記載例期待容量)" sheetId="10" state="hidden" r:id="rId8"/>
    <sheet name="計算用(記載例応札容量)" sheetId="11" state="hidden" r:id="rId9"/>
  </sheets>
  <definedNames>
    <definedName name="_xlnm.Print_Area" localSheetId="0">記載例!$A$1:$X$55</definedName>
    <definedName name="_xlnm.Print_Area" localSheetId="1">入力!$A$1:$Q$55</definedName>
  </definedNames>
  <calcPr calcId="191029"/>
</workbook>
</file>

<file path=xl/calcChain.xml><?xml version="1.0" encoding="utf-8"?>
<calcChain xmlns="http://schemas.openxmlformats.org/spreadsheetml/2006/main">
  <c r="D47" i="11" l="1"/>
  <c r="D40" i="11"/>
  <c r="E44" i="10"/>
  <c r="J49" i="2" l="1"/>
  <c r="B49" i="2"/>
  <c r="B38" i="2"/>
  <c r="B42" i="2" l="1"/>
  <c r="M199" i="12" l="1"/>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M221" i="12" l="1"/>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L34" i="8" s="1"/>
  <c r="H218" i="12"/>
  <c r="K25" i="8" s="1"/>
  <c r="G218" i="12"/>
  <c r="F218" i="12"/>
  <c r="E218" i="12"/>
  <c r="D218" i="12"/>
  <c r="G34" i="8" s="1"/>
  <c r="C218" i="12"/>
  <c r="B218" i="12"/>
  <c r="M217" i="12"/>
  <c r="P25" i="8" s="1"/>
  <c r="L217" i="12"/>
  <c r="K217" i="12"/>
  <c r="J217" i="12"/>
  <c r="I217" i="12"/>
  <c r="H217" i="12"/>
  <c r="G217" i="12"/>
  <c r="F217" i="12"/>
  <c r="I25" i="8" s="1"/>
  <c r="E217" i="12"/>
  <c r="H34" i="8" s="1"/>
  <c r="D217" i="12"/>
  <c r="C217" i="12"/>
  <c r="B217" i="12"/>
  <c r="M216" i="12"/>
  <c r="L216" i="12"/>
  <c r="O34" i="8" s="1"/>
  <c r="K216" i="12"/>
  <c r="J216" i="12"/>
  <c r="I216" i="12"/>
  <c r="H216" i="12"/>
  <c r="G216" i="12"/>
  <c r="J25" i="8" s="1"/>
  <c r="F216" i="12"/>
  <c r="E216" i="12"/>
  <c r="H25" i="8" s="1"/>
  <c r="D216" i="12"/>
  <c r="C216" i="12"/>
  <c r="F34" i="8" s="1"/>
  <c r="B216" i="12"/>
  <c r="M215" i="12"/>
  <c r="L215" i="12"/>
  <c r="K215" i="12"/>
  <c r="N34" i="8" s="1"/>
  <c r="J215" i="12"/>
  <c r="M34" i="8" s="1"/>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63" i="10"/>
  <c r="I63" i="10"/>
  <c r="H63" i="10"/>
  <c r="G63" i="10"/>
  <c r="F63" i="10"/>
  <c r="E63" i="10"/>
  <c r="C63" i="10"/>
  <c r="B63" i="10"/>
  <c r="J62" i="10"/>
  <c r="I62" i="10"/>
  <c r="H62" i="10"/>
  <c r="G62" i="10"/>
  <c r="F62" i="10"/>
  <c r="E62" i="10"/>
  <c r="C62" i="10"/>
  <c r="B62" i="10"/>
  <c r="J61" i="10"/>
  <c r="I61" i="10"/>
  <c r="H61" i="10"/>
  <c r="G61" i="10"/>
  <c r="F61" i="10"/>
  <c r="E61" i="10"/>
  <c r="C61" i="10"/>
  <c r="B61" i="10"/>
  <c r="J60" i="10"/>
  <c r="I60" i="10"/>
  <c r="H60" i="10"/>
  <c r="G60" i="10"/>
  <c r="F60" i="10"/>
  <c r="E60" i="10"/>
  <c r="C60" i="10"/>
  <c r="B60" i="10"/>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63" i="11"/>
  <c r="I63" i="11"/>
  <c r="H63" i="11"/>
  <c r="G63" i="11"/>
  <c r="F63" i="11"/>
  <c r="E63" i="11"/>
  <c r="C63" i="11"/>
  <c r="B63" i="11"/>
  <c r="J62" i="11"/>
  <c r="I62" i="11"/>
  <c r="H62" i="11"/>
  <c r="G62" i="11"/>
  <c r="F62" i="11"/>
  <c r="E62" i="11"/>
  <c r="C62" i="11"/>
  <c r="B62" i="11"/>
  <c r="J61" i="11"/>
  <c r="I61" i="11"/>
  <c r="H61" i="11"/>
  <c r="G61" i="11"/>
  <c r="F61" i="11"/>
  <c r="E61" i="11"/>
  <c r="C61" i="11"/>
  <c r="B61" i="11"/>
  <c r="J60" i="11"/>
  <c r="I60" i="11"/>
  <c r="H60" i="11"/>
  <c r="G60" i="11"/>
  <c r="F60" i="11"/>
  <c r="E60" i="11"/>
  <c r="C60" i="11"/>
  <c r="B60" i="11"/>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D95" i="11"/>
  <c r="J35" i="11"/>
  <c r="I35" i="11"/>
  <c r="H35" i="11"/>
  <c r="G35" i="11"/>
  <c r="F35" i="11"/>
  <c r="E35" i="11"/>
  <c r="D35" i="11"/>
  <c r="C35" i="11"/>
  <c r="B35" i="11"/>
  <c r="J34" i="11"/>
  <c r="I34" i="11"/>
  <c r="H34" i="11"/>
  <c r="G34" i="11"/>
  <c r="F34" i="11"/>
  <c r="E34" i="11"/>
  <c r="D34" i="11"/>
  <c r="C34" i="11"/>
  <c r="B34" i="11"/>
  <c r="J33" i="11"/>
  <c r="I33" i="11"/>
  <c r="H33" i="11"/>
  <c r="G33" i="11"/>
  <c r="F33" i="11"/>
  <c r="E33" i="11"/>
  <c r="D33" i="11"/>
  <c r="C33" i="11"/>
  <c r="B33" i="11"/>
  <c r="J32" i="11"/>
  <c r="I32" i="11"/>
  <c r="H32" i="11"/>
  <c r="G32" i="11"/>
  <c r="F32" i="11"/>
  <c r="E32" i="11"/>
  <c r="D32" i="11"/>
  <c r="C32" i="11"/>
  <c r="B32"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B21" i="11"/>
  <c r="C21" i="11" s="1"/>
  <c r="D21" i="11" s="1"/>
  <c r="J19" i="11"/>
  <c r="I19" i="11"/>
  <c r="H19" i="11"/>
  <c r="G19" i="11"/>
  <c r="F19" i="11"/>
  <c r="E19" i="11"/>
  <c r="D19" i="11"/>
  <c r="C19" i="11"/>
  <c r="B19" i="11"/>
  <c r="B17" i="11"/>
  <c r="J15" i="11"/>
  <c r="I15" i="11"/>
  <c r="H15" i="11"/>
  <c r="G15" i="11"/>
  <c r="F15" i="11"/>
  <c r="E15" i="11"/>
  <c r="D15" i="11"/>
  <c r="C15" i="11"/>
  <c r="B15" i="11"/>
  <c r="J14" i="11"/>
  <c r="I14" i="11"/>
  <c r="H14" i="11"/>
  <c r="G14" i="11"/>
  <c r="F14" i="11"/>
  <c r="E14" i="11"/>
  <c r="D14" i="11"/>
  <c r="C14" i="11"/>
  <c r="B14" i="11"/>
  <c r="J13" i="11"/>
  <c r="I13" i="11"/>
  <c r="H13" i="11"/>
  <c r="G13" i="11"/>
  <c r="F13" i="11"/>
  <c r="E13" i="11"/>
  <c r="D13" i="11"/>
  <c r="C13" i="11"/>
  <c r="B13" i="11"/>
  <c r="J12" i="11"/>
  <c r="I12" i="11"/>
  <c r="H12" i="11"/>
  <c r="G12" i="11"/>
  <c r="F12" i="11"/>
  <c r="E12" i="11"/>
  <c r="D12" i="11"/>
  <c r="C12" i="11"/>
  <c r="B12"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B9" i="11"/>
  <c r="J8" i="11"/>
  <c r="I8" i="11"/>
  <c r="H8" i="11"/>
  <c r="G8" i="11"/>
  <c r="F8" i="11"/>
  <c r="E8" i="11"/>
  <c r="D8" i="11"/>
  <c r="C8" i="11"/>
  <c r="B8" i="11"/>
  <c r="J7" i="11"/>
  <c r="I7" i="11"/>
  <c r="H7" i="11"/>
  <c r="G7" i="11"/>
  <c r="F7" i="11"/>
  <c r="E7" i="11"/>
  <c r="D7" i="11"/>
  <c r="C7" i="11"/>
  <c r="B7" i="11"/>
  <c r="J6" i="11"/>
  <c r="I6" i="11"/>
  <c r="H6" i="11"/>
  <c r="G6" i="11"/>
  <c r="F6" i="11"/>
  <c r="E6" i="11"/>
  <c r="D6" i="11"/>
  <c r="C6" i="11"/>
  <c r="B6" i="11"/>
  <c r="J5" i="11"/>
  <c r="I5" i="11"/>
  <c r="H5" i="11"/>
  <c r="G5" i="11"/>
  <c r="F5" i="11"/>
  <c r="E5" i="11"/>
  <c r="D5" i="11"/>
  <c r="C5" i="11"/>
  <c r="B5" i="11"/>
  <c r="J4" i="11"/>
  <c r="I4" i="11"/>
  <c r="H4" i="11"/>
  <c r="G4" i="11"/>
  <c r="F4" i="11"/>
  <c r="E4" i="11"/>
  <c r="D4" i="11"/>
  <c r="C4" i="11"/>
  <c r="B4" i="11"/>
  <c r="D95" i="10"/>
  <c r="J35" i="10"/>
  <c r="I35" i="10"/>
  <c r="H35" i="10"/>
  <c r="G35" i="10"/>
  <c r="F35" i="10"/>
  <c r="E35" i="10"/>
  <c r="D35" i="10"/>
  <c r="C35" i="10"/>
  <c r="B35" i="10"/>
  <c r="J34" i="10"/>
  <c r="I34" i="10"/>
  <c r="H34" i="10"/>
  <c r="G34" i="10"/>
  <c r="F34" i="10"/>
  <c r="E34" i="10"/>
  <c r="D34" i="10"/>
  <c r="C34" i="10"/>
  <c r="B34" i="10"/>
  <c r="J33" i="10"/>
  <c r="I33" i="10"/>
  <c r="H33" i="10"/>
  <c r="G33" i="10"/>
  <c r="F33" i="10"/>
  <c r="E33" i="10"/>
  <c r="D33" i="10"/>
  <c r="C33" i="10"/>
  <c r="B33" i="10"/>
  <c r="J32" i="10"/>
  <c r="I32" i="10"/>
  <c r="H32" i="10"/>
  <c r="G32" i="10"/>
  <c r="F32" i="10"/>
  <c r="E32" i="10"/>
  <c r="D32" i="10"/>
  <c r="C32" i="10"/>
  <c r="B32"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B21" i="10"/>
  <c r="C21" i="10" s="1"/>
  <c r="D21" i="10" s="1"/>
  <c r="J19" i="10"/>
  <c r="I19" i="10"/>
  <c r="H19" i="10"/>
  <c r="G19" i="10"/>
  <c r="F19" i="10"/>
  <c r="E19" i="10"/>
  <c r="D19" i="10"/>
  <c r="C19" i="10"/>
  <c r="B19" i="10"/>
  <c r="B17" i="10"/>
  <c r="J15" i="10"/>
  <c r="I15" i="10"/>
  <c r="H15" i="10"/>
  <c r="G15" i="10"/>
  <c r="F15" i="10"/>
  <c r="E15" i="10"/>
  <c r="D15" i="10"/>
  <c r="C15" i="10"/>
  <c r="B15" i="10"/>
  <c r="J14" i="10"/>
  <c r="I14" i="10"/>
  <c r="H14" i="10"/>
  <c r="G14" i="10"/>
  <c r="F14" i="10"/>
  <c r="E14" i="10"/>
  <c r="D14" i="10"/>
  <c r="C14" i="10"/>
  <c r="B14" i="10"/>
  <c r="J13" i="10"/>
  <c r="I13" i="10"/>
  <c r="H13" i="10"/>
  <c r="G13" i="10"/>
  <c r="F13" i="10"/>
  <c r="E13" i="10"/>
  <c r="D13" i="10"/>
  <c r="C13" i="10"/>
  <c r="B13" i="10"/>
  <c r="J12" i="10"/>
  <c r="I12" i="10"/>
  <c r="H12" i="10"/>
  <c r="G12" i="10"/>
  <c r="F12" i="10"/>
  <c r="E12" i="10"/>
  <c r="D12" i="10"/>
  <c r="C12" i="10"/>
  <c r="B12" i="10"/>
  <c r="J11" i="10"/>
  <c r="I11" i="10"/>
  <c r="H11" i="10"/>
  <c r="G11" i="10"/>
  <c r="F11" i="10"/>
  <c r="E11" i="10"/>
  <c r="D11" i="10"/>
  <c r="C11" i="10"/>
  <c r="B11" i="10"/>
  <c r="J10" i="10"/>
  <c r="I10" i="10"/>
  <c r="H10" i="10"/>
  <c r="G10" i="10"/>
  <c r="F10" i="10"/>
  <c r="E10" i="10"/>
  <c r="D10" i="10"/>
  <c r="C10" i="10"/>
  <c r="B10" i="10"/>
  <c r="J9" i="10"/>
  <c r="I9" i="10"/>
  <c r="H9" i="10"/>
  <c r="G9" i="10"/>
  <c r="F9" i="10"/>
  <c r="E9" i="10"/>
  <c r="D9" i="10"/>
  <c r="C9" i="10"/>
  <c r="B9" i="10"/>
  <c r="J8" i="10"/>
  <c r="I8" i="10"/>
  <c r="H8" i="10"/>
  <c r="G8" i="10"/>
  <c r="F8" i="10"/>
  <c r="E8" i="10"/>
  <c r="D8" i="10"/>
  <c r="C8" i="10"/>
  <c r="B8" i="10"/>
  <c r="J7" i="10"/>
  <c r="I7" i="10"/>
  <c r="H7" i="10"/>
  <c r="G7" i="10"/>
  <c r="F7" i="10"/>
  <c r="E7" i="10"/>
  <c r="D7" i="10"/>
  <c r="C7" i="10"/>
  <c r="B7" i="10"/>
  <c r="J6" i="10"/>
  <c r="I6" i="10"/>
  <c r="H6" i="10"/>
  <c r="G6" i="10"/>
  <c r="F6" i="10"/>
  <c r="E6" i="10"/>
  <c r="D6" i="10"/>
  <c r="C6" i="10"/>
  <c r="B6" i="10"/>
  <c r="B40" i="10" s="1"/>
  <c r="J5" i="10"/>
  <c r="I5" i="10"/>
  <c r="H5" i="10"/>
  <c r="G5" i="10"/>
  <c r="F5" i="10"/>
  <c r="E5" i="10"/>
  <c r="D5" i="10"/>
  <c r="C5" i="10"/>
  <c r="B5" i="10"/>
  <c r="J4" i="10"/>
  <c r="I4" i="10"/>
  <c r="H4" i="10"/>
  <c r="G4" i="10"/>
  <c r="F4" i="10"/>
  <c r="E4" i="10"/>
  <c r="D4" i="10"/>
  <c r="C4" i="10"/>
  <c r="B4" i="10"/>
  <c r="C38" i="10" l="1"/>
  <c r="E34" i="8"/>
  <c r="E25" i="8"/>
  <c r="D52" i="10" s="1"/>
  <c r="B42" i="10"/>
  <c r="B70" i="10" s="1"/>
  <c r="B48" i="10"/>
  <c r="B76" i="10" s="1"/>
  <c r="B44" i="10"/>
  <c r="B72" i="10" s="1"/>
  <c r="L25" i="8"/>
  <c r="P34" i="8"/>
  <c r="C49" i="10"/>
  <c r="C77" i="10" s="1"/>
  <c r="D42" i="11"/>
  <c r="C43" i="11"/>
  <c r="C71" i="11" s="1"/>
  <c r="B44" i="11"/>
  <c r="B72" i="11" s="1"/>
  <c r="C42" i="11"/>
  <c r="C70" i="11" s="1"/>
  <c r="B43" i="11"/>
  <c r="B71" i="11" s="1"/>
  <c r="M25" i="8"/>
  <c r="I34" i="8"/>
  <c r="D40" i="10"/>
  <c r="C42" i="10"/>
  <c r="B43" i="10"/>
  <c r="B71" i="10" s="1"/>
  <c r="D43" i="11"/>
  <c r="C44" i="11"/>
  <c r="B45" i="11"/>
  <c r="B73" i="11" s="1"/>
  <c r="F25" i="8"/>
  <c r="N25" i="8"/>
  <c r="J34" i="8"/>
  <c r="C43" i="10"/>
  <c r="C44" i="10"/>
  <c r="C72" i="10" s="1"/>
  <c r="C45" i="11"/>
  <c r="C73" i="11" s="1"/>
  <c r="B46" i="11"/>
  <c r="B74" i="11" s="1"/>
  <c r="G25" i="8"/>
  <c r="O25" i="8"/>
  <c r="K34" i="8"/>
  <c r="D48" i="10"/>
  <c r="D42" i="10"/>
  <c r="D43" i="10"/>
  <c r="B45" i="10"/>
  <c r="B38" i="11"/>
  <c r="B66" i="11" s="1"/>
  <c r="D44" i="11"/>
  <c r="B38" i="10"/>
  <c r="B66" i="10" s="1"/>
  <c r="D44" i="10"/>
  <c r="C45" i="10"/>
  <c r="C73" i="10" s="1"/>
  <c r="B46" i="10"/>
  <c r="D38" i="11"/>
  <c r="C39" i="11"/>
  <c r="B40" i="11"/>
  <c r="C47" i="11"/>
  <c r="C75" i="11" s="1"/>
  <c r="B48" i="11"/>
  <c r="B76" i="11" s="1"/>
  <c r="C38" i="11"/>
  <c r="C66" i="11" s="1"/>
  <c r="B39" i="11"/>
  <c r="B67" i="11" s="1"/>
  <c r="C46" i="11"/>
  <c r="B47" i="11"/>
  <c r="B75" i="11" s="1"/>
  <c r="D38" i="10"/>
  <c r="C39" i="10"/>
  <c r="C67" i="10" s="1"/>
  <c r="D46" i="10"/>
  <c r="C47" i="10"/>
  <c r="C75" i="10" s="1"/>
  <c r="B39" i="10"/>
  <c r="B67" i="10" s="1"/>
  <c r="C46" i="10"/>
  <c r="C74" i="10" s="1"/>
  <c r="B47" i="10"/>
  <c r="D39" i="11"/>
  <c r="C40" i="11"/>
  <c r="C68" i="11" s="1"/>
  <c r="B41" i="11"/>
  <c r="C48" i="11"/>
  <c r="C76" i="11" s="1"/>
  <c r="B49" i="11"/>
  <c r="B77" i="11" s="1"/>
  <c r="C41" i="10"/>
  <c r="C69" i="10" s="1"/>
  <c r="D39" i="10"/>
  <c r="C40" i="10"/>
  <c r="C68" i="10" s="1"/>
  <c r="B41" i="10"/>
  <c r="B69" i="10" s="1"/>
  <c r="D47" i="10"/>
  <c r="C48" i="10"/>
  <c r="C76" i="10" s="1"/>
  <c r="B49" i="10"/>
  <c r="B77" i="10" s="1"/>
  <c r="C41" i="11"/>
  <c r="C69" i="11" s="1"/>
  <c r="B42" i="11"/>
  <c r="B70" i="11" s="1"/>
  <c r="D48" i="11"/>
  <c r="C49" i="11"/>
  <c r="C77" i="11" s="1"/>
  <c r="B69" i="11"/>
  <c r="C72" i="11"/>
  <c r="C66" i="10"/>
  <c r="B68" i="10"/>
  <c r="C71" i="10"/>
  <c r="C70" i="10"/>
  <c r="B75" i="10"/>
  <c r="B73" i="10"/>
  <c r="B74" i="10"/>
  <c r="C67" i="11"/>
  <c r="B68" i="11"/>
  <c r="C74" i="11"/>
  <c r="D49" i="11"/>
  <c r="D45" i="11"/>
  <c r="E21" i="11"/>
  <c r="F21" i="11" s="1"/>
  <c r="F41" i="11" s="1"/>
  <c r="F69" i="11" s="1"/>
  <c r="D41" i="11"/>
  <c r="D46" i="11"/>
  <c r="D49" i="10"/>
  <c r="D45" i="10"/>
  <c r="E21" i="10"/>
  <c r="F21" i="10" s="1"/>
  <c r="F40" i="10" s="1"/>
  <c r="F68" i="10" s="1"/>
  <c r="D41" i="10"/>
  <c r="F44" i="11" l="1"/>
  <c r="F72" i="11" s="1"/>
  <c r="F49" i="11"/>
  <c r="F77" i="11" s="1"/>
  <c r="E46" i="11"/>
  <c r="E74" i="11" s="1"/>
  <c r="F48" i="11"/>
  <c r="F76" i="11" s="1"/>
  <c r="E49" i="11"/>
  <c r="E77" i="11" s="1"/>
  <c r="E45" i="11"/>
  <c r="E73" i="11" s="1"/>
  <c r="F42" i="11"/>
  <c r="F70" i="11" s="1"/>
  <c r="F45" i="11"/>
  <c r="F73" i="11" s="1"/>
  <c r="F40" i="11"/>
  <c r="F68" i="11" s="1"/>
  <c r="E39" i="11"/>
  <c r="E67" i="11" s="1"/>
  <c r="E49" i="10"/>
  <c r="E77" i="10" s="1"/>
  <c r="E38" i="11"/>
  <c r="E66" i="11" s="1"/>
  <c r="E40" i="11"/>
  <c r="E68" i="11" s="1"/>
  <c r="E42" i="11"/>
  <c r="E70" i="11" s="1"/>
  <c r="E41" i="11"/>
  <c r="E69" i="11" s="1"/>
  <c r="E47" i="11"/>
  <c r="E75" i="11" s="1"/>
  <c r="F46" i="10"/>
  <c r="F74" i="10" s="1"/>
  <c r="F45" i="10"/>
  <c r="F73" i="10" s="1"/>
  <c r="F48" i="10"/>
  <c r="F76" i="10" s="1"/>
  <c r="E43" i="10"/>
  <c r="E71" i="10" s="1"/>
  <c r="F42" i="10"/>
  <c r="F70" i="10" s="1"/>
  <c r="E39" i="10"/>
  <c r="E67" i="10" s="1"/>
  <c r="E41" i="10"/>
  <c r="E69" i="10" s="1"/>
  <c r="E44" i="11"/>
  <c r="E72" i="11" s="1"/>
  <c r="G21" i="11"/>
  <c r="F47" i="11"/>
  <c r="F75" i="11" s="1"/>
  <c r="F43" i="11"/>
  <c r="F71" i="11" s="1"/>
  <c r="F39" i="11"/>
  <c r="F67" i="11" s="1"/>
  <c r="E48" i="11"/>
  <c r="E76" i="11" s="1"/>
  <c r="F46" i="11"/>
  <c r="F74" i="11" s="1"/>
  <c r="E43" i="11"/>
  <c r="E71" i="11" s="1"/>
  <c r="F38" i="11"/>
  <c r="F66" i="11" s="1"/>
  <c r="E72" i="10"/>
  <c r="E42" i="10"/>
  <c r="E70" i="10" s="1"/>
  <c r="E45" i="10"/>
  <c r="E73" i="10" s="1"/>
  <c r="G21" i="10"/>
  <c r="F47" i="10"/>
  <c r="F75" i="10" s="1"/>
  <c r="F39" i="10"/>
  <c r="F67" i="10" s="1"/>
  <c r="F43" i="10"/>
  <c r="F71" i="10" s="1"/>
  <c r="E48" i="10"/>
  <c r="E76" i="10" s="1"/>
  <c r="E47" i="10"/>
  <c r="E75" i="10" s="1"/>
  <c r="F41" i="10"/>
  <c r="F69" i="10" s="1"/>
  <c r="F44" i="10"/>
  <c r="F72" i="10" s="1"/>
  <c r="F49" i="10"/>
  <c r="F77" i="10" s="1"/>
  <c r="E46" i="10"/>
  <c r="E74" i="10" s="1"/>
  <c r="F38" i="10"/>
  <c r="F66" i="10" s="1"/>
  <c r="E38" i="10"/>
  <c r="E66" i="10" s="1"/>
  <c r="E40" i="10"/>
  <c r="E68" i="10" s="1"/>
  <c r="G46" i="11" l="1"/>
  <c r="G74" i="11" s="1"/>
  <c r="G42" i="11"/>
  <c r="G70" i="11" s="1"/>
  <c r="G38" i="11"/>
  <c r="G66" i="11" s="1"/>
  <c r="H21" i="11"/>
  <c r="G45" i="11"/>
  <c r="G73" i="11" s="1"/>
  <c r="G47" i="11"/>
  <c r="G75" i="11" s="1"/>
  <c r="G40" i="11"/>
  <c r="G68" i="11" s="1"/>
  <c r="G48" i="11"/>
  <c r="G76" i="11" s="1"/>
  <c r="G39" i="11"/>
  <c r="G67" i="11" s="1"/>
  <c r="G43" i="11"/>
  <c r="G71" i="11" s="1"/>
  <c r="G41" i="11"/>
  <c r="G69" i="11" s="1"/>
  <c r="G49" i="11"/>
  <c r="G77" i="11" s="1"/>
  <c r="G44" i="11"/>
  <c r="G72" i="11" s="1"/>
  <c r="G46" i="10"/>
  <c r="G74" i="10" s="1"/>
  <c r="H21" i="10"/>
  <c r="G42" i="10"/>
  <c r="G70" i="10" s="1"/>
  <c r="G38" i="10"/>
  <c r="G66" i="10" s="1"/>
  <c r="G48" i="10"/>
  <c r="G76" i="10" s="1"/>
  <c r="G43" i="10"/>
  <c r="G71" i="10" s="1"/>
  <c r="G40" i="10"/>
  <c r="G68" i="10" s="1"/>
  <c r="G47" i="10"/>
  <c r="G75" i="10" s="1"/>
  <c r="G45" i="10"/>
  <c r="G73" i="10" s="1"/>
  <c r="G49" i="10"/>
  <c r="G77" i="10" s="1"/>
  <c r="G44" i="10"/>
  <c r="G72" i="10" s="1"/>
  <c r="G39" i="10"/>
  <c r="G67" i="10" s="1"/>
  <c r="G41" i="10"/>
  <c r="G69" i="10" s="1"/>
  <c r="H41" i="11" l="1"/>
  <c r="H69" i="11" s="1"/>
  <c r="I21" i="11"/>
  <c r="H49" i="11"/>
  <c r="H77" i="11" s="1"/>
  <c r="H45" i="11"/>
  <c r="H73" i="11" s="1"/>
  <c r="H42" i="11"/>
  <c r="H70" i="11" s="1"/>
  <c r="H44" i="11"/>
  <c r="H72" i="11" s="1"/>
  <c r="H46" i="11"/>
  <c r="H74" i="11" s="1"/>
  <c r="H39" i="11"/>
  <c r="H67" i="11" s="1"/>
  <c r="H40" i="11"/>
  <c r="H68" i="11" s="1"/>
  <c r="H48" i="11"/>
  <c r="H76" i="11" s="1"/>
  <c r="H43" i="11"/>
  <c r="H71" i="11" s="1"/>
  <c r="H38" i="11"/>
  <c r="H66" i="11" s="1"/>
  <c r="H47" i="11"/>
  <c r="H75" i="11" s="1"/>
  <c r="I21" i="10"/>
  <c r="H49" i="10"/>
  <c r="H77" i="10" s="1"/>
  <c r="H45" i="10"/>
  <c r="H73" i="10" s="1"/>
  <c r="H41" i="10"/>
  <c r="H69" i="10" s="1"/>
  <c r="H39" i="10"/>
  <c r="H67" i="10" s="1"/>
  <c r="H44" i="10"/>
  <c r="H72" i="10" s="1"/>
  <c r="H46" i="10"/>
  <c r="H74" i="10" s="1"/>
  <c r="H40" i="10"/>
  <c r="H68" i="10" s="1"/>
  <c r="H48" i="10"/>
  <c r="H76" i="10" s="1"/>
  <c r="H47" i="10"/>
  <c r="H75" i="10" s="1"/>
  <c r="H43" i="10"/>
  <c r="H71" i="10" s="1"/>
  <c r="H38" i="10"/>
  <c r="H66" i="10" s="1"/>
  <c r="H42" i="10"/>
  <c r="H70" i="10" s="1"/>
  <c r="J21" i="11" l="1"/>
  <c r="I47" i="11"/>
  <c r="I75" i="11" s="1"/>
  <c r="I40" i="11"/>
  <c r="I68" i="11" s="1"/>
  <c r="I49" i="11"/>
  <c r="I77" i="11" s="1"/>
  <c r="I42" i="11"/>
  <c r="I70" i="11" s="1"/>
  <c r="I41" i="11"/>
  <c r="I69" i="11" s="1"/>
  <c r="I48" i="11"/>
  <c r="I76" i="11" s="1"/>
  <c r="I39" i="11"/>
  <c r="I67" i="11" s="1"/>
  <c r="I45" i="11"/>
  <c r="I73" i="11" s="1"/>
  <c r="I43" i="11"/>
  <c r="I71" i="11" s="1"/>
  <c r="I44" i="11"/>
  <c r="I72" i="11" s="1"/>
  <c r="I38" i="11"/>
  <c r="I66" i="11" s="1"/>
  <c r="I46" i="11"/>
  <c r="I74" i="11" s="1"/>
  <c r="J21" i="10"/>
  <c r="I41" i="10"/>
  <c r="I69" i="10" s="1"/>
  <c r="I49" i="10"/>
  <c r="I77" i="10" s="1"/>
  <c r="I40" i="10"/>
  <c r="I68" i="10" s="1"/>
  <c r="I44" i="10"/>
  <c r="I72" i="10" s="1"/>
  <c r="I38" i="10"/>
  <c r="I66" i="10" s="1"/>
  <c r="I46" i="10"/>
  <c r="I74" i="10" s="1"/>
  <c r="I47" i="10"/>
  <c r="I75" i="10" s="1"/>
  <c r="I45" i="10"/>
  <c r="I73" i="10" s="1"/>
  <c r="I39" i="10"/>
  <c r="I67" i="10" s="1"/>
  <c r="I42" i="10"/>
  <c r="I70" i="10" s="1"/>
  <c r="I43" i="10"/>
  <c r="I71" i="10" s="1"/>
  <c r="I48" i="10"/>
  <c r="I76" i="10" s="1"/>
  <c r="J43" i="11" l="1"/>
  <c r="J71" i="11" s="1"/>
  <c r="J47" i="11"/>
  <c r="J75" i="11" s="1"/>
  <c r="J39" i="11"/>
  <c r="J67" i="11" s="1"/>
  <c r="J42" i="11"/>
  <c r="J70" i="11" s="1"/>
  <c r="J45" i="11"/>
  <c r="J73" i="11" s="1"/>
  <c r="J38" i="11"/>
  <c r="J66" i="11" s="1"/>
  <c r="J44" i="11"/>
  <c r="J72" i="11" s="1"/>
  <c r="J40" i="11"/>
  <c r="J68" i="11" s="1"/>
  <c r="J46" i="11"/>
  <c r="J74" i="11" s="1"/>
  <c r="J48" i="11"/>
  <c r="J76" i="11" s="1"/>
  <c r="J41" i="11"/>
  <c r="J69" i="11" s="1"/>
  <c r="J49" i="11"/>
  <c r="J77" i="11" s="1"/>
  <c r="J47" i="10"/>
  <c r="J75" i="10" s="1"/>
  <c r="J43" i="10"/>
  <c r="J71" i="10" s="1"/>
  <c r="J39" i="10"/>
  <c r="J67" i="10" s="1"/>
  <c r="J45" i="10"/>
  <c r="J73" i="10" s="1"/>
  <c r="J46" i="10"/>
  <c r="J74" i="10" s="1"/>
  <c r="J40" i="10"/>
  <c r="J68" i="10" s="1"/>
  <c r="J38" i="10"/>
  <c r="J66" i="10" s="1"/>
  <c r="J44" i="10"/>
  <c r="J72" i="10" s="1"/>
  <c r="J42" i="10"/>
  <c r="J70" i="10" s="1"/>
  <c r="J48" i="10"/>
  <c r="J76" i="10" s="1"/>
  <c r="J49" i="10"/>
  <c r="J77" i="10" s="1"/>
  <c r="J41" i="10"/>
  <c r="J69" i="10" s="1"/>
  <c r="P32" i="8" l="1"/>
  <c r="O32" i="8"/>
  <c r="N32" i="8"/>
  <c r="M32" i="8"/>
  <c r="L32" i="8"/>
  <c r="K32" i="8"/>
  <c r="J32" i="8"/>
  <c r="I32" i="8"/>
  <c r="H32" i="8"/>
  <c r="G32" i="8"/>
  <c r="F32" i="8"/>
  <c r="E32" i="8"/>
  <c r="P23" i="8"/>
  <c r="O23" i="8"/>
  <c r="N23" i="8"/>
  <c r="M23" i="8"/>
  <c r="L23" i="8"/>
  <c r="K23" i="8"/>
  <c r="J23" i="8"/>
  <c r="I23" i="8"/>
  <c r="H23" i="8"/>
  <c r="G23" i="8"/>
  <c r="F23" i="8"/>
  <c r="E23" i="8"/>
  <c r="J63" i="6" l="1"/>
  <c r="I63" i="6"/>
  <c r="H63" i="6"/>
  <c r="G63" i="6"/>
  <c r="F63" i="6"/>
  <c r="E63" i="6"/>
  <c r="B63" i="6"/>
  <c r="J62" i="6"/>
  <c r="I62" i="6"/>
  <c r="H62" i="6"/>
  <c r="G62" i="6"/>
  <c r="F62" i="6"/>
  <c r="E62" i="6"/>
  <c r="B62" i="6"/>
  <c r="J61" i="6"/>
  <c r="I61" i="6"/>
  <c r="H61" i="6"/>
  <c r="G61" i="6"/>
  <c r="F61" i="6"/>
  <c r="E61" i="6"/>
  <c r="B61" i="6"/>
  <c r="J60" i="6"/>
  <c r="I60" i="6"/>
  <c r="H60" i="6"/>
  <c r="G60" i="6"/>
  <c r="F60" i="6"/>
  <c r="E60" i="6"/>
  <c r="B60" i="6"/>
  <c r="J59" i="6"/>
  <c r="I59" i="6"/>
  <c r="H59" i="6"/>
  <c r="G59" i="6"/>
  <c r="F59" i="6"/>
  <c r="E59" i="6"/>
  <c r="B59" i="6"/>
  <c r="J58" i="6"/>
  <c r="I58" i="6"/>
  <c r="H58" i="6"/>
  <c r="G58" i="6"/>
  <c r="F58" i="6"/>
  <c r="E58" i="6"/>
  <c r="B58" i="6"/>
  <c r="J57" i="6"/>
  <c r="I57" i="6"/>
  <c r="H57" i="6"/>
  <c r="G57" i="6"/>
  <c r="F57" i="6"/>
  <c r="E57" i="6"/>
  <c r="B57" i="6"/>
  <c r="J56" i="6"/>
  <c r="I56" i="6"/>
  <c r="H56" i="6"/>
  <c r="G56" i="6"/>
  <c r="F56" i="6"/>
  <c r="E56" i="6"/>
  <c r="B56" i="6"/>
  <c r="J55" i="6"/>
  <c r="I55" i="6"/>
  <c r="H55" i="6"/>
  <c r="G55" i="6"/>
  <c r="F55" i="6"/>
  <c r="E55" i="6"/>
  <c r="B55" i="6"/>
  <c r="J54" i="6"/>
  <c r="I54" i="6"/>
  <c r="H54" i="6"/>
  <c r="G54" i="6"/>
  <c r="F54" i="6"/>
  <c r="E54" i="6"/>
  <c r="B54" i="6"/>
  <c r="J53" i="6"/>
  <c r="I53" i="6"/>
  <c r="H53" i="6"/>
  <c r="G53" i="6"/>
  <c r="F53" i="6"/>
  <c r="E53" i="6"/>
  <c r="B53" i="6"/>
  <c r="J52" i="6"/>
  <c r="I52" i="6"/>
  <c r="H52" i="6"/>
  <c r="G52" i="6"/>
  <c r="F52" i="6"/>
  <c r="E52" i="6"/>
  <c r="B52" i="6"/>
  <c r="J63" i="2"/>
  <c r="I63" i="2"/>
  <c r="H63" i="2"/>
  <c r="G63" i="2"/>
  <c r="F63" i="2"/>
  <c r="E63" i="2"/>
  <c r="B63" i="2"/>
  <c r="J62" i="2"/>
  <c r="I62" i="2"/>
  <c r="H62" i="2"/>
  <c r="G62" i="2"/>
  <c r="F62" i="2"/>
  <c r="E62" i="2"/>
  <c r="B62" i="2"/>
  <c r="J61" i="2"/>
  <c r="I61" i="2"/>
  <c r="H61" i="2"/>
  <c r="G61" i="2"/>
  <c r="F61" i="2"/>
  <c r="E61" i="2"/>
  <c r="B61" i="2"/>
  <c r="J60" i="2"/>
  <c r="I60" i="2"/>
  <c r="H60" i="2"/>
  <c r="G60" i="2"/>
  <c r="F60" i="2"/>
  <c r="E60" i="2"/>
  <c r="B60" i="2"/>
  <c r="J59" i="2"/>
  <c r="I59" i="2"/>
  <c r="H59" i="2"/>
  <c r="G59" i="2"/>
  <c r="F59" i="2"/>
  <c r="E59" i="2"/>
  <c r="B59" i="2"/>
  <c r="J58" i="2"/>
  <c r="I58" i="2"/>
  <c r="H58" i="2"/>
  <c r="G58" i="2"/>
  <c r="F58" i="2"/>
  <c r="E58" i="2"/>
  <c r="B58" i="2"/>
  <c r="J57" i="2"/>
  <c r="I57" i="2"/>
  <c r="H57" i="2"/>
  <c r="G57" i="2"/>
  <c r="F57" i="2"/>
  <c r="E57" i="2"/>
  <c r="B57" i="2"/>
  <c r="J56" i="2"/>
  <c r="I56" i="2"/>
  <c r="H56" i="2"/>
  <c r="G56" i="2"/>
  <c r="F56" i="2"/>
  <c r="E56" i="2"/>
  <c r="B56" i="2"/>
  <c r="J55" i="2"/>
  <c r="I55" i="2"/>
  <c r="H55" i="2"/>
  <c r="G55" i="2"/>
  <c r="F55" i="2"/>
  <c r="E55" i="2"/>
  <c r="B55" i="2"/>
  <c r="J54" i="2"/>
  <c r="I54" i="2"/>
  <c r="H54" i="2"/>
  <c r="G54" i="2"/>
  <c r="F54" i="2"/>
  <c r="E54" i="2"/>
  <c r="B54" i="2"/>
  <c r="J53" i="2"/>
  <c r="I53" i="2"/>
  <c r="H53" i="2"/>
  <c r="G53" i="2"/>
  <c r="F53" i="2"/>
  <c r="E53" i="2"/>
  <c r="B53" i="2"/>
  <c r="J52" i="2"/>
  <c r="I52" i="2"/>
  <c r="H52" i="2"/>
  <c r="G52" i="2"/>
  <c r="F52" i="2"/>
  <c r="E52" i="2"/>
  <c r="B52" i="2"/>
  <c r="E32" i="4"/>
  <c r="E23" i="4"/>
  <c r="E68" i="6" l="1"/>
  <c r="B66" i="2"/>
  <c r="M221" i="7"/>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N34" i="4" s="1"/>
  <c r="D61" i="6" s="1"/>
  <c r="J216" i="7"/>
  <c r="M34" i="4" s="1"/>
  <c r="D60" i="6" s="1"/>
  <c r="I216" i="7"/>
  <c r="H216" i="7"/>
  <c r="G216" i="7"/>
  <c r="F216" i="7"/>
  <c r="E216" i="7"/>
  <c r="D216" i="7"/>
  <c r="C216" i="7"/>
  <c r="B216" i="7"/>
  <c r="M215" i="7"/>
  <c r="C63" i="6" s="1"/>
  <c r="L215" i="7"/>
  <c r="C62" i="6" s="1"/>
  <c r="K215" i="7"/>
  <c r="J215" i="7"/>
  <c r="I215" i="7"/>
  <c r="C59" i="6" s="1"/>
  <c r="H215" i="7"/>
  <c r="C58" i="6" s="1"/>
  <c r="G215" i="7"/>
  <c r="C57" i="6" s="1"/>
  <c r="F215" i="7"/>
  <c r="C56" i="6" s="1"/>
  <c r="E215" i="7"/>
  <c r="C55" i="6" s="1"/>
  <c r="D215" i="7"/>
  <c r="C54" i="6" s="1"/>
  <c r="C215" i="7"/>
  <c r="C53" i="6" s="1"/>
  <c r="B215" i="7"/>
  <c r="E34" i="4" s="1"/>
  <c r="D52" i="6" s="1"/>
  <c r="M214" i="7"/>
  <c r="C63" i="2" s="1"/>
  <c r="L214" i="7"/>
  <c r="C62" i="2" s="1"/>
  <c r="K214" i="7"/>
  <c r="C61" i="2" s="1"/>
  <c r="J214" i="7"/>
  <c r="C60" i="2" s="1"/>
  <c r="I214" i="7"/>
  <c r="C59" i="2" s="1"/>
  <c r="H214" i="7"/>
  <c r="C58" i="2" s="1"/>
  <c r="G214" i="7"/>
  <c r="C57" i="2" s="1"/>
  <c r="F214" i="7"/>
  <c r="C56" i="2" s="1"/>
  <c r="E214" i="7"/>
  <c r="C55" i="2" s="1"/>
  <c r="D214" i="7"/>
  <c r="C54" i="2" s="1"/>
  <c r="C214" i="7"/>
  <c r="C53" i="2" s="1"/>
  <c r="B214" i="7"/>
  <c r="C52" i="2" s="1"/>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D62" i="11" l="1"/>
  <c r="O34" i="4"/>
  <c r="D62" i="6" s="1"/>
  <c r="D54" i="11"/>
  <c r="G34" i="4"/>
  <c r="D54" i="6" s="1"/>
  <c r="D57" i="11"/>
  <c r="J34" i="4"/>
  <c r="D57" i="6" s="1"/>
  <c r="D58" i="11"/>
  <c r="K34" i="4"/>
  <c r="D58" i="6" s="1"/>
  <c r="D55" i="11"/>
  <c r="H34" i="4"/>
  <c r="D55" i="6" s="1"/>
  <c r="D63" i="11"/>
  <c r="P34" i="4"/>
  <c r="D63" i="6" s="1"/>
  <c r="D59" i="11"/>
  <c r="L34" i="4"/>
  <c r="D59" i="6" s="1"/>
  <c r="D56" i="11"/>
  <c r="I34" i="4"/>
  <c r="D56" i="6" s="1"/>
  <c r="D53" i="11"/>
  <c r="F34" i="4"/>
  <c r="D53" i="6" s="1"/>
  <c r="C61" i="6"/>
  <c r="D61" i="11"/>
  <c r="K53" i="11"/>
  <c r="K57" i="11"/>
  <c r="K56" i="11"/>
  <c r="K62" i="11"/>
  <c r="K54" i="11"/>
  <c r="K58" i="11"/>
  <c r="C52" i="6"/>
  <c r="D52" i="11"/>
  <c r="C60" i="6"/>
  <c r="D60" i="11"/>
  <c r="D72" i="11" s="1"/>
  <c r="K55" i="11"/>
  <c r="K63" i="11"/>
  <c r="K59" i="11"/>
  <c r="D60" i="10"/>
  <c r="K60" i="10" s="1"/>
  <c r="M25" i="4"/>
  <c r="D60" i="2" s="1"/>
  <c r="D53" i="10"/>
  <c r="F25" i="4"/>
  <c r="D53" i="2" s="1"/>
  <c r="D57" i="10"/>
  <c r="K57" i="10" s="1"/>
  <c r="J25" i="4"/>
  <c r="D57" i="2" s="1"/>
  <c r="D61" i="10"/>
  <c r="K61" i="10" s="1"/>
  <c r="N25" i="4"/>
  <c r="D61" i="2" s="1"/>
  <c r="D56" i="10"/>
  <c r="K56" i="10" s="1"/>
  <c r="I25" i="4"/>
  <c r="D56" i="2" s="1"/>
  <c r="D54" i="10"/>
  <c r="G25" i="4"/>
  <c r="D54" i="2" s="1"/>
  <c r="D58" i="10"/>
  <c r="K58" i="10" s="1"/>
  <c r="K25" i="4"/>
  <c r="D58" i="2" s="1"/>
  <c r="D62" i="10"/>
  <c r="K62" i="10" s="1"/>
  <c r="O25" i="4"/>
  <c r="D62" i="2" s="1"/>
  <c r="K52" i="10"/>
  <c r="E25" i="4"/>
  <c r="D52" i="2" s="1"/>
  <c r="D55" i="10"/>
  <c r="K55" i="10" s="1"/>
  <c r="H25" i="4"/>
  <c r="D55" i="2" s="1"/>
  <c r="D59" i="10"/>
  <c r="L25" i="4"/>
  <c r="D59" i="2" s="1"/>
  <c r="D63" i="10"/>
  <c r="K63" i="10" s="1"/>
  <c r="P25" i="4"/>
  <c r="D63" i="2" s="1"/>
  <c r="D95"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B32" i="6"/>
  <c r="C32" i="6"/>
  <c r="D32" i="6"/>
  <c r="E32" i="6"/>
  <c r="F32" i="6"/>
  <c r="G32" i="6"/>
  <c r="H32" i="6"/>
  <c r="I32" i="6"/>
  <c r="J32" i="6"/>
  <c r="B33" i="6"/>
  <c r="C33" i="6"/>
  <c r="D33" i="6"/>
  <c r="E33" i="6"/>
  <c r="F33" i="6"/>
  <c r="G33" i="6"/>
  <c r="H33" i="6"/>
  <c r="I33" i="6"/>
  <c r="J33" i="6"/>
  <c r="B34" i="6"/>
  <c r="C34" i="6"/>
  <c r="D34" i="6"/>
  <c r="E34" i="6"/>
  <c r="F34" i="6"/>
  <c r="G34" i="6"/>
  <c r="H34" i="6"/>
  <c r="I34" i="6"/>
  <c r="J34" i="6"/>
  <c r="B35" i="6"/>
  <c r="C35" i="6"/>
  <c r="D35" i="6"/>
  <c r="E35" i="6"/>
  <c r="F35" i="6"/>
  <c r="G35" i="6"/>
  <c r="H35" i="6"/>
  <c r="I35" i="6"/>
  <c r="J35" i="6"/>
  <c r="C24" i="6"/>
  <c r="D24" i="6"/>
  <c r="E24" i="6"/>
  <c r="F24" i="6"/>
  <c r="G24" i="6"/>
  <c r="H24" i="6"/>
  <c r="I24" i="6"/>
  <c r="J24" i="6"/>
  <c r="B24" i="6"/>
  <c r="B21" i="6"/>
  <c r="C21" i="6" s="1"/>
  <c r="D21" i="6" s="1"/>
  <c r="C19" i="6"/>
  <c r="D19" i="6"/>
  <c r="E19" i="6"/>
  <c r="F19" i="6"/>
  <c r="G19" i="6"/>
  <c r="H19" i="6"/>
  <c r="I19" i="6"/>
  <c r="J19" i="6"/>
  <c r="B19"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P32" i="4"/>
  <c r="O32" i="4"/>
  <c r="N32" i="4"/>
  <c r="M32" i="4"/>
  <c r="L32" i="4"/>
  <c r="K32" i="4"/>
  <c r="J32" i="4"/>
  <c r="I32" i="4"/>
  <c r="H32" i="4"/>
  <c r="G32" i="4"/>
  <c r="F32" i="4"/>
  <c r="F23" i="4"/>
  <c r="G23" i="4"/>
  <c r="H23" i="4"/>
  <c r="I23" i="4"/>
  <c r="J23" i="4"/>
  <c r="K23" i="4"/>
  <c r="L23" i="4"/>
  <c r="M23" i="4"/>
  <c r="N23" i="4"/>
  <c r="O23" i="4"/>
  <c r="P23" i="4"/>
  <c r="B39" i="2"/>
  <c r="C21" i="2"/>
  <c r="C43" i="2" s="1"/>
  <c r="C38" i="2"/>
  <c r="B40" i="2"/>
  <c r="B41" i="2"/>
  <c r="B43" i="2"/>
  <c r="B44" i="2"/>
  <c r="B45" i="2"/>
  <c r="B46" i="2"/>
  <c r="C46" i="2"/>
  <c r="B47" i="2"/>
  <c r="B48" i="2"/>
  <c r="D68" i="6" l="1"/>
  <c r="D66" i="2"/>
  <c r="D76" i="11"/>
  <c r="D77" i="11"/>
  <c r="B91" i="11" s="1"/>
  <c r="K59" i="10"/>
  <c r="D73" i="10"/>
  <c r="D77" i="2"/>
  <c r="K53" i="10"/>
  <c r="D66" i="10"/>
  <c r="B80" i="10" s="1"/>
  <c r="C49" i="2"/>
  <c r="C42" i="2"/>
  <c r="B43" i="6"/>
  <c r="B71" i="6" s="1"/>
  <c r="B47" i="6"/>
  <c r="C45" i="2"/>
  <c r="C41" i="2"/>
  <c r="D21" i="2"/>
  <c r="E21" i="2" s="1"/>
  <c r="F21" i="2" s="1"/>
  <c r="B39" i="6"/>
  <c r="C48" i="2"/>
  <c r="C44" i="2"/>
  <c r="C39" i="2"/>
  <c r="C40" i="2"/>
  <c r="C47" i="2"/>
  <c r="D67" i="11"/>
  <c r="B81" i="11" s="1"/>
  <c r="D73" i="11"/>
  <c r="B87" i="11" s="1"/>
  <c r="D69" i="11"/>
  <c r="B83" i="11" s="1"/>
  <c r="D68" i="11"/>
  <c r="B82" i="11" s="1"/>
  <c r="K52" i="11"/>
  <c r="D66" i="11"/>
  <c r="B80" i="11" s="1"/>
  <c r="K60" i="11"/>
  <c r="D74" i="11"/>
  <c r="B88" i="11" s="1"/>
  <c r="B86" i="11"/>
  <c r="B90" i="11"/>
  <c r="D71" i="11"/>
  <c r="B85" i="11" s="1"/>
  <c r="K61" i="11"/>
  <c r="D75" i="11"/>
  <c r="B89" i="11" s="1"/>
  <c r="D70" i="11"/>
  <c r="B84" i="11" s="1"/>
  <c r="D76" i="10"/>
  <c r="B90" i="10" s="1"/>
  <c r="D71" i="10"/>
  <c r="B85" i="10" s="1"/>
  <c r="D68" i="10"/>
  <c r="B82" i="10" s="1"/>
  <c r="D74" i="10"/>
  <c r="B88" i="10" s="1"/>
  <c r="D75" i="10"/>
  <c r="B89" i="10" s="1"/>
  <c r="K54" i="10"/>
  <c r="D72" i="10"/>
  <c r="B86" i="10" s="1"/>
  <c r="D70" i="10"/>
  <c r="B84" i="10" s="1"/>
  <c r="D67" i="10"/>
  <c r="B81" i="10" s="1"/>
  <c r="B87" i="10"/>
  <c r="D77" i="10"/>
  <c r="B91" i="10" s="1"/>
  <c r="D69" i="10"/>
  <c r="B83" i="10" s="1"/>
  <c r="C39" i="6"/>
  <c r="B49" i="6"/>
  <c r="B77" i="6" s="1"/>
  <c r="B41" i="6"/>
  <c r="B69" i="6" s="1"/>
  <c r="B45" i="6"/>
  <c r="B44" i="6"/>
  <c r="C48" i="6"/>
  <c r="D42" i="2"/>
  <c r="C46" i="6"/>
  <c r="C43" i="6"/>
  <c r="C40" i="6"/>
  <c r="C47" i="6"/>
  <c r="C44" i="6"/>
  <c r="C42" i="6"/>
  <c r="B48" i="6"/>
  <c r="B76" i="6" s="1"/>
  <c r="B40" i="6"/>
  <c r="B68" i="6" s="1"/>
  <c r="K57" i="6"/>
  <c r="B38" i="6"/>
  <c r="B66" i="6" s="1"/>
  <c r="C38" i="6"/>
  <c r="C49" i="6"/>
  <c r="B46" i="6"/>
  <c r="B74" i="6" s="1"/>
  <c r="C45" i="6"/>
  <c r="B42" i="6"/>
  <c r="B70" i="6" s="1"/>
  <c r="C41" i="6"/>
  <c r="E41" i="2"/>
  <c r="E69" i="2" s="1"/>
  <c r="E21" i="6"/>
  <c r="E43" i="6" s="1"/>
  <c r="E71" i="6" s="1"/>
  <c r="D46" i="6"/>
  <c r="D74" i="6" s="1"/>
  <c r="D49" i="6"/>
  <c r="D77" i="6" s="1"/>
  <c r="D43" i="6"/>
  <c r="D71" i="6" s="1"/>
  <c r="D38" i="6"/>
  <c r="D66" i="6" s="1"/>
  <c r="D41" i="6"/>
  <c r="D69" i="6" s="1"/>
  <c r="D48" i="6"/>
  <c r="D76" i="6" s="1"/>
  <c r="D44" i="6"/>
  <c r="D72" i="6" s="1"/>
  <c r="D40" i="6"/>
  <c r="D47" i="6"/>
  <c r="D75" i="6" s="1"/>
  <c r="D43" i="2"/>
  <c r="D45" i="6"/>
  <c r="D73" i="6" s="1"/>
  <c r="D42" i="6"/>
  <c r="D70" i="6" s="1"/>
  <c r="D39" i="6"/>
  <c r="D67" i="6" s="1"/>
  <c r="B71" i="2"/>
  <c r="B70" i="2"/>
  <c r="B69" i="2"/>
  <c r="K53" i="6"/>
  <c r="B77" i="2"/>
  <c r="K61" i="6"/>
  <c r="B75" i="2"/>
  <c r="B72" i="2"/>
  <c r="B74" i="2"/>
  <c r="B67" i="2"/>
  <c r="B68" i="2"/>
  <c r="B76" i="2"/>
  <c r="K59" i="6"/>
  <c r="B73" i="6"/>
  <c r="B73" i="2"/>
  <c r="K62" i="6"/>
  <c r="K58" i="6"/>
  <c r="K63" i="2"/>
  <c r="K55" i="2"/>
  <c r="K62" i="2"/>
  <c r="K61" i="2"/>
  <c r="K59" i="2"/>
  <c r="K63" i="6"/>
  <c r="K53" i="2"/>
  <c r="K60" i="2"/>
  <c r="K60" i="6"/>
  <c r="K56" i="6"/>
  <c r="K52" i="6"/>
  <c r="B75" i="6"/>
  <c r="B67" i="6"/>
  <c r="K54" i="6"/>
  <c r="B72" i="6"/>
  <c r="B94" i="11" l="1"/>
  <c r="B97" i="11" s="1"/>
  <c r="B94" i="10"/>
  <c r="D44" i="2"/>
  <c r="E44" i="2"/>
  <c r="E72" i="2" s="1"/>
  <c r="E49" i="2"/>
  <c r="E77" i="2" s="1"/>
  <c r="E46" i="2"/>
  <c r="E74" i="2" s="1"/>
  <c r="E48" i="2"/>
  <c r="E76" i="2" s="1"/>
  <c r="D45" i="2"/>
  <c r="D73" i="2" s="1"/>
  <c r="E45" i="2"/>
  <c r="E73" i="2" s="1"/>
  <c r="E47" i="2"/>
  <c r="E75" i="2" s="1"/>
  <c r="D39" i="2"/>
  <c r="E40" i="2"/>
  <c r="E68" i="2" s="1"/>
  <c r="E42" i="2"/>
  <c r="E70" i="2" s="1"/>
  <c r="D48" i="2"/>
  <c r="E39" i="2"/>
  <c r="E67" i="2" s="1"/>
  <c r="D46" i="2"/>
  <c r="D74" i="2" s="1"/>
  <c r="E38" i="2"/>
  <c r="E66" i="2" s="1"/>
  <c r="D40" i="2"/>
  <c r="D68" i="2" s="1"/>
  <c r="D41" i="2"/>
  <c r="D69" i="2" s="1"/>
  <c r="E43" i="2"/>
  <c r="E71" i="2" s="1"/>
  <c r="D38" i="2"/>
  <c r="D49" i="2"/>
  <c r="B97" i="10"/>
  <c r="D47" i="2"/>
  <c r="D75" i="2" s="1"/>
  <c r="B92" i="11"/>
  <c r="B92" i="10"/>
  <c r="E39" i="6"/>
  <c r="E67" i="6" s="1"/>
  <c r="E47" i="6"/>
  <c r="E75" i="6" s="1"/>
  <c r="K52" i="2"/>
  <c r="C66" i="6"/>
  <c r="D76" i="2"/>
  <c r="F40" i="2"/>
  <c r="F68" i="2" s="1"/>
  <c r="F41" i="2"/>
  <c r="F69" i="2" s="1"/>
  <c r="F46" i="2"/>
  <c r="F74" i="2" s="1"/>
  <c r="F49" i="2"/>
  <c r="F77" i="2" s="1"/>
  <c r="F42" i="2"/>
  <c r="F70" i="2" s="1"/>
  <c r="F47" i="2"/>
  <c r="F75" i="2" s="1"/>
  <c r="G21" i="2"/>
  <c r="F38" i="2"/>
  <c r="F66" i="2" s="1"/>
  <c r="F43" i="2"/>
  <c r="F71" i="2" s="1"/>
  <c r="F44" i="2"/>
  <c r="F72" i="2" s="1"/>
  <c r="F48" i="2"/>
  <c r="F76" i="2" s="1"/>
  <c r="F45" i="2"/>
  <c r="F73" i="2" s="1"/>
  <c r="F39" i="2"/>
  <c r="F67" i="2" s="1"/>
  <c r="E41" i="6"/>
  <c r="E69" i="6" s="1"/>
  <c r="E42" i="6"/>
  <c r="E70" i="6" s="1"/>
  <c r="E45" i="6"/>
  <c r="E73" i="6" s="1"/>
  <c r="E48" i="6"/>
  <c r="E76" i="6" s="1"/>
  <c r="E38" i="6"/>
  <c r="E66" i="6" s="1"/>
  <c r="E40" i="6"/>
  <c r="E46" i="6"/>
  <c r="E74" i="6" s="1"/>
  <c r="E49" i="6"/>
  <c r="E77" i="6" s="1"/>
  <c r="F21" i="6"/>
  <c r="E44" i="6"/>
  <c r="E72" i="6" s="1"/>
  <c r="D71" i="2"/>
  <c r="C71" i="2"/>
  <c r="D70" i="2"/>
  <c r="C70" i="2"/>
  <c r="C67" i="6"/>
  <c r="C74" i="6"/>
  <c r="K56" i="2"/>
  <c r="K57" i="2"/>
  <c r="C73" i="2"/>
  <c r="C66" i="2"/>
  <c r="C72" i="2"/>
  <c r="C74" i="2"/>
  <c r="C70" i="6"/>
  <c r="C68" i="6"/>
  <c r="C72" i="6"/>
  <c r="C76" i="6"/>
  <c r="D72" i="2"/>
  <c r="D67" i="2"/>
  <c r="C67" i="2"/>
  <c r="C75" i="2"/>
  <c r="C76" i="2"/>
  <c r="C71" i="6"/>
  <c r="C68" i="2"/>
  <c r="C69" i="6"/>
  <c r="C73" i="6"/>
  <c r="C77" i="6"/>
  <c r="K55" i="6"/>
  <c r="K54" i="2"/>
  <c r="K58" i="2"/>
  <c r="C69" i="2"/>
  <c r="C77" i="2"/>
  <c r="C75" i="6"/>
  <c r="B99" i="11" l="1"/>
  <c r="E35" i="8"/>
  <c r="B99" i="10"/>
  <c r="E26" i="8"/>
  <c r="G39" i="2"/>
  <c r="G67" i="2" s="1"/>
  <c r="G45" i="2"/>
  <c r="G73" i="2" s="1"/>
  <c r="G49" i="2"/>
  <c r="G77" i="2" s="1"/>
  <c r="G40" i="2"/>
  <c r="G68" i="2" s="1"/>
  <c r="G41" i="2"/>
  <c r="G69" i="2" s="1"/>
  <c r="G46" i="2"/>
  <c r="G74" i="2" s="1"/>
  <c r="G42" i="2"/>
  <c r="G70" i="2" s="1"/>
  <c r="G47" i="2"/>
  <c r="G75" i="2" s="1"/>
  <c r="G38" i="2"/>
  <c r="G66" i="2" s="1"/>
  <c r="G43" i="2"/>
  <c r="G71" i="2" s="1"/>
  <c r="G48" i="2"/>
  <c r="G76" i="2" s="1"/>
  <c r="H21" i="2"/>
  <c r="G44" i="2"/>
  <c r="G72" i="2" s="1"/>
  <c r="G21" i="6"/>
  <c r="F44" i="6"/>
  <c r="F72" i="6" s="1"/>
  <c r="F39" i="6"/>
  <c r="F67" i="6" s="1"/>
  <c r="F41" i="6"/>
  <c r="F69" i="6" s="1"/>
  <c r="F47" i="6"/>
  <c r="F75" i="6" s="1"/>
  <c r="F49" i="6"/>
  <c r="F77" i="6" s="1"/>
  <c r="F40" i="6"/>
  <c r="F68" i="6" s="1"/>
  <c r="F45" i="6"/>
  <c r="F73" i="6" s="1"/>
  <c r="F42" i="6"/>
  <c r="F70" i="6" s="1"/>
  <c r="F43" i="6"/>
  <c r="F71" i="6" s="1"/>
  <c r="F48" i="6"/>
  <c r="F76" i="6" s="1"/>
  <c r="F46" i="6"/>
  <c r="F74" i="6" s="1"/>
  <c r="F38" i="6"/>
  <c r="F66" i="6" s="1"/>
  <c r="G47" i="6" l="1"/>
  <c r="G75" i="6" s="1"/>
  <c r="H21" i="6"/>
  <c r="G42" i="6"/>
  <c r="G70" i="6" s="1"/>
  <c r="G44" i="6"/>
  <c r="G72" i="6" s="1"/>
  <c r="G48" i="6"/>
  <c r="G76" i="6" s="1"/>
  <c r="G39" i="6"/>
  <c r="G67" i="6" s="1"/>
  <c r="G40" i="6"/>
  <c r="G68" i="6" s="1"/>
  <c r="G43" i="6"/>
  <c r="G71" i="6" s="1"/>
  <c r="G46" i="6"/>
  <c r="G74" i="6" s="1"/>
  <c r="G49" i="6"/>
  <c r="G77" i="6" s="1"/>
  <c r="G41" i="6"/>
  <c r="G69" i="6" s="1"/>
  <c r="G38" i="6"/>
  <c r="G66" i="6" s="1"/>
  <c r="G45" i="6"/>
  <c r="G73" i="6" s="1"/>
  <c r="I21" i="2"/>
  <c r="H38" i="2"/>
  <c r="H66" i="2" s="1"/>
  <c r="H43" i="2"/>
  <c r="H71" i="2" s="1"/>
  <c r="H44" i="2"/>
  <c r="H72" i="2" s="1"/>
  <c r="H48" i="2"/>
  <c r="H76" i="2" s="1"/>
  <c r="H39" i="2"/>
  <c r="H67" i="2" s="1"/>
  <c r="H45" i="2"/>
  <c r="H73" i="2" s="1"/>
  <c r="H47" i="2"/>
  <c r="H75" i="2" s="1"/>
  <c r="H49" i="2"/>
  <c r="H77" i="2" s="1"/>
  <c r="H40" i="2"/>
  <c r="H68" i="2" s="1"/>
  <c r="H41" i="2"/>
  <c r="H69" i="2" s="1"/>
  <c r="H46" i="2"/>
  <c r="H74" i="2" s="1"/>
  <c r="H42" i="2"/>
  <c r="H70" i="2" s="1"/>
  <c r="I42" i="2" l="1"/>
  <c r="I70" i="2" s="1"/>
  <c r="I47" i="2"/>
  <c r="I75" i="2" s="1"/>
  <c r="I49" i="2"/>
  <c r="I77" i="2" s="1"/>
  <c r="J21" i="2"/>
  <c r="I38" i="2"/>
  <c r="I66" i="2" s="1"/>
  <c r="I43" i="2"/>
  <c r="I71" i="2" s="1"/>
  <c r="I44" i="2"/>
  <c r="I72" i="2" s="1"/>
  <c r="I48" i="2"/>
  <c r="I76" i="2" s="1"/>
  <c r="I39" i="2"/>
  <c r="I67" i="2" s="1"/>
  <c r="I45" i="2"/>
  <c r="I73" i="2" s="1"/>
  <c r="I41" i="2"/>
  <c r="I69" i="2" s="1"/>
  <c r="I46" i="2"/>
  <c r="I74" i="2" s="1"/>
  <c r="I40" i="2"/>
  <c r="I68" i="2" s="1"/>
  <c r="H45" i="6"/>
  <c r="H73" i="6" s="1"/>
  <c r="H47" i="6"/>
  <c r="H75" i="6" s="1"/>
  <c r="H38" i="6"/>
  <c r="H66" i="6" s="1"/>
  <c r="H42" i="6"/>
  <c r="H70" i="6" s="1"/>
  <c r="I21" i="6"/>
  <c r="H39" i="6"/>
  <c r="H67" i="6" s="1"/>
  <c r="H44" i="6"/>
  <c r="H72" i="6" s="1"/>
  <c r="H49" i="6"/>
  <c r="H77" i="6" s="1"/>
  <c r="H48" i="6"/>
  <c r="H76" i="6" s="1"/>
  <c r="H40" i="6"/>
  <c r="H68" i="6" s="1"/>
  <c r="H43" i="6"/>
  <c r="H71" i="6" s="1"/>
  <c r="H41" i="6"/>
  <c r="H69" i="6" s="1"/>
  <c r="H46" i="6"/>
  <c r="H74" i="6" s="1"/>
  <c r="I38" i="6" l="1"/>
  <c r="I66" i="6" s="1"/>
  <c r="I40" i="6"/>
  <c r="I68" i="6" s="1"/>
  <c r="I46" i="6"/>
  <c r="I74" i="6" s="1"/>
  <c r="I49" i="6"/>
  <c r="I77" i="6" s="1"/>
  <c r="J21" i="6"/>
  <c r="I41" i="6"/>
  <c r="I69" i="6" s="1"/>
  <c r="I44" i="6"/>
  <c r="I72" i="6" s="1"/>
  <c r="I45" i="6"/>
  <c r="I73" i="6" s="1"/>
  <c r="I48" i="6"/>
  <c r="I76" i="6" s="1"/>
  <c r="I42" i="6"/>
  <c r="I70" i="6" s="1"/>
  <c r="I39" i="6"/>
  <c r="I67" i="6" s="1"/>
  <c r="I43" i="6"/>
  <c r="I71" i="6" s="1"/>
  <c r="I47" i="6"/>
  <c r="I75" i="6" s="1"/>
  <c r="J40" i="2"/>
  <c r="J68" i="2" s="1"/>
  <c r="B82" i="2" s="1"/>
  <c r="J41" i="2"/>
  <c r="J69" i="2" s="1"/>
  <c r="B83" i="2" s="1"/>
  <c r="J46" i="2"/>
  <c r="J74" i="2" s="1"/>
  <c r="B88" i="2" s="1"/>
  <c r="J42" i="2"/>
  <c r="J70" i="2" s="1"/>
  <c r="B84" i="2" s="1"/>
  <c r="J47" i="2"/>
  <c r="J75" i="2" s="1"/>
  <c r="B89" i="2" s="1"/>
  <c r="J77" i="2"/>
  <c r="B91" i="2" s="1"/>
  <c r="J39" i="2"/>
  <c r="J67" i="2" s="1"/>
  <c r="B81" i="2" s="1"/>
  <c r="J45" i="2"/>
  <c r="J73" i="2" s="1"/>
  <c r="B87" i="2" s="1"/>
  <c r="J48" i="2"/>
  <c r="J76" i="2" s="1"/>
  <c r="B90" i="2" s="1"/>
  <c r="J38" i="2"/>
  <c r="J66" i="2" s="1"/>
  <c r="B80" i="2" s="1"/>
  <c r="J43" i="2"/>
  <c r="J71" i="2" s="1"/>
  <c r="B85" i="2" s="1"/>
  <c r="J44" i="2"/>
  <c r="J72" i="2" s="1"/>
  <c r="B86" i="2" s="1"/>
  <c r="B94" i="2" l="1"/>
  <c r="B97" i="2" s="1"/>
  <c r="B99" i="2" s="1"/>
  <c r="B92" i="2"/>
  <c r="J43" i="6"/>
  <c r="J71" i="6" s="1"/>
  <c r="B85" i="6" s="1"/>
  <c r="J40" i="6"/>
  <c r="J68" i="6" s="1"/>
  <c r="B82" i="6" s="1"/>
  <c r="J38" i="6"/>
  <c r="J66" i="6" s="1"/>
  <c r="B80" i="6" s="1"/>
  <c r="J45" i="6"/>
  <c r="J73" i="6" s="1"/>
  <c r="B87" i="6" s="1"/>
  <c r="J48" i="6"/>
  <c r="J76" i="6" s="1"/>
  <c r="B90" i="6" s="1"/>
  <c r="J42" i="6"/>
  <c r="J70" i="6" s="1"/>
  <c r="B84" i="6" s="1"/>
  <c r="J46" i="6"/>
  <c r="J74" i="6" s="1"/>
  <c r="B88" i="6" s="1"/>
  <c r="J39" i="6"/>
  <c r="J67" i="6" s="1"/>
  <c r="B81" i="6" s="1"/>
  <c r="J44" i="6"/>
  <c r="J72" i="6" s="1"/>
  <c r="B86" i="6" s="1"/>
  <c r="J41" i="6"/>
  <c r="J69" i="6" s="1"/>
  <c r="B83" i="6" s="1"/>
  <c r="J47" i="6"/>
  <c r="J75" i="6" s="1"/>
  <c r="B89" i="6" s="1"/>
  <c r="J49" i="6"/>
  <c r="J77" i="6" s="1"/>
  <c r="B91" i="6" s="1"/>
  <c r="B94" i="6" l="1"/>
  <c r="B97" i="6" s="1"/>
  <c r="E26" i="4"/>
  <c r="B92" i="6"/>
  <c r="E35" i="4" l="1"/>
  <c r="B99" i="6"/>
</calcChain>
</file>

<file path=xl/sharedStrings.xml><?xml version="1.0" encoding="utf-8"?>
<sst xmlns="http://schemas.openxmlformats.org/spreadsheetml/2006/main" count="741" uniqueCount="114">
  <si>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</si>
  <si>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</si>
  <si>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</si>
  <si>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</si>
  <si>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</si>
  <si>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</si>
  <si>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</si>
  <si>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</si>
  <si>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</si>
  <si>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</si>
  <si>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</si>
  <si>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</si>
  <si>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</si>
  <si>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</si>
  <si>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</si>
  <si>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</si>
  <si>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</si>
  <si>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</si>
  <si>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</si>
  <si>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</si>
  <si>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</si>
  <si>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</si>
  <si>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</si>
  <si>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</si>
  <si>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</si>
  <si>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</si>
  <si>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</si>
  <si>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</si>
  <si>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</si>
  <si>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</si>
  <si>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</si>
  <si>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</si>
  <si>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</si>
  <si>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</si>
  <si>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</si>
  <si>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</si>
  <si>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</si>
  <si>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</si>
  <si>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</si>
  <si>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</si>
  <si>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</si>
  <si>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</si>
  <si>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</si>
  <si>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</si>
  <si>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</si>
  <si>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</si>
  <si>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</si>
  <si>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</si>
  <si>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</si>
  <si>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</si>
  <si>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</si>
  <si>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</si>
  <si>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</si>
  <si>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</si>
  <si>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</si>
  <si>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</si>
  <si>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</si>
  <si>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</si>
  <si>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</si>
  <si>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</si>
  <si>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</si>
  <si>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</si>
  <si>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</si>
  <si>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</si>
  <si>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</si>
  <si>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</si>
  <si>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</si>
  <si>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</si>
  <si>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</si>
  <si>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</si>
  <si>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</si>
  <si>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</si>
  <si>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</si>
  <si>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</si>
  <si>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</si>
  <si>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</si>
  <si>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</si>
  <si>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③必要予備率(再エネ除き後)</t>
    <rPh sb="1" eb="3">
      <t>ヒツヨウ</t>
    </rPh>
    <rPh sb="3" eb="5">
      <t>ヨビ</t>
    </rPh>
    <rPh sb="5" eb="6">
      <t>リツ</t>
    </rPh>
    <rPh sb="7" eb="8">
      <t>サイ</t>
    </rPh>
    <rPh sb="10" eb="11">
      <t>ノゾ</t>
    </rPh>
    <rPh sb="12" eb="13">
      <t>ゴ</t>
    </rPh>
    <phoneticPr fontId="2"/>
  </si>
  <si>
    <t>④持続的予備率</t>
    <rPh sb="1" eb="3">
      <t>ジゾク</t>
    </rPh>
    <rPh sb="3" eb="4">
      <t>テキ</t>
    </rPh>
    <rPh sb="4" eb="6">
      <t>ヨビ</t>
    </rPh>
    <rPh sb="6" eb="7">
      <t>リツ</t>
    </rPh>
    <phoneticPr fontId="2"/>
  </si>
  <si>
    <t>⑤再エネ各月kW(②,③と整合した予備率)</t>
    <rPh sb="1" eb="2">
      <t>サイ</t>
    </rPh>
    <rPh sb="4" eb="6">
      <t>カクツキ</t>
    </rPh>
    <rPh sb="13" eb="15">
      <t>セイゴウ</t>
    </rPh>
    <rPh sb="17" eb="19">
      <t>ヨビ</t>
    </rPh>
    <rPh sb="19" eb="20">
      <t>リツ</t>
    </rPh>
    <phoneticPr fontId="2"/>
  </si>
  <si>
    <t>⑥必要供給力(再エネ除き)</t>
    <rPh sb="1" eb="3">
      <t>ヒツヨウ</t>
    </rPh>
    <rPh sb="3" eb="6">
      <t>キョウキュウリョク</t>
    </rPh>
    <rPh sb="7" eb="8">
      <t>サイ</t>
    </rPh>
    <rPh sb="10" eb="11">
      <t>ノゾ</t>
    </rPh>
    <phoneticPr fontId="2"/>
  </si>
  <si>
    <t>⑦揚水供給力</t>
    <rPh sb="1" eb="2">
      <t>ヨウ</t>
    </rPh>
    <rPh sb="2" eb="3">
      <t>スイ</t>
    </rPh>
    <rPh sb="3" eb="6">
      <t>キョウキュウリョク</t>
    </rPh>
    <phoneticPr fontId="2"/>
  </si>
  <si>
    <t>⑧最小期待量からの増分除き</t>
    <rPh sb="1" eb="3">
      <t>サイショウ</t>
    </rPh>
    <rPh sb="3" eb="5">
      <t>キタイ</t>
    </rPh>
    <rPh sb="5" eb="6">
      <t>リョウ</t>
    </rPh>
    <rPh sb="9" eb="11">
      <t>ゾウブン</t>
    </rPh>
    <rPh sb="11" eb="12">
      <t>ノゾ</t>
    </rPh>
    <phoneticPr fontId="2"/>
  </si>
  <si>
    <t>⑨停止可能量</t>
    <rPh sb="1" eb="3">
      <t>テイシ</t>
    </rPh>
    <rPh sb="3" eb="6">
      <t>カノウリョウ</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</si>
  <si>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</si>
  <si>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</si>
  <si>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</si>
  <si>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</si>
  <si>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</si>
  <si>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</si>
  <si>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</si>
  <si>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</si>
  <si>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</si>
  <si>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</si>
  <si>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</si>
  <si>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</si>
  <si>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</si>
  <si>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</si>
  <si>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</si>
  <si>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</si>
  <si>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</si>
  <si>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</si>
  <si>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</si>
  <si>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</si>
  <si>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</si>
  <si>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⑤再エネ各月kW(②,③と整合したkW価値)</t>
    <rPh sb="1" eb="2">
      <t>サイ</t>
    </rPh>
    <rPh sb="4" eb="6">
      <t>カクツキ</t>
    </rPh>
    <rPh sb="13" eb="15">
      <t>セイゴウ</t>
    </rPh>
    <rPh sb="19" eb="21">
      <t>カチ</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</si>
  <si>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</si>
  <si>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</si>
  <si>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</si>
  <si>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</si>
  <si>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</si>
  <si>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</si>
  <si>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・各月の送電可能電力については、設備容量から各月の所内電力、ダム水位低下等の影響による能力減少分を差し引いた値を記載して下さい。</t>
    <phoneticPr fontId="2"/>
  </si>
  <si>
    <r>
      <t>　※ただし、その際には</t>
    </r>
    <r>
      <rPr>
        <u/>
        <sz val="11"/>
        <color theme="1"/>
        <rFont val="Meiryo UI"/>
        <family val="3"/>
        <charset val="128"/>
      </rPr>
      <t>各月の上池容量(応札容量算出用)が、同月の各月の上池容量(期待容量算出用)以下となるようにしてください</t>
    </r>
    <rPh sb="8" eb="9">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</si>
</sst>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s>
  <fonts count="13"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s>
  <cellStyleXfs count="1">
    <xf numFmtId="0" fontId="0" fillId="0" borderId="0"/>
  </cellStyleXfs>
  <cellXfs count="10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7" fontId="1" fillId="0" borderId="0" xfId="0" applyNumberFormat="1" applyFont="1"/>
    <xf numFmtId="176" fontId="1" fillId="0" borderId="6" xfId="0" applyNumberFormat="1" applyFont="1" applyBorder="1" applyAlignment="1">
      <alignment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8" fontId="1" fillId="0" borderId="7" xfId="0" applyNumberFormat="1" applyFont="1" applyBorder="1"/>
    <xf numFmtId="176"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178" fontId="7" fillId="3" borderId="9" xfId="0" applyNumberFormat="1" applyFont="1" applyFill="1" applyBorder="1"/>
    <xf numFmtId="178" fontId="7" fillId="3" borderId="11" xfId="0" applyNumberFormat="1" applyFont="1" applyFill="1" applyBorder="1"/>
    <xf numFmtId="178" fontId="7" fillId="3" borderId="12" xfId="0" applyNumberFormat="1" applyFont="1" applyFill="1" applyBorder="1"/>
    <xf numFmtId="178" fontId="7" fillId="3" borderId="13" xfId="0" applyNumberFormat="1" applyFont="1" applyFill="1" applyBorder="1"/>
    <xf numFmtId="178" fontId="7" fillId="3" borderId="14" xfId="0" applyNumberFormat="1" applyFont="1" applyFill="1" applyBorder="1"/>
    <xf numFmtId="178" fontId="7" fillId="3" borderId="15" xfId="0" applyNumberFormat="1" applyFont="1" applyFill="1" applyBorder="1"/>
    <xf numFmtId="178" fontId="7" fillId="3" borderId="16" xfId="0" applyNumberFormat="1" applyFont="1" applyFill="1" applyBorder="1"/>
    <xf numFmtId="178" fontId="7" fillId="3" borderId="17" xfId="0" applyNumberFormat="1" applyFont="1" applyFill="1" applyBorder="1"/>
    <xf numFmtId="178" fontId="7" fillId="3" borderId="18" xfId="0" applyNumberFormat="1" applyFont="1" applyFill="1" applyBorder="1"/>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178" fontId="3" fillId="0" borderId="0" xfId="0" applyNumberFormat="1" applyFont="1" applyAlignment="1" applyProtection="1">
      <alignment vertical="center"/>
      <protection locked="0"/>
    </xf>
    <xf numFmtId="185" fontId="1" fillId="0" borderId="5" xfId="0" applyNumberFormat="1" applyFont="1" applyBorder="1"/>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FFCC"/>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593911</xdr:colOff>
      <xdr:row>15</xdr:row>
      <xdr:rowOff>44823</xdr:rowOff>
    </xdr:from>
    <xdr:to>
      <xdr:col>12</xdr:col>
      <xdr:colOff>286870</xdr:colOff>
      <xdr:row>16</xdr:row>
      <xdr:rowOff>134471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331323" y="2994211"/>
          <a:ext cx="109145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32</xdr:row>
      <xdr:rowOff>-1</xdr:rowOff>
    </xdr:from>
    <xdr:to>
      <xdr:col>23</xdr:col>
      <xdr:colOff>89647</xdr:colOff>
      <xdr:row>35</xdr:row>
      <xdr:rowOff>78441</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586881" y="8135470"/>
          <a:ext cx="3552266" cy="986118"/>
        </a:xfrm>
        <a:prstGeom prst="wedgeRoundRectCallout">
          <a:avLst>
            <a:gd name="adj1" fmla="val -69238"/>
            <a:gd name="adj2" fmla="val -5513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112057</xdr:colOff>
      <xdr:row>20</xdr:row>
      <xdr:rowOff>56024</xdr:rowOff>
    </xdr:from>
    <xdr:to>
      <xdr:col>23</xdr:col>
      <xdr:colOff>11205</xdr:colOff>
      <xdr:row>23</xdr:row>
      <xdr:rowOff>123261</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1654116" y="4560789"/>
          <a:ext cx="3406589" cy="974913"/>
        </a:xfrm>
        <a:prstGeom prst="wedgeRoundRectCallout">
          <a:avLst>
            <a:gd name="adj1" fmla="val -77630"/>
            <a:gd name="adj2" fmla="val 11551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728383</xdr:colOff>
      <xdr:row>35</xdr:row>
      <xdr:rowOff>89647</xdr:rowOff>
    </xdr:from>
    <xdr:to>
      <xdr:col>16</xdr:col>
      <xdr:colOff>190502</xdr:colOff>
      <xdr:row>40</xdr:row>
      <xdr:rowOff>100853</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7138148" y="9132794"/>
          <a:ext cx="4168589" cy="1019735"/>
        </a:xfrm>
        <a:prstGeom prst="wedgeRoundRectCallout">
          <a:avLst>
            <a:gd name="adj1" fmla="val -37147"/>
            <a:gd name="adj2" fmla="val -6999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21</xdr:col>
      <xdr:colOff>340658</xdr:colOff>
      <xdr:row>17</xdr:row>
      <xdr:rowOff>257736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0430433" y="2846294"/>
          <a:ext cx="2156013" cy="970430"/>
        </a:xfrm>
        <a:prstGeom prst="wedgeRoundRectCallout">
          <a:avLst>
            <a:gd name="adj1" fmla="val -78613"/>
            <a:gd name="adj2" fmla="val 6615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25</xdr:row>
      <xdr:rowOff>224118</xdr:rowOff>
    </xdr:from>
    <xdr:to>
      <xdr:col>23</xdr:col>
      <xdr:colOff>484093</xdr:colOff>
      <xdr:row>31</xdr:row>
      <xdr:rowOff>35860</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0363198" y="6221506"/>
          <a:ext cx="3603813" cy="1640542"/>
        </a:xfrm>
        <a:prstGeom prst="wedgeRoundRectCallout">
          <a:avLst>
            <a:gd name="adj1" fmla="val -64783"/>
            <a:gd name="adj2" fmla="val -210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05065"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55"/>
  <sheetViews>
    <sheetView showGridLines="0" zoomScale="85" zoomScaleNormal="85" workbookViewId="0">
      <selection activeCell="E5" sqref="E5"/>
    </sheetView>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68" t="s">
        <v>86</v>
      </c>
      <c r="B1" s="68"/>
      <c r="C1" s="68"/>
      <c r="D1" s="68"/>
      <c r="E1" s="68"/>
      <c r="F1" s="69" t="s">
        <v>87</v>
      </c>
      <c r="G1" s="69"/>
      <c r="H1" s="69"/>
      <c r="I1" s="70" t="s">
        <v>88</v>
      </c>
    </row>
    <row r="2" spans="1:17" ht="16.2" x14ac:dyDescent="0.3">
      <c r="A2" s="97" t="s">
        <v>0</v>
      </c>
      <c r="B2" s="98"/>
      <c r="C2" s="4"/>
      <c r="D2" s="4"/>
      <c r="E2" s="4"/>
      <c r="F2" s="4"/>
      <c r="G2" s="4"/>
      <c r="H2" s="4"/>
      <c r="I2" s="4"/>
      <c r="J2" s="4"/>
      <c r="K2" s="4"/>
      <c r="L2" s="4"/>
      <c r="M2" s="4"/>
      <c r="N2" s="4"/>
      <c r="O2" s="4"/>
      <c r="P2" s="4"/>
      <c r="Q2" s="4"/>
    </row>
    <row r="3" spans="1:17" ht="16.2" x14ac:dyDescent="0.3">
      <c r="A3" s="28"/>
      <c r="B3" s="28"/>
      <c r="C3" s="4"/>
      <c r="D3" s="4"/>
      <c r="E3" s="4"/>
      <c r="F3" s="4"/>
      <c r="G3" s="4"/>
      <c r="H3" s="4"/>
      <c r="I3" s="4"/>
      <c r="J3" s="4"/>
      <c r="K3" s="4"/>
      <c r="L3" s="4"/>
      <c r="M3" s="4"/>
      <c r="N3" s="4"/>
      <c r="O3" s="4"/>
      <c r="P3" s="4"/>
      <c r="Q3" s="4"/>
    </row>
    <row r="4" spans="1:17" ht="16.2" x14ac:dyDescent="0.3">
      <c r="A4" s="99" t="s">
        <v>106</v>
      </c>
      <c r="B4" s="99"/>
      <c r="C4" s="99"/>
      <c r="D4" s="99"/>
      <c r="E4" s="99"/>
      <c r="F4" s="99"/>
      <c r="G4" s="99"/>
      <c r="H4" s="99"/>
      <c r="I4" s="99"/>
      <c r="J4" s="99"/>
      <c r="K4" s="99"/>
      <c r="L4" s="99"/>
      <c r="M4" s="99"/>
      <c r="N4" s="99"/>
      <c r="O4" s="99"/>
      <c r="P4" s="99"/>
      <c r="Q4" s="99"/>
    </row>
    <row r="5" spans="1:17" ht="16.2" x14ac:dyDescent="0.3">
      <c r="A5" s="4"/>
      <c r="B5" s="4"/>
      <c r="C5" s="4"/>
      <c r="D5" s="4"/>
      <c r="E5" s="4"/>
      <c r="F5" s="4"/>
      <c r="G5" s="4"/>
      <c r="H5" s="4"/>
      <c r="I5" s="4"/>
      <c r="J5" s="4"/>
      <c r="K5" s="4"/>
      <c r="L5" s="4"/>
      <c r="M5" s="4"/>
      <c r="N5" s="21"/>
      <c r="O5" s="4"/>
      <c r="P5" s="4"/>
      <c r="Q5" s="4"/>
    </row>
    <row r="6" spans="1:17" ht="16.2" x14ac:dyDescent="0.3">
      <c r="A6" s="99" t="s">
        <v>62</v>
      </c>
      <c r="B6" s="99"/>
      <c r="C6" s="99"/>
      <c r="D6" s="99"/>
      <c r="E6" s="99"/>
      <c r="F6" s="99"/>
      <c r="G6" s="99"/>
      <c r="H6" s="99"/>
      <c r="I6" s="99"/>
      <c r="J6" s="99"/>
      <c r="K6" s="99"/>
      <c r="L6" s="99"/>
      <c r="M6" s="99"/>
      <c r="N6" s="99"/>
      <c r="O6" s="99"/>
      <c r="P6" s="99"/>
      <c r="Q6" s="99"/>
    </row>
    <row r="7" spans="1:17" ht="16.2" x14ac:dyDescent="0.3">
      <c r="A7" s="75"/>
      <c r="B7" s="75"/>
      <c r="C7" s="75"/>
      <c r="D7" s="75"/>
      <c r="E7" s="75"/>
      <c r="F7" s="75"/>
      <c r="G7" s="75"/>
      <c r="H7" s="75"/>
      <c r="I7" s="75"/>
      <c r="J7" s="75"/>
      <c r="K7" s="75"/>
      <c r="L7" s="75"/>
      <c r="M7" s="75"/>
      <c r="N7" s="75"/>
      <c r="O7" s="75"/>
      <c r="P7" s="75"/>
      <c r="Q7" s="75"/>
    </row>
    <row r="8" spans="1:17" ht="16.2" x14ac:dyDescent="0.3">
      <c r="A8" s="76" t="s">
        <v>108</v>
      </c>
      <c r="B8" s="75"/>
      <c r="C8" s="75"/>
      <c r="D8" s="75"/>
      <c r="E8" s="75"/>
      <c r="F8" s="75"/>
      <c r="G8" s="75"/>
      <c r="H8" s="75"/>
      <c r="I8" s="75"/>
      <c r="J8" s="75"/>
      <c r="K8" s="75"/>
      <c r="L8" s="75"/>
      <c r="M8" s="75"/>
      <c r="N8" s="75"/>
      <c r="O8" s="75"/>
      <c r="P8" s="75"/>
      <c r="Q8" s="75"/>
    </row>
    <row r="9" spans="1:17" ht="16.2" x14ac:dyDescent="0.3">
      <c r="A9" s="75"/>
      <c r="B9" s="76" t="s">
        <v>109</v>
      </c>
      <c r="C9" s="75"/>
      <c r="D9" s="75"/>
      <c r="E9" s="75"/>
      <c r="F9" s="75"/>
      <c r="G9" s="75"/>
      <c r="H9" s="75"/>
      <c r="I9" s="75"/>
      <c r="J9" s="75"/>
      <c r="K9" s="75"/>
      <c r="L9" s="75"/>
      <c r="M9" s="75"/>
      <c r="N9" s="75"/>
      <c r="O9" s="75"/>
      <c r="P9" s="75"/>
      <c r="Q9" s="75"/>
    </row>
    <row r="10" spans="1:17" ht="16.2" x14ac:dyDescent="0.3">
      <c r="C10" s="4"/>
      <c r="D10" s="4"/>
      <c r="E10" s="22"/>
      <c r="F10" s="22"/>
      <c r="G10" s="22"/>
      <c r="H10" s="22"/>
      <c r="I10" s="22"/>
      <c r="J10" s="22"/>
      <c r="K10" s="22"/>
      <c r="L10" s="22"/>
      <c r="M10" s="22"/>
      <c r="N10" s="22"/>
      <c r="O10" s="22"/>
      <c r="P10" s="22"/>
      <c r="Q10" s="4"/>
    </row>
    <row r="11" spans="1:17" ht="16.2" x14ac:dyDescent="0.3">
      <c r="A11" s="32"/>
      <c r="B11" s="32"/>
      <c r="C11" s="32"/>
      <c r="D11" s="32"/>
      <c r="E11" s="63"/>
      <c r="F11" s="63"/>
      <c r="G11" s="63"/>
      <c r="H11" s="63"/>
      <c r="I11" s="63"/>
      <c r="J11" s="63"/>
      <c r="K11" s="63"/>
      <c r="L11" s="32"/>
      <c r="M11" s="100" t="s">
        <v>89</v>
      </c>
      <c r="N11" s="100"/>
      <c r="O11" s="100"/>
      <c r="P11" s="100"/>
      <c r="Q11" s="100"/>
    </row>
    <row r="12" spans="1:17" ht="24" customHeight="1" x14ac:dyDescent="0.3">
      <c r="A12" s="78" t="s">
        <v>1</v>
      </c>
      <c r="B12" s="78"/>
      <c r="C12" s="78"/>
      <c r="D12" s="78"/>
      <c r="E12" s="101" t="s">
        <v>23</v>
      </c>
      <c r="F12" s="102"/>
      <c r="G12" s="102"/>
      <c r="H12" s="102"/>
      <c r="I12" s="102"/>
      <c r="J12" s="102"/>
      <c r="K12" s="102"/>
      <c r="L12" s="102"/>
      <c r="M12" s="102"/>
      <c r="N12" s="102"/>
      <c r="O12" s="102"/>
      <c r="P12" s="103"/>
      <c r="Q12" s="67" t="s">
        <v>2</v>
      </c>
    </row>
    <row r="13" spans="1:17" ht="24" customHeight="1" x14ac:dyDescent="0.3">
      <c r="A13" s="78" t="s">
        <v>3</v>
      </c>
      <c r="B13" s="78"/>
      <c r="C13" s="78"/>
      <c r="D13" s="78"/>
      <c r="E13" s="82">
        <v>9601</v>
      </c>
      <c r="F13" s="83"/>
      <c r="G13" s="83"/>
      <c r="H13" s="83"/>
      <c r="I13" s="83"/>
      <c r="J13" s="83"/>
      <c r="K13" s="83"/>
      <c r="L13" s="83"/>
      <c r="M13" s="83"/>
      <c r="N13" s="83"/>
      <c r="O13" s="83"/>
      <c r="P13" s="84"/>
      <c r="Q13" s="3"/>
    </row>
    <row r="14" spans="1:17" ht="30" customHeight="1" x14ac:dyDescent="0.3">
      <c r="A14" s="77" t="s">
        <v>4</v>
      </c>
      <c r="B14" s="77"/>
      <c r="C14" s="77"/>
      <c r="D14" s="77"/>
      <c r="E14" s="85" t="s">
        <v>42</v>
      </c>
      <c r="F14" s="86"/>
      <c r="G14" s="86"/>
      <c r="H14" s="86"/>
      <c r="I14" s="86"/>
      <c r="J14" s="86"/>
      <c r="K14" s="86"/>
      <c r="L14" s="86"/>
      <c r="M14" s="86"/>
      <c r="N14" s="86"/>
      <c r="O14" s="86"/>
      <c r="P14" s="87"/>
      <c r="Q14" s="3"/>
    </row>
    <row r="15" spans="1:17" ht="24" customHeight="1" x14ac:dyDescent="0.3">
      <c r="A15" s="78" t="s">
        <v>5</v>
      </c>
      <c r="B15" s="78"/>
      <c r="C15" s="78"/>
      <c r="D15" s="78"/>
      <c r="E15" s="88" t="s">
        <v>74</v>
      </c>
      <c r="F15" s="89"/>
      <c r="G15" s="89"/>
      <c r="H15" s="89"/>
      <c r="I15" s="89"/>
      <c r="J15" s="89"/>
      <c r="K15" s="89"/>
      <c r="L15" s="89"/>
      <c r="M15" s="89"/>
      <c r="N15" s="89"/>
      <c r="O15" s="89"/>
      <c r="P15" s="90"/>
      <c r="Q15" s="3"/>
    </row>
    <row r="16" spans="1:17" ht="24" customHeight="1" x14ac:dyDescent="0.3">
      <c r="A16" s="78" t="s">
        <v>6</v>
      </c>
      <c r="B16" s="78"/>
      <c r="C16" s="78"/>
      <c r="D16" s="78"/>
      <c r="E16" s="91" t="s">
        <v>94</v>
      </c>
      <c r="F16" s="92"/>
      <c r="G16" s="92"/>
      <c r="H16" s="92"/>
      <c r="I16" s="92"/>
      <c r="J16" s="92"/>
      <c r="K16" s="92"/>
      <c r="L16" s="92"/>
      <c r="M16" s="92"/>
      <c r="N16" s="92"/>
      <c r="O16" s="92"/>
      <c r="P16" s="93"/>
      <c r="Q16" s="3"/>
    </row>
    <row r="17" spans="1:19" ht="24" customHeight="1" x14ac:dyDescent="0.3">
      <c r="A17" s="78" t="s">
        <v>7</v>
      </c>
      <c r="B17" s="78"/>
      <c r="C17" s="78"/>
      <c r="D17" s="78"/>
      <c r="E17" s="94">
        <v>441000</v>
      </c>
      <c r="F17" s="95"/>
      <c r="G17" s="95"/>
      <c r="H17" s="95"/>
      <c r="I17" s="95"/>
      <c r="J17" s="95"/>
      <c r="K17" s="95"/>
      <c r="L17" s="95"/>
      <c r="M17" s="95"/>
      <c r="N17" s="95"/>
      <c r="O17" s="95"/>
      <c r="P17" s="96"/>
      <c r="Q17" s="18" t="s">
        <v>22</v>
      </c>
    </row>
    <row r="18" spans="1:19" ht="24" customHeight="1" x14ac:dyDescent="0.3">
      <c r="A18" s="78" t="s">
        <v>43</v>
      </c>
      <c r="B18" s="78"/>
      <c r="C18" s="78"/>
      <c r="D18" s="78"/>
      <c r="E18" s="67" t="s">
        <v>10</v>
      </c>
      <c r="F18" s="67" t="s">
        <v>11</v>
      </c>
      <c r="G18" s="67" t="s">
        <v>12</v>
      </c>
      <c r="H18" s="67" t="s">
        <v>13</v>
      </c>
      <c r="I18" s="67" t="s">
        <v>14</v>
      </c>
      <c r="J18" s="67" t="s">
        <v>15</v>
      </c>
      <c r="K18" s="67" t="s">
        <v>16</v>
      </c>
      <c r="L18" s="67" t="s">
        <v>17</v>
      </c>
      <c r="M18" s="67" t="s">
        <v>18</v>
      </c>
      <c r="N18" s="67" t="s">
        <v>19</v>
      </c>
      <c r="O18" s="67" t="s">
        <v>20</v>
      </c>
      <c r="P18" s="67" t="s">
        <v>21</v>
      </c>
      <c r="Q18" s="3"/>
    </row>
    <row r="19" spans="1:19" ht="24" customHeight="1" x14ac:dyDescent="0.3">
      <c r="A19" s="78"/>
      <c r="B19" s="78"/>
      <c r="C19" s="78"/>
      <c r="D19" s="78"/>
      <c r="E19" s="30">
        <v>420000</v>
      </c>
      <c r="F19" s="30">
        <v>420000</v>
      </c>
      <c r="G19" s="30">
        <v>390000</v>
      </c>
      <c r="H19" s="30">
        <v>440000</v>
      </c>
      <c r="I19" s="30">
        <v>440000</v>
      </c>
      <c r="J19" s="30">
        <v>440000</v>
      </c>
      <c r="K19" s="30">
        <v>390000</v>
      </c>
      <c r="L19" s="30">
        <v>400000</v>
      </c>
      <c r="M19" s="30">
        <v>440000</v>
      </c>
      <c r="N19" s="30">
        <v>440000</v>
      </c>
      <c r="O19" s="30">
        <v>420000</v>
      </c>
      <c r="P19" s="30">
        <v>430000</v>
      </c>
      <c r="Q19" s="18" t="s">
        <v>22</v>
      </c>
    </row>
    <row r="20" spans="1:19" ht="24" customHeight="1" x14ac:dyDescent="0.3">
      <c r="A20" s="77" t="s">
        <v>44</v>
      </c>
      <c r="B20" s="78"/>
      <c r="C20" s="78"/>
      <c r="D20" s="78"/>
      <c r="E20" s="67" t="s">
        <v>10</v>
      </c>
      <c r="F20" s="67" t="s">
        <v>11</v>
      </c>
      <c r="G20" s="67" t="s">
        <v>12</v>
      </c>
      <c r="H20" s="67" t="s">
        <v>13</v>
      </c>
      <c r="I20" s="67" t="s">
        <v>14</v>
      </c>
      <c r="J20" s="67" t="s">
        <v>15</v>
      </c>
      <c r="K20" s="67" t="s">
        <v>16</v>
      </c>
      <c r="L20" s="67" t="s">
        <v>17</v>
      </c>
      <c r="M20" s="67" t="s">
        <v>18</v>
      </c>
      <c r="N20" s="67" t="s">
        <v>19</v>
      </c>
      <c r="O20" s="67" t="s">
        <v>20</v>
      </c>
      <c r="P20" s="67" t="s">
        <v>21</v>
      </c>
      <c r="Q20" s="3"/>
    </row>
    <row r="21" spans="1:19" ht="24" customHeight="1" x14ac:dyDescent="0.3">
      <c r="A21" s="78"/>
      <c r="B21" s="78"/>
      <c r="C21" s="78"/>
      <c r="D21" s="78"/>
      <c r="E21" s="31">
        <v>7</v>
      </c>
      <c r="F21" s="31">
        <v>6</v>
      </c>
      <c r="G21" s="31">
        <v>4</v>
      </c>
      <c r="H21" s="31">
        <v>6</v>
      </c>
      <c r="I21" s="31">
        <v>5</v>
      </c>
      <c r="J21" s="31">
        <v>6</v>
      </c>
      <c r="K21" s="31">
        <v>4</v>
      </c>
      <c r="L21" s="31">
        <v>4</v>
      </c>
      <c r="M21" s="31">
        <v>7</v>
      </c>
      <c r="N21" s="31">
        <v>7</v>
      </c>
      <c r="O21" s="31">
        <v>6</v>
      </c>
      <c r="P21" s="31">
        <v>5</v>
      </c>
      <c r="Q21" s="18" t="s">
        <v>64</v>
      </c>
      <c r="R21" s="29"/>
      <c r="S21" s="66"/>
    </row>
    <row r="22" spans="1:19" ht="24" customHeight="1" x14ac:dyDescent="0.3">
      <c r="A22" s="77" t="s">
        <v>45</v>
      </c>
      <c r="B22" s="78"/>
      <c r="C22" s="78"/>
      <c r="D22" s="78"/>
      <c r="E22" s="67" t="s">
        <v>10</v>
      </c>
      <c r="F22" s="67" t="s">
        <v>11</v>
      </c>
      <c r="G22" s="67" t="s">
        <v>12</v>
      </c>
      <c r="H22" s="67" t="s">
        <v>13</v>
      </c>
      <c r="I22" s="67" t="s">
        <v>14</v>
      </c>
      <c r="J22" s="67" t="s">
        <v>15</v>
      </c>
      <c r="K22" s="67" t="s">
        <v>16</v>
      </c>
      <c r="L22" s="67" t="s">
        <v>17</v>
      </c>
      <c r="M22" s="67" t="s">
        <v>18</v>
      </c>
      <c r="N22" s="67" t="s">
        <v>19</v>
      </c>
      <c r="O22" s="67" t="s">
        <v>20</v>
      </c>
      <c r="P22" s="67" t="s">
        <v>21</v>
      </c>
      <c r="Q22" s="3"/>
    </row>
    <row r="23" spans="1:19" ht="24" customHeight="1" x14ac:dyDescent="0.3">
      <c r="A23" s="78"/>
      <c r="B23" s="78"/>
      <c r="C23" s="78"/>
      <c r="D23" s="78"/>
      <c r="E23" s="20">
        <f>E21*E19</f>
        <v>2940000</v>
      </c>
      <c r="F23" s="20">
        <f t="shared" ref="F23:P23" si="0">F21*F19</f>
        <v>2520000</v>
      </c>
      <c r="G23" s="20">
        <f t="shared" si="0"/>
        <v>1560000</v>
      </c>
      <c r="H23" s="20">
        <f t="shared" si="0"/>
        <v>2640000</v>
      </c>
      <c r="I23" s="20">
        <f t="shared" si="0"/>
        <v>2200000</v>
      </c>
      <c r="J23" s="20">
        <f t="shared" si="0"/>
        <v>2640000</v>
      </c>
      <c r="K23" s="20">
        <f t="shared" si="0"/>
        <v>1560000</v>
      </c>
      <c r="L23" s="20">
        <f t="shared" si="0"/>
        <v>1600000</v>
      </c>
      <c r="M23" s="20">
        <f t="shared" si="0"/>
        <v>3080000</v>
      </c>
      <c r="N23" s="20">
        <f t="shared" si="0"/>
        <v>3080000</v>
      </c>
      <c r="O23" s="20">
        <f t="shared" si="0"/>
        <v>2520000</v>
      </c>
      <c r="P23" s="20">
        <f t="shared" si="0"/>
        <v>2150000</v>
      </c>
      <c r="Q23" s="18" t="s">
        <v>63</v>
      </c>
      <c r="S23" s="65"/>
    </row>
    <row r="24" spans="1:19" ht="24" customHeight="1" x14ac:dyDescent="0.3">
      <c r="A24" s="77" t="s">
        <v>46</v>
      </c>
      <c r="B24" s="78"/>
      <c r="C24" s="78"/>
      <c r="D24" s="78"/>
      <c r="E24" s="67" t="s">
        <v>10</v>
      </c>
      <c r="F24" s="67" t="s">
        <v>11</v>
      </c>
      <c r="G24" s="67" t="s">
        <v>12</v>
      </c>
      <c r="H24" s="67" t="s">
        <v>13</v>
      </c>
      <c r="I24" s="67" t="s">
        <v>14</v>
      </c>
      <c r="J24" s="67" t="s">
        <v>15</v>
      </c>
      <c r="K24" s="67" t="s">
        <v>16</v>
      </c>
      <c r="L24" s="67" t="s">
        <v>17</v>
      </c>
      <c r="M24" s="67" t="s">
        <v>18</v>
      </c>
      <c r="N24" s="67" t="s">
        <v>19</v>
      </c>
      <c r="O24" s="67" t="s">
        <v>20</v>
      </c>
      <c r="P24" s="67" t="s">
        <v>21</v>
      </c>
      <c r="Q24" s="3"/>
    </row>
    <row r="25" spans="1:19" ht="24" customHeight="1" x14ac:dyDescent="0.3">
      <c r="A25" s="78"/>
      <c r="B25" s="78"/>
      <c r="C25" s="78"/>
      <c r="D25" s="78"/>
      <c r="E25" s="33">
        <f>IF(E$21&gt;=MAX('調整係数一覧(記載例用)'!$A$202:$A$221),VLOOKUP(MAX('調整係数一覧(記載例用)'!$A$202:$A$221),'調整係数一覧(記載例用)'!$A$202:$M$221,COLUMN(E$25)-3,0),VLOOKUP(E$21,'調整係数一覧(記載例用)'!$A$202:$M$221,COLUMN(E$25)-3,0))</f>
        <v>0.79055898636070077</v>
      </c>
      <c r="F25" s="33">
        <f>IF(F$21&gt;=MAX('調整係数一覧(記載例用)'!$A$202:$A$221),VLOOKUP(MAX('調整係数一覧(記載例用)'!$A$202:$A$221),'調整係数一覧(記載例用)'!$A$202:$M$221,COLUMN(F$25)-3,0),VLOOKUP(F$21,'調整係数一覧(記載例用)'!$A$202:$M$221,COLUMN(F$25)-3,0))</f>
        <v>0.70593672815231412</v>
      </c>
      <c r="G25" s="33">
        <f>IF(G$21&gt;=MAX('調整係数一覧(記載例用)'!$A$202:$A$221),VLOOKUP(MAX('調整係数一覧(記載例用)'!$A$202:$A$221),'調整係数一覧(記載例用)'!$A$202:$M$221,COLUMN(G$25)-3,0),VLOOKUP(G$21,'調整係数一覧(記載例用)'!$A$202:$M$221,COLUMN(G$25)-3,0))</f>
        <v>0.59165250347469889</v>
      </c>
      <c r="H25" s="33">
        <f>IF(H$21&gt;=MAX('調整係数一覧(記載例用)'!$A$202:$A$221),VLOOKUP(MAX('調整係数一覧(記載例用)'!$A$202:$A$221),'調整係数一覧(記載例用)'!$A$202:$M$221,COLUMN(H$25)-3,0),VLOOKUP(H$21,'調整係数一覧(記載例用)'!$A$202:$M$221,COLUMN(H$25)-3,0))</f>
        <v>0.89966808119688524</v>
      </c>
      <c r="I25" s="33">
        <f>IF(I$21&gt;=MAX('調整係数一覧(記載例用)'!$A$202:$A$221),VLOOKUP(MAX('調整係数一覧(記載例用)'!$A$202:$A$221),'調整係数一覧(記載例用)'!$A$202:$M$221,COLUMN(I$25)-3,0),VLOOKUP(I$21,'調整係数一覧(記載例用)'!$A$202:$M$221,COLUMN(I$25)-3,0))</f>
        <v>0.80394191880991828</v>
      </c>
      <c r="J25" s="33">
        <f>IF(J$21&gt;=MAX('調整係数一覧(記載例用)'!$A$202:$A$221),VLOOKUP(MAX('調整係数一覧(記載例用)'!$A$202:$A$221),'調整係数一覧(記載例用)'!$A$202:$M$221,COLUMN(J$25)-3,0),VLOOKUP(J$21,'調整係数一覧(記載例用)'!$A$202:$M$221,COLUMN(J$25)-3,0))</f>
        <v>0.86229413677363542</v>
      </c>
      <c r="K25" s="33">
        <f>IF(K$21&gt;=MAX('調整係数一覧(記載例用)'!$A$202:$A$221),VLOOKUP(MAX('調整係数一覧(記載例用)'!$A$202:$A$221),'調整係数一覧(記載例用)'!$A$202:$M$221,COLUMN(K$25)-3,0),VLOOKUP(K$21,'調整係数一覧(記載例用)'!$A$202:$M$221,COLUMN(K$25)-3,0))</f>
        <v>0.64294096406735246</v>
      </c>
      <c r="L25" s="33">
        <f>IF(L$21&gt;=MAX('調整係数一覧(記載例用)'!$A$202:$A$221),VLOOKUP(MAX('調整係数一覧(記載例用)'!$A$202:$A$221),'調整係数一覧(記載例用)'!$A$202:$M$221,COLUMN(L$25)-3,0),VLOOKUP(L$21,'調整係数一覧(記載例用)'!$A$202:$M$221,COLUMN(L$25)-3,0))</f>
        <v>0.48342220966970845</v>
      </c>
      <c r="M25" s="33">
        <f>IF(M$21&gt;=MAX('調整係数一覧(記載例用)'!$A$202:$A$221),VLOOKUP(MAX('調整係数一覧(記載例用)'!$A$202:$A$221),'調整係数一覧(記載例用)'!$A$202:$M$221,COLUMN(M$25)-3,0),VLOOKUP(M$21,'調整係数一覧(記載例用)'!$A$202:$M$221,COLUMN(M$25)-3,0))</f>
        <v>0.85523092178744564</v>
      </c>
      <c r="N25" s="33">
        <f>IF(N$21&gt;=MAX('調整係数一覧(記載例用)'!$A$202:$A$221),VLOOKUP(MAX('調整係数一覧(記載例用)'!$A$202:$A$221),'調整係数一覧(記載例用)'!$A$202:$M$221,COLUMN(N$25)-3,0),VLOOKUP(N$21,'調整係数一覧(記載例用)'!$A$202:$M$221,COLUMN(N$25)-3,0))</f>
        <v>0.78702561034417373</v>
      </c>
      <c r="O25" s="33">
        <f>IF(O$21&gt;=MAX('調整係数一覧(記載例用)'!$A$202:$A$221),VLOOKUP(MAX('調整係数一覧(記載例用)'!$A$202:$A$221),'調整係数一覧(記載例用)'!$A$202:$M$221,COLUMN(O$25)-3,0),VLOOKUP(O$21,'調整係数一覧(記載例用)'!$A$202:$M$221,COLUMN(O$25)-3,0))</f>
        <v>0.737644481184064</v>
      </c>
      <c r="P25" s="33">
        <f>IF(P$21&gt;=MAX('調整係数一覧(記載例用)'!$A$202:$A$221),VLOOKUP(MAX('調整係数一覧(記載例用)'!$A$202:$A$221),'調整係数一覧(記載例用)'!$A$202:$M$221,COLUMN(P$25)-3,0),VLOOKUP(P$21,'調整係数一覧(記載例用)'!$A$202:$M$221,COLUMN(P$25)-3,0))</f>
        <v>0.63047378492889627</v>
      </c>
      <c r="Q25" s="18" t="s">
        <v>65</v>
      </c>
    </row>
    <row r="26" spans="1:19" ht="24" customHeight="1" x14ac:dyDescent="0.3">
      <c r="A26" s="78" t="s">
        <v>8</v>
      </c>
      <c r="B26" s="78"/>
      <c r="C26" s="78"/>
      <c r="D26" s="78"/>
      <c r="E26" s="79">
        <f>ROUND('計算用(記載例期待容量)'!B97,0)</f>
        <v>311324</v>
      </c>
      <c r="F26" s="80"/>
      <c r="G26" s="80"/>
      <c r="H26" s="80"/>
      <c r="I26" s="80"/>
      <c r="J26" s="80"/>
      <c r="K26" s="80"/>
      <c r="L26" s="80"/>
      <c r="M26" s="80"/>
      <c r="N26" s="80"/>
      <c r="O26" s="80"/>
      <c r="P26" s="81"/>
      <c r="Q26" s="18" t="s">
        <v>22</v>
      </c>
    </row>
    <row r="27" spans="1:19" ht="24" customHeight="1" x14ac:dyDescent="0.3">
      <c r="A27" s="78" t="s">
        <v>47</v>
      </c>
      <c r="B27" s="78"/>
      <c r="C27" s="78"/>
      <c r="D27" s="78"/>
      <c r="E27" s="67" t="s">
        <v>10</v>
      </c>
      <c r="F27" s="67" t="s">
        <v>11</v>
      </c>
      <c r="G27" s="67" t="s">
        <v>12</v>
      </c>
      <c r="H27" s="67" t="s">
        <v>13</v>
      </c>
      <c r="I27" s="67" t="s">
        <v>14</v>
      </c>
      <c r="J27" s="67" t="s">
        <v>15</v>
      </c>
      <c r="K27" s="67" t="s">
        <v>16</v>
      </c>
      <c r="L27" s="67" t="s">
        <v>17</v>
      </c>
      <c r="M27" s="67" t="s">
        <v>18</v>
      </c>
      <c r="N27" s="67" t="s">
        <v>19</v>
      </c>
      <c r="O27" s="67" t="s">
        <v>20</v>
      </c>
      <c r="P27" s="67" t="s">
        <v>21</v>
      </c>
      <c r="Q27" s="3"/>
    </row>
    <row r="28" spans="1:19" ht="24" customHeight="1" x14ac:dyDescent="0.3">
      <c r="A28" s="78"/>
      <c r="B28" s="78"/>
      <c r="C28" s="78"/>
      <c r="D28" s="78"/>
      <c r="E28" s="71">
        <v>410000</v>
      </c>
      <c r="F28" s="71">
        <v>410000</v>
      </c>
      <c r="G28" s="71">
        <v>380000</v>
      </c>
      <c r="H28" s="71">
        <v>430000</v>
      </c>
      <c r="I28" s="71">
        <v>430000</v>
      </c>
      <c r="J28" s="71">
        <v>430000</v>
      </c>
      <c r="K28" s="71">
        <v>380000</v>
      </c>
      <c r="L28" s="71">
        <v>390000</v>
      </c>
      <c r="M28" s="71">
        <v>430000</v>
      </c>
      <c r="N28" s="71">
        <v>430000</v>
      </c>
      <c r="O28" s="71">
        <v>410000</v>
      </c>
      <c r="P28" s="71">
        <v>420000</v>
      </c>
      <c r="Q28" s="18" t="s">
        <v>22</v>
      </c>
    </row>
    <row r="29" spans="1:19" ht="24" customHeight="1" x14ac:dyDescent="0.3">
      <c r="A29" s="77" t="s">
        <v>48</v>
      </c>
      <c r="B29" s="78"/>
      <c r="C29" s="78"/>
      <c r="D29" s="78"/>
      <c r="E29" s="67" t="s">
        <v>10</v>
      </c>
      <c r="F29" s="67" t="s">
        <v>11</v>
      </c>
      <c r="G29" s="67" t="s">
        <v>12</v>
      </c>
      <c r="H29" s="67" t="s">
        <v>13</v>
      </c>
      <c r="I29" s="67" t="s">
        <v>14</v>
      </c>
      <c r="J29" s="67" t="s">
        <v>15</v>
      </c>
      <c r="K29" s="67" t="s">
        <v>16</v>
      </c>
      <c r="L29" s="67" t="s">
        <v>17</v>
      </c>
      <c r="M29" s="67" t="s">
        <v>18</v>
      </c>
      <c r="N29" s="67" t="s">
        <v>19</v>
      </c>
      <c r="O29" s="67" t="s">
        <v>20</v>
      </c>
      <c r="P29" s="67" t="s">
        <v>21</v>
      </c>
      <c r="Q29" s="3"/>
    </row>
    <row r="30" spans="1:19" ht="24" customHeight="1" x14ac:dyDescent="0.3">
      <c r="A30" s="78"/>
      <c r="B30" s="78"/>
      <c r="C30" s="78"/>
      <c r="D30" s="78"/>
      <c r="E30" s="72">
        <v>7</v>
      </c>
      <c r="F30" s="72">
        <v>6</v>
      </c>
      <c r="G30" s="72">
        <v>4</v>
      </c>
      <c r="H30" s="72">
        <v>5</v>
      </c>
      <c r="I30" s="72">
        <v>5</v>
      </c>
      <c r="J30" s="72">
        <v>6</v>
      </c>
      <c r="K30" s="72">
        <v>4</v>
      </c>
      <c r="L30" s="72">
        <v>4</v>
      </c>
      <c r="M30" s="72">
        <v>7</v>
      </c>
      <c r="N30" s="72">
        <v>7</v>
      </c>
      <c r="O30" s="72">
        <v>6</v>
      </c>
      <c r="P30" s="72">
        <v>5</v>
      </c>
      <c r="Q30" s="18" t="s">
        <v>64</v>
      </c>
      <c r="R30" s="29"/>
    </row>
    <row r="31" spans="1:19" ht="24" customHeight="1" x14ac:dyDescent="0.3">
      <c r="A31" s="77" t="s">
        <v>49</v>
      </c>
      <c r="B31" s="78"/>
      <c r="C31" s="78"/>
      <c r="D31" s="78"/>
      <c r="E31" s="67" t="s">
        <v>10</v>
      </c>
      <c r="F31" s="67" t="s">
        <v>11</v>
      </c>
      <c r="G31" s="67" t="s">
        <v>12</v>
      </c>
      <c r="H31" s="67" t="s">
        <v>13</v>
      </c>
      <c r="I31" s="67" t="s">
        <v>14</v>
      </c>
      <c r="J31" s="67" t="s">
        <v>15</v>
      </c>
      <c r="K31" s="67" t="s">
        <v>16</v>
      </c>
      <c r="L31" s="67" t="s">
        <v>17</v>
      </c>
      <c r="M31" s="67" t="s">
        <v>18</v>
      </c>
      <c r="N31" s="67" t="s">
        <v>19</v>
      </c>
      <c r="O31" s="67" t="s">
        <v>20</v>
      </c>
      <c r="P31" s="67" t="s">
        <v>21</v>
      </c>
      <c r="Q31" s="3"/>
    </row>
    <row r="32" spans="1:19" ht="24" customHeight="1" x14ac:dyDescent="0.3">
      <c r="A32" s="78"/>
      <c r="B32" s="78"/>
      <c r="C32" s="78"/>
      <c r="D32" s="78"/>
      <c r="E32" s="20">
        <f>E30*E28</f>
        <v>2870000</v>
      </c>
      <c r="F32" s="20">
        <f t="shared" ref="F32:P32" si="1">F30*F28</f>
        <v>2460000</v>
      </c>
      <c r="G32" s="20">
        <f t="shared" si="1"/>
        <v>1520000</v>
      </c>
      <c r="H32" s="20">
        <f t="shared" si="1"/>
        <v>2150000</v>
      </c>
      <c r="I32" s="20">
        <f t="shared" si="1"/>
        <v>2150000</v>
      </c>
      <c r="J32" s="20">
        <f t="shared" si="1"/>
        <v>2580000</v>
      </c>
      <c r="K32" s="20">
        <f t="shared" si="1"/>
        <v>1520000</v>
      </c>
      <c r="L32" s="20">
        <f t="shared" si="1"/>
        <v>1560000</v>
      </c>
      <c r="M32" s="20">
        <f t="shared" si="1"/>
        <v>3010000</v>
      </c>
      <c r="N32" s="20">
        <f t="shared" si="1"/>
        <v>3010000</v>
      </c>
      <c r="O32" s="20">
        <f t="shared" si="1"/>
        <v>2460000</v>
      </c>
      <c r="P32" s="20">
        <f t="shared" si="1"/>
        <v>2100000</v>
      </c>
      <c r="Q32" s="18" t="s">
        <v>63</v>
      </c>
      <c r="R32" s="29"/>
    </row>
    <row r="33" spans="1:17" ht="24" customHeight="1" x14ac:dyDescent="0.3">
      <c r="A33" s="77" t="s">
        <v>50</v>
      </c>
      <c r="B33" s="78"/>
      <c r="C33" s="78"/>
      <c r="D33" s="78"/>
      <c r="E33" s="67" t="s">
        <v>10</v>
      </c>
      <c r="F33" s="67" t="s">
        <v>11</v>
      </c>
      <c r="G33" s="67" t="s">
        <v>12</v>
      </c>
      <c r="H33" s="67" t="s">
        <v>13</v>
      </c>
      <c r="I33" s="67" t="s">
        <v>14</v>
      </c>
      <c r="J33" s="67" t="s">
        <v>15</v>
      </c>
      <c r="K33" s="67" t="s">
        <v>16</v>
      </c>
      <c r="L33" s="67" t="s">
        <v>17</v>
      </c>
      <c r="M33" s="67" t="s">
        <v>18</v>
      </c>
      <c r="N33" s="67" t="s">
        <v>19</v>
      </c>
      <c r="O33" s="67" t="s">
        <v>20</v>
      </c>
      <c r="P33" s="67" t="s">
        <v>21</v>
      </c>
      <c r="Q33" s="3"/>
    </row>
    <row r="34" spans="1:17" ht="24" customHeight="1" x14ac:dyDescent="0.3">
      <c r="A34" s="78"/>
      <c r="B34" s="78"/>
      <c r="C34" s="78"/>
      <c r="D34" s="78"/>
      <c r="E34" s="33">
        <f>IF(E$30&gt;=MAX('調整係数一覧(記載例用)'!$A$202:$A$221),VLOOKUP(MAX('調整係数一覧(記載例用)'!$A$202:$A$221),'調整係数一覧(記載例用)'!$A$202:$M$221,COLUMN(E$34)-3,0),VLOOKUP(E$30,'調整係数一覧(記載例用)'!$A$202:$M$221,COLUMN(E$34)-3,0))</f>
        <v>0.79055898636070077</v>
      </c>
      <c r="F34" s="33">
        <f>IF(F$30&gt;=MAX('調整係数一覧(記載例用)'!$A$202:$A$221),VLOOKUP(MAX('調整係数一覧(記載例用)'!$A$202:$A$221),'調整係数一覧(記載例用)'!$A$202:$M$221,COLUMN(F$34)-3,0),VLOOKUP(F$30,'調整係数一覧(記載例用)'!$A$202:$M$221,COLUMN(F$34)-3,0))</f>
        <v>0.70593672815231412</v>
      </c>
      <c r="G34" s="33">
        <f>IF(G$30&gt;=MAX('調整係数一覧(記載例用)'!$A$202:$A$221),VLOOKUP(MAX('調整係数一覧(記載例用)'!$A$202:$A$221),'調整係数一覧(記載例用)'!$A$202:$M$221,COLUMN(G$34)-3,0),VLOOKUP(G$30,'調整係数一覧(記載例用)'!$A$202:$M$221,COLUMN(G$34)-3,0))</f>
        <v>0.59165250347469889</v>
      </c>
      <c r="H34" s="33">
        <f>IF(H$30&gt;=MAX('調整係数一覧(記載例用)'!$A$202:$A$221),VLOOKUP(MAX('調整係数一覧(記載例用)'!$A$202:$A$221),'調整係数一覧(記載例用)'!$A$202:$M$221,COLUMN(H$34)-3,0),VLOOKUP(H$30,'調整係数一覧(記載例用)'!$A$202:$M$221,COLUMN(H$34)-3,0))</f>
        <v>0.81490438060998671</v>
      </c>
      <c r="I34" s="33">
        <f>IF(I$30&gt;=MAX('調整係数一覧(記載例用)'!$A$202:$A$221),VLOOKUP(MAX('調整係数一覧(記載例用)'!$A$202:$A$221),'調整係数一覧(記載例用)'!$A$202:$M$221,COLUMN(I$34)-3,0),VLOOKUP(I$30,'調整係数一覧(記載例用)'!$A$202:$M$221,COLUMN(I$34)-3,0))</f>
        <v>0.80394191880991828</v>
      </c>
      <c r="J34" s="33">
        <f>IF(J$30&gt;=MAX('調整係数一覧(記載例用)'!$A$202:$A$221),VLOOKUP(MAX('調整係数一覧(記載例用)'!$A$202:$A$221),'調整係数一覧(記載例用)'!$A$202:$M$221,COLUMN(J$34)-3,0),VLOOKUP(J$30,'調整係数一覧(記載例用)'!$A$202:$M$221,COLUMN(J$34)-3,0))</f>
        <v>0.86229413677363542</v>
      </c>
      <c r="K34" s="33">
        <f>IF(K$30&gt;=MAX('調整係数一覧(記載例用)'!$A$202:$A$221),VLOOKUP(MAX('調整係数一覧(記載例用)'!$A$202:$A$221),'調整係数一覧(記載例用)'!$A$202:$M$221,COLUMN(K$34)-3,0),VLOOKUP(K$30,'調整係数一覧(記載例用)'!$A$202:$M$221,COLUMN(K$34)-3,0))</f>
        <v>0.64294096406735246</v>
      </c>
      <c r="L34" s="33">
        <f>IF(L$30&gt;=MAX('調整係数一覧(記載例用)'!$A$202:$A$221),VLOOKUP(MAX('調整係数一覧(記載例用)'!$A$202:$A$221),'調整係数一覧(記載例用)'!$A$202:$M$221,COLUMN(L$34)-3,0),VLOOKUP(L$30,'調整係数一覧(記載例用)'!$A$202:$M$221,COLUMN(L$34)-3,0))</f>
        <v>0.48342220966970845</v>
      </c>
      <c r="M34" s="33">
        <f>IF(M$30&gt;=MAX('調整係数一覧(記載例用)'!$A$202:$A$221),VLOOKUP(MAX('調整係数一覧(記載例用)'!$A$202:$A$221),'調整係数一覧(記載例用)'!$A$202:$M$221,COLUMN(M$34)-3,0),VLOOKUP(M$30,'調整係数一覧(記載例用)'!$A$202:$M$221,COLUMN(M$34)-3,0))</f>
        <v>0.85523092178744564</v>
      </c>
      <c r="N34" s="33">
        <f>IF(N$30&gt;=MAX('調整係数一覧(記載例用)'!$A$202:$A$221),VLOOKUP(MAX('調整係数一覧(記載例用)'!$A$202:$A$221),'調整係数一覧(記載例用)'!$A$202:$M$221,COLUMN(N$34)-3,0),VLOOKUP(N$30,'調整係数一覧(記載例用)'!$A$202:$M$221,COLUMN(N$34)-3,0))</f>
        <v>0.78702561034417373</v>
      </c>
      <c r="O34" s="33">
        <f>IF(O$30&gt;=MAX('調整係数一覧(記載例用)'!$A$202:$A$221),VLOOKUP(MAX('調整係数一覧(記載例用)'!$A$202:$A$221),'調整係数一覧(記載例用)'!$A$202:$M$221,COLUMN(O$34)-3,0),VLOOKUP(O$30,'調整係数一覧(記載例用)'!$A$202:$M$221,COLUMN(O$34)-3,0))</f>
        <v>0.737644481184064</v>
      </c>
      <c r="P34" s="33">
        <f>IF(P$30&gt;=MAX('調整係数一覧(記載例用)'!$A$202:$A$221),VLOOKUP(MAX('調整係数一覧(記載例用)'!$A$202:$A$221),'調整係数一覧(記載例用)'!$A$202:$M$221,COLUMN(P$34)-3,0),VLOOKUP(P$30,'調整係数一覧(記載例用)'!$A$202:$M$221,COLUMN(P$34)-3,0))</f>
        <v>0.63047378492889627</v>
      </c>
      <c r="Q34" s="18" t="s">
        <v>66</v>
      </c>
    </row>
    <row r="35" spans="1:17" ht="24" customHeight="1" x14ac:dyDescent="0.3">
      <c r="A35" s="78" t="s">
        <v>9</v>
      </c>
      <c r="B35" s="78"/>
      <c r="C35" s="78"/>
      <c r="D35" s="78"/>
      <c r="E35" s="79">
        <f>ROUND('計算用(記載例応札容量)'!B97,0)</f>
        <v>300961</v>
      </c>
      <c r="F35" s="80"/>
      <c r="G35" s="80"/>
      <c r="H35" s="80"/>
      <c r="I35" s="80"/>
      <c r="J35" s="80"/>
      <c r="K35" s="80"/>
      <c r="L35" s="80"/>
      <c r="M35" s="80"/>
      <c r="N35" s="80"/>
      <c r="O35" s="80"/>
      <c r="P35" s="81"/>
      <c r="Q35" s="18" t="s">
        <v>22</v>
      </c>
    </row>
    <row r="36" spans="1:17" x14ac:dyDescent="0.3">
      <c r="A36" s="1" t="s">
        <v>24</v>
      </c>
    </row>
    <row r="37" spans="1:17" x14ac:dyDescent="0.3">
      <c r="A37" s="1" t="s">
        <v>107</v>
      </c>
    </row>
    <row r="38" spans="1:17" x14ac:dyDescent="0.3">
      <c r="B38" s="1" t="s">
        <v>111</v>
      </c>
    </row>
    <row r="39" spans="1:17" x14ac:dyDescent="0.3">
      <c r="B39" s="34" t="s">
        <v>75</v>
      </c>
    </row>
    <row r="40" spans="1:17" x14ac:dyDescent="0.3">
      <c r="B40" s="34" t="s">
        <v>93</v>
      </c>
    </row>
    <row r="41" spans="1:17" x14ac:dyDescent="0.3">
      <c r="B41" s="1" t="s">
        <v>67</v>
      </c>
    </row>
    <row r="42" spans="1:17" x14ac:dyDescent="0.3">
      <c r="B42" s="1" t="s">
        <v>68</v>
      </c>
    </row>
    <row r="43" spans="1:17" x14ac:dyDescent="0.3">
      <c r="B43" s="1" t="s">
        <v>112</v>
      </c>
    </row>
    <row r="44" spans="1:17" x14ac:dyDescent="0.3">
      <c r="B44" s="34" t="s">
        <v>91</v>
      </c>
    </row>
    <row r="45" spans="1:17" x14ac:dyDescent="0.3">
      <c r="B45" s="1" t="s">
        <v>69</v>
      </c>
    </row>
    <row r="46" spans="1:17" x14ac:dyDescent="0.3">
      <c r="B46" s="1" t="s">
        <v>70</v>
      </c>
    </row>
    <row r="47" spans="1:17" x14ac:dyDescent="0.3">
      <c r="B47" s="1" t="s">
        <v>71</v>
      </c>
    </row>
    <row r="49" spans="1:2" x14ac:dyDescent="0.3">
      <c r="A49" s="1" t="s">
        <v>110</v>
      </c>
    </row>
    <row r="50" spans="1:2" x14ac:dyDescent="0.3">
      <c r="B50" s="1" t="s">
        <v>97</v>
      </c>
    </row>
    <row r="51" spans="1:2" x14ac:dyDescent="0.3">
      <c r="B51" s="1" t="s">
        <v>92</v>
      </c>
    </row>
    <row r="52" spans="1:2" x14ac:dyDescent="0.3">
      <c r="B52" s="1" t="s">
        <v>113</v>
      </c>
    </row>
    <row r="53" spans="1:2" x14ac:dyDescent="0.3">
      <c r="B53" s="1" t="s">
        <v>72</v>
      </c>
    </row>
    <row r="54" spans="1:2" x14ac:dyDescent="0.3">
      <c r="B54" s="1" t="s">
        <v>73</v>
      </c>
    </row>
    <row r="55" spans="1:2" x14ac:dyDescent="0.3">
      <c r="B55" s="1" t="s">
        <v>90</v>
      </c>
    </row>
  </sheetData>
  <sheetProtection algorithmName="SHA-512" hashValue="/ta1WjicD10mZ1qSP/uPWQ8z4QQSrdFawevUkHiGC3lDThKZSHjKwYyOn8pxSuvsfZKpqM6do3d/zY+1H3DRWQ==" saltValue="nIhMZSXfMgGDZUvybfHVKA==" spinCount="100000" sheet="1" objects="1" scenarios="1"/>
  <mergeCells count="28">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31:D32"/>
    <mergeCell ref="A33:D34"/>
    <mergeCell ref="A35:D35"/>
    <mergeCell ref="E35:P35"/>
    <mergeCell ref="A22:D23"/>
    <mergeCell ref="A24:D25"/>
    <mergeCell ref="A26:D26"/>
    <mergeCell ref="E26:P26"/>
    <mergeCell ref="A27:D28"/>
    <mergeCell ref="A29:D30"/>
  </mergeCells>
  <phoneticPr fontId="2"/>
  <conditionalFormatting sqref="E19:P19">
    <cfRule type="cellIs" dxfId="7" priority="5" operator="greaterThan">
      <formula>$E$17</formula>
    </cfRule>
  </conditionalFormatting>
  <conditionalFormatting sqref="E30:P30">
    <cfRule type="expression" dxfId="6" priority="3">
      <formula>E23&lt;E32</formula>
    </cfRule>
  </conditionalFormatting>
  <conditionalFormatting sqref="E32:P32">
    <cfRule type="cellIs" dxfId="5" priority="2" operator="greaterThan">
      <formula>E23</formula>
    </cfRule>
  </conditionalFormatting>
  <conditionalFormatting sqref="E28:P28">
    <cfRule type="cellIs" dxfId="4" priority="1" operator="greaterThan">
      <formula>E19</formula>
    </cfRule>
  </conditionalFormatting>
  <dataValidations count="6">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55"/>
  <sheetViews>
    <sheetView showGridLines="0" tabSelected="1" zoomScale="85" zoomScaleNormal="85" workbookViewId="0">
      <selection activeCell="C7" sqref="C7"/>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68" t="s">
        <v>86</v>
      </c>
      <c r="B1" s="68"/>
      <c r="C1" s="68"/>
      <c r="D1" s="68"/>
      <c r="E1" s="68"/>
      <c r="F1" s="69" t="s">
        <v>87</v>
      </c>
      <c r="G1" s="69"/>
      <c r="H1" s="69"/>
      <c r="I1" s="70" t="s">
        <v>88</v>
      </c>
    </row>
    <row r="2" spans="1:17" ht="16.2" x14ac:dyDescent="0.3">
      <c r="A2" s="97" t="s">
        <v>0</v>
      </c>
      <c r="B2" s="98"/>
      <c r="C2" s="4"/>
      <c r="D2" s="4"/>
      <c r="E2" s="4"/>
      <c r="F2" s="4"/>
      <c r="G2" s="4"/>
      <c r="H2" s="4"/>
      <c r="I2" s="4"/>
      <c r="J2" s="4"/>
      <c r="K2" s="4"/>
      <c r="L2" s="4"/>
      <c r="M2" s="4"/>
      <c r="N2" s="4"/>
      <c r="O2" s="4"/>
      <c r="P2" s="4"/>
      <c r="Q2" s="4"/>
    </row>
    <row r="3" spans="1:17" ht="16.2" x14ac:dyDescent="0.3">
      <c r="A3" s="28"/>
      <c r="B3" s="28"/>
      <c r="C3" s="4"/>
      <c r="D3" s="4"/>
      <c r="E3" s="4"/>
      <c r="F3" s="4"/>
      <c r="G3" s="4"/>
      <c r="H3" s="4"/>
      <c r="I3" s="4"/>
      <c r="J3" s="4"/>
      <c r="K3" s="4"/>
      <c r="L3" s="4"/>
      <c r="M3" s="4"/>
      <c r="N3" s="4"/>
      <c r="O3" s="4"/>
      <c r="P3" s="4"/>
      <c r="Q3" s="4"/>
    </row>
    <row r="4" spans="1:17" ht="16.2" x14ac:dyDescent="0.3">
      <c r="A4" s="99" t="s">
        <v>106</v>
      </c>
      <c r="B4" s="99"/>
      <c r="C4" s="99"/>
      <c r="D4" s="99"/>
      <c r="E4" s="99"/>
      <c r="F4" s="99"/>
      <c r="G4" s="99"/>
      <c r="H4" s="99"/>
      <c r="I4" s="99"/>
      <c r="J4" s="99"/>
      <c r="K4" s="99"/>
      <c r="L4" s="99"/>
      <c r="M4" s="99"/>
      <c r="N4" s="99"/>
      <c r="O4" s="99"/>
      <c r="P4" s="99"/>
      <c r="Q4" s="99"/>
    </row>
    <row r="5" spans="1:17" ht="16.2" x14ac:dyDescent="0.3">
      <c r="A5" s="4"/>
      <c r="B5" s="4"/>
      <c r="C5" s="4"/>
      <c r="D5" s="4"/>
      <c r="E5" s="4"/>
      <c r="F5" s="4"/>
      <c r="G5" s="4"/>
      <c r="H5" s="4"/>
      <c r="I5" s="4"/>
      <c r="J5" s="4"/>
      <c r="K5" s="4"/>
      <c r="L5" s="4"/>
      <c r="M5" s="4"/>
      <c r="N5" s="21"/>
      <c r="O5" s="4"/>
      <c r="P5" s="4"/>
      <c r="Q5" s="4"/>
    </row>
    <row r="6" spans="1:17" ht="16.2" x14ac:dyDescent="0.3">
      <c r="A6" s="99" t="s">
        <v>62</v>
      </c>
      <c r="B6" s="99"/>
      <c r="C6" s="99"/>
      <c r="D6" s="99"/>
      <c r="E6" s="99"/>
      <c r="F6" s="99"/>
      <c r="G6" s="99"/>
      <c r="H6" s="99"/>
      <c r="I6" s="99"/>
      <c r="J6" s="99"/>
      <c r="K6" s="99"/>
      <c r="L6" s="99"/>
      <c r="M6" s="99"/>
      <c r="N6" s="99"/>
      <c r="O6" s="99"/>
      <c r="P6" s="99"/>
      <c r="Q6" s="99"/>
    </row>
    <row r="7" spans="1:17" ht="16.2" x14ac:dyDescent="0.3">
      <c r="A7" s="75"/>
      <c r="B7" s="75"/>
      <c r="C7" s="75"/>
      <c r="D7" s="75"/>
      <c r="E7" s="75"/>
      <c r="F7" s="75"/>
      <c r="G7" s="75"/>
      <c r="H7" s="75"/>
      <c r="I7" s="75"/>
      <c r="J7" s="75"/>
      <c r="K7" s="75"/>
      <c r="L7" s="75"/>
      <c r="M7" s="75"/>
      <c r="N7" s="75"/>
      <c r="O7" s="75"/>
      <c r="P7" s="75"/>
      <c r="Q7" s="75"/>
    </row>
    <row r="8" spans="1:17" ht="16.2" x14ac:dyDescent="0.3">
      <c r="A8" s="76" t="s">
        <v>108</v>
      </c>
      <c r="B8" s="75"/>
      <c r="C8" s="75"/>
      <c r="D8" s="75"/>
      <c r="E8" s="75"/>
      <c r="F8" s="75"/>
      <c r="G8" s="75"/>
      <c r="H8" s="75"/>
      <c r="I8" s="75"/>
      <c r="J8" s="75"/>
      <c r="K8" s="75"/>
      <c r="L8" s="75"/>
      <c r="M8" s="75"/>
      <c r="N8" s="75"/>
      <c r="O8" s="75"/>
      <c r="P8" s="75"/>
      <c r="Q8" s="75"/>
    </row>
    <row r="9" spans="1:17" ht="16.2" x14ac:dyDescent="0.3">
      <c r="A9" s="75"/>
      <c r="B9" s="76" t="s">
        <v>109</v>
      </c>
      <c r="C9" s="75"/>
      <c r="D9" s="75"/>
      <c r="E9" s="75"/>
      <c r="F9" s="75"/>
      <c r="G9" s="75"/>
      <c r="H9" s="75"/>
      <c r="I9" s="75"/>
      <c r="J9" s="75"/>
      <c r="K9" s="75"/>
      <c r="L9" s="75"/>
      <c r="M9" s="75"/>
      <c r="N9" s="75"/>
      <c r="O9" s="75"/>
      <c r="P9" s="75"/>
      <c r="Q9" s="75"/>
    </row>
    <row r="10" spans="1:17" ht="16.2" x14ac:dyDescent="0.3">
      <c r="C10" s="4"/>
      <c r="D10" s="4"/>
      <c r="E10" s="22"/>
      <c r="F10" s="22"/>
      <c r="G10" s="22"/>
      <c r="H10" s="22"/>
      <c r="I10" s="22"/>
      <c r="J10" s="22"/>
      <c r="K10" s="22"/>
      <c r="L10" s="22"/>
      <c r="M10" s="22"/>
      <c r="N10" s="22"/>
      <c r="O10" s="22"/>
      <c r="P10" s="22"/>
      <c r="Q10" s="4"/>
    </row>
    <row r="11" spans="1:17" ht="16.2" x14ac:dyDescent="0.3">
      <c r="A11" s="32"/>
      <c r="B11" s="32"/>
      <c r="C11" s="32"/>
      <c r="D11" s="32"/>
      <c r="E11" s="63"/>
      <c r="F11" s="63"/>
      <c r="G11" s="63"/>
      <c r="H11" s="63"/>
      <c r="I11" s="63"/>
      <c r="J11" s="63"/>
      <c r="K11" s="63"/>
      <c r="L11" s="32"/>
      <c r="M11" s="100" t="s">
        <v>96</v>
      </c>
      <c r="N11" s="100"/>
      <c r="O11" s="100"/>
      <c r="P11" s="100"/>
      <c r="Q11" s="100"/>
    </row>
    <row r="12" spans="1:17" ht="24" customHeight="1" x14ac:dyDescent="0.3">
      <c r="A12" s="78" t="s">
        <v>1</v>
      </c>
      <c r="B12" s="78"/>
      <c r="C12" s="78"/>
      <c r="D12" s="78"/>
      <c r="E12" s="101" t="s">
        <v>23</v>
      </c>
      <c r="F12" s="102"/>
      <c r="G12" s="102"/>
      <c r="H12" s="102"/>
      <c r="I12" s="102"/>
      <c r="J12" s="102"/>
      <c r="K12" s="102"/>
      <c r="L12" s="102"/>
      <c r="M12" s="102"/>
      <c r="N12" s="102"/>
      <c r="O12" s="102"/>
      <c r="P12" s="103"/>
      <c r="Q12" s="19" t="s">
        <v>2</v>
      </c>
    </row>
    <row r="13" spans="1:17" ht="24" customHeight="1" x14ac:dyDescent="0.3">
      <c r="A13" s="78" t="s">
        <v>3</v>
      </c>
      <c r="B13" s="78"/>
      <c r="C13" s="78"/>
      <c r="D13" s="78"/>
      <c r="E13" s="82"/>
      <c r="F13" s="83"/>
      <c r="G13" s="83"/>
      <c r="H13" s="83"/>
      <c r="I13" s="83"/>
      <c r="J13" s="83"/>
      <c r="K13" s="83"/>
      <c r="L13" s="83"/>
      <c r="M13" s="83"/>
      <c r="N13" s="83"/>
      <c r="O13" s="83"/>
      <c r="P13" s="84"/>
      <c r="Q13" s="3"/>
    </row>
    <row r="14" spans="1:17" ht="30" customHeight="1" x14ac:dyDescent="0.3">
      <c r="A14" s="77" t="s">
        <v>4</v>
      </c>
      <c r="B14" s="77"/>
      <c r="C14" s="77"/>
      <c r="D14" s="77"/>
      <c r="E14" s="85" t="s">
        <v>42</v>
      </c>
      <c r="F14" s="86"/>
      <c r="G14" s="86"/>
      <c r="H14" s="86"/>
      <c r="I14" s="86"/>
      <c r="J14" s="86"/>
      <c r="K14" s="86"/>
      <c r="L14" s="86"/>
      <c r="M14" s="86"/>
      <c r="N14" s="86"/>
      <c r="O14" s="86"/>
      <c r="P14" s="87"/>
      <c r="Q14" s="3"/>
    </row>
    <row r="15" spans="1:17" ht="24" customHeight="1" x14ac:dyDescent="0.3">
      <c r="A15" s="78" t="s">
        <v>5</v>
      </c>
      <c r="B15" s="78"/>
      <c r="C15" s="78"/>
      <c r="D15" s="78"/>
      <c r="E15" s="88" t="s">
        <v>74</v>
      </c>
      <c r="F15" s="89"/>
      <c r="G15" s="89"/>
      <c r="H15" s="89"/>
      <c r="I15" s="89"/>
      <c r="J15" s="89"/>
      <c r="K15" s="89"/>
      <c r="L15" s="89"/>
      <c r="M15" s="89"/>
      <c r="N15" s="89"/>
      <c r="O15" s="89"/>
      <c r="P15" s="90"/>
      <c r="Q15" s="3"/>
    </row>
    <row r="16" spans="1:17" ht="24" customHeight="1" x14ac:dyDescent="0.3">
      <c r="A16" s="78" t="s">
        <v>6</v>
      </c>
      <c r="B16" s="78"/>
      <c r="C16" s="78"/>
      <c r="D16" s="78"/>
      <c r="E16" s="91"/>
      <c r="F16" s="92"/>
      <c r="G16" s="92"/>
      <c r="H16" s="92"/>
      <c r="I16" s="92"/>
      <c r="J16" s="92"/>
      <c r="K16" s="92"/>
      <c r="L16" s="92"/>
      <c r="M16" s="92"/>
      <c r="N16" s="92"/>
      <c r="O16" s="92"/>
      <c r="P16" s="93"/>
      <c r="Q16" s="3"/>
    </row>
    <row r="17" spans="1:19" ht="24" customHeight="1" x14ac:dyDescent="0.3">
      <c r="A17" s="78" t="s">
        <v>7</v>
      </c>
      <c r="B17" s="78"/>
      <c r="C17" s="78"/>
      <c r="D17" s="78"/>
      <c r="E17" s="94"/>
      <c r="F17" s="95"/>
      <c r="G17" s="95"/>
      <c r="H17" s="95"/>
      <c r="I17" s="95"/>
      <c r="J17" s="95"/>
      <c r="K17" s="95"/>
      <c r="L17" s="95"/>
      <c r="M17" s="95"/>
      <c r="N17" s="95"/>
      <c r="O17" s="95"/>
      <c r="P17" s="96"/>
      <c r="Q17" s="18" t="s">
        <v>22</v>
      </c>
    </row>
    <row r="18" spans="1:19" ht="24" customHeight="1" x14ac:dyDescent="0.3">
      <c r="A18" s="78" t="s">
        <v>43</v>
      </c>
      <c r="B18" s="78"/>
      <c r="C18" s="78"/>
      <c r="D18" s="78"/>
      <c r="E18" s="19" t="s">
        <v>10</v>
      </c>
      <c r="F18" s="19" t="s">
        <v>11</v>
      </c>
      <c r="G18" s="19" t="s">
        <v>12</v>
      </c>
      <c r="H18" s="19" t="s">
        <v>13</v>
      </c>
      <c r="I18" s="19" t="s">
        <v>14</v>
      </c>
      <c r="J18" s="19" t="s">
        <v>15</v>
      </c>
      <c r="K18" s="19" t="s">
        <v>16</v>
      </c>
      <c r="L18" s="19" t="s">
        <v>17</v>
      </c>
      <c r="M18" s="19" t="s">
        <v>18</v>
      </c>
      <c r="N18" s="19" t="s">
        <v>19</v>
      </c>
      <c r="O18" s="19" t="s">
        <v>20</v>
      </c>
      <c r="P18" s="19" t="s">
        <v>21</v>
      </c>
      <c r="Q18" s="3"/>
    </row>
    <row r="19" spans="1:19" ht="24" customHeight="1" x14ac:dyDescent="0.3">
      <c r="A19" s="78"/>
      <c r="B19" s="78"/>
      <c r="C19" s="78"/>
      <c r="D19" s="78"/>
      <c r="E19" s="30"/>
      <c r="F19" s="30"/>
      <c r="G19" s="30"/>
      <c r="H19" s="30"/>
      <c r="I19" s="30"/>
      <c r="J19" s="30"/>
      <c r="K19" s="30"/>
      <c r="L19" s="30"/>
      <c r="M19" s="30"/>
      <c r="N19" s="30"/>
      <c r="O19" s="30"/>
      <c r="P19" s="30"/>
      <c r="Q19" s="18" t="s">
        <v>22</v>
      </c>
    </row>
    <row r="20" spans="1:19" ht="24" customHeight="1" x14ac:dyDescent="0.3">
      <c r="A20" s="77" t="s">
        <v>44</v>
      </c>
      <c r="B20" s="78"/>
      <c r="C20" s="78"/>
      <c r="D20" s="78"/>
      <c r="E20" s="19" t="s">
        <v>10</v>
      </c>
      <c r="F20" s="19" t="s">
        <v>11</v>
      </c>
      <c r="G20" s="19" t="s">
        <v>12</v>
      </c>
      <c r="H20" s="19" t="s">
        <v>13</v>
      </c>
      <c r="I20" s="19" t="s">
        <v>14</v>
      </c>
      <c r="J20" s="19" t="s">
        <v>15</v>
      </c>
      <c r="K20" s="19" t="s">
        <v>16</v>
      </c>
      <c r="L20" s="19" t="s">
        <v>17</v>
      </c>
      <c r="M20" s="19" t="s">
        <v>18</v>
      </c>
      <c r="N20" s="19" t="s">
        <v>19</v>
      </c>
      <c r="O20" s="19" t="s">
        <v>20</v>
      </c>
      <c r="P20" s="19" t="s">
        <v>21</v>
      </c>
      <c r="Q20" s="3"/>
    </row>
    <row r="21" spans="1:19" ht="24" customHeight="1" x14ac:dyDescent="0.3">
      <c r="A21" s="78"/>
      <c r="B21" s="78"/>
      <c r="C21" s="78"/>
      <c r="D21" s="78"/>
      <c r="E21" s="31"/>
      <c r="F21" s="31"/>
      <c r="G21" s="31"/>
      <c r="H21" s="31"/>
      <c r="I21" s="31"/>
      <c r="J21" s="31"/>
      <c r="K21" s="31"/>
      <c r="L21" s="31"/>
      <c r="M21" s="31"/>
      <c r="N21" s="31"/>
      <c r="O21" s="31"/>
      <c r="P21" s="31"/>
      <c r="Q21" s="18" t="s">
        <v>64</v>
      </c>
      <c r="R21" s="29"/>
      <c r="S21" s="66"/>
    </row>
    <row r="22" spans="1:19" ht="24" customHeight="1" x14ac:dyDescent="0.3">
      <c r="A22" s="77" t="s">
        <v>45</v>
      </c>
      <c r="B22" s="78"/>
      <c r="C22" s="78"/>
      <c r="D22" s="78"/>
      <c r="E22" s="19" t="s">
        <v>10</v>
      </c>
      <c r="F22" s="19" t="s">
        <v>11</v>
      </c>
      <c r="G22" s="19" t="s">
        <v>12</v>
      </c>
      <c r="H22" s="19" t="s">
        <v>13</v>
      </c>
      <c r="I22" s="19" t="s">
        <v>14</v>
      </c>
      <c r="J22" s="19" t="s">
        <v>15</v>
      </c>
      <c r="K22" s="19" t="s">
        <v>16</v>
      </c>
      <c r="L22" s="19" t="s">
        <v>17</v>
      </c>
      <c r="M22" s="19" t="s">
        <v>18</v>
      </c>
      <c r="N22" s="19" t="s">
        <v>19</v>
      </c>
      <c r="O22" s="19" t="s">
        <v>20</v>
      </c>
      <c r="P22" s="19" t="s">
        <v>21</v>
      </c>
      <c r="Q22" s="3"/>
    </row>
    <row r="23" spans="1:19" ht="24" customHeight="1" x14ac:dyDescent="0.3">
      <c r="A23" s="78"/>
      <c r="B23" s="78"/>
      <c r="C23" s="78"/>
      <c r="D23" s="78"/>
      <c r="E23" s="20">
        <f>E21*E19</f>
        <v>0</v>
      </c>
      <c r="F23" s="20">
        <f t="shared" ref="F23:P23" si="0">F21*F19</f>
        <v>0</v>
      </c>
      <c r="G23" s="20">
        <f t="shared" si="0"/>
        <v>0</v>
      </c>
      <c r="H23" s="20">
        <f t="shared" si="0"/>
        <v>0</v>
      </c>
      <c r="I23" s="20">
        <f t="shared" si="0"/>
        <v>0</v>
      </c>
      <c r="J23" s="20">
        <f t="shared" si="0"/>
        <v>0</v>
      </c>
      <c r="K23" s="20">
        <f t="shared" si="0"/>
        <v>0</v>
      </c>
      <c r="L23" s="20">
        <f t="shared" si="0"/>
        <v>0</v>
      </c>
      <c r="M23" s="20">
        <f t="shared" si="0"/>
        <v>0</v>
      </c>
      <c r="N23" s="20">
        <f t="shared" si="0"/>
        <v>0</v>
      </c>
      <c r="O23" s="20">
        <f t="shared" si="0"/>
        <v>0</v>
      </c>
      <c r="P23" s="20">
        <f t="shared" si="0"/>
        <v>0</v>
      </c>
      <c r="Q23" s="18" t="s">
        <v>63</v>
      </c>
      <c r="S23" s="65"/>
    </row>
    <row r="24" spans="1:19" ht="24" customHeight="1" x14ac:dyDescent="0.3">
      <c r="A24" s="77" t="s">
        <v>46</v>
      </c>
      <c r="B24" s="78"/>
      <c r="C24" s="78"/>
      <c r="D24" s="78"/>
      <c r="E24" s="19" t="s">
        <v>10</v>
      </c>
      <c r="F24" s="19" t="s">
        <v>11</v>
      </c>
      <c r="G24" s="19" t="s">
        <v>12</v>
      </c>
      <c r="H24" s="19" t="s">
        <v>13</v>
      </c>
      <c r="I24" s="19" t="s">
        <v>14</v>
      </c>
      <c r="J24" s="19" t="s">
        <v>15</v>
      </c>
      <c r="K24" s="19" t="s">
        <v>16</v>
      </c>
      <c r="L24" s="19" t="s">
        <v>17</v>
      </c>
      <c r="M24" s="19" t="s">
        <v>18</v>
      </c>
      <c r="N24" s="19" t="s">
        <v>19</v>
      </c>
      <c r="O24" s="19" t="s">
        <v>20</v>
      </c>
      <c r="P24" s="19" t="s">
        <v>21</v>
      </c>
      <c r="Q24" s="3"/>
    </row>
    <row r="25" spans="1:19" ht="24" customHeight="1" x14ac:dyDescent="0.3">
      <c r="A25" s="78"/>
      <c r="B25" s="78"/>
      <c r="C25" s="78"/>
      <c r="D25" s="78"/>
      <c r="E25" s="33" t="e">
        <f>IF(E$21&gt;=MAX(調整係数一覧!$A$202:$A$221),VLOOKUP(MAX(調整係数一覧!$A$202:$A$221),調整係数一覧!$A$202:$M$221,COLUMN(E$25)-3,0),VLOOKUP(E$21,調整係数一覧!$A$202:$M$221,COLUMN(E$25)-3,0))</f>
        <v>#N/A</v>
      </c>
      <c r="F25" s="33" t="e">
        <f>IF(F$21&gt;=MAX(調整係数一覧!$A$202:$A$221),VLOOKUP(MAX(調整係数一覧!$A$202:$A$221),調整係数一覧!$A$202:$M$221,COLUMN(F$25)-3,0),VLOOKUP(F$21,調整係数一覧!$A$202:$M$221,COLUMN(F$25)-3,0))</f>
        <v>#N/A</v>
      </c>
      <c r="G25" s="33" t="e">
        <f>IF(G$21&gt;=MAX(調整係数一覧!$A$202:$A$221),VLOOKUP(MAX(調整係数一覧!$A$202:$A$221),調整係数一覧!$A$202:$M$221,COLUMN(G$25)-3,0),VLOOKUP(G$21,調整係数一覧!$A$202:$M$221,COLUMN(G$25)-3,0))</f>
        <v>#N/A</v>
      </c>
      <c r="H25" s="33" t="e">
        <f>IF(H$21&gt;=MAX(調整係数一覧!$A$202:$A$221),VLOOKUP(MAX(調整係数一覧!$A$202:$A$221),調整係数一覧!$A$202:$M$221,COLUMN(H$25)-3,0),VLOOKUP(H$21,調整係数一覧!$A$202:$M$221,COLUMN(H$25)-3,0))</f>
        <v>#N/A</v>
      </c>
      <c r="I25" s="33" t="e">
        <f>IF(I$21&gt;=MAX(調整係数一覧!$A$202:$A$221),VLOOKUP(MAX(調整係数一覧!$A$202:$A$221),調整係数一覧!$A$202:$M$221,COLUMN(I$25)-3,0),VLOOKUP(I$21,調整係数一覧!$A$202:$M$221,COLUMN(I$25)-3,0))</f>
        <v>#N/A</v>
      </c>
      <c r="J25" s="33" t="e">
        <f>IF(J$21&gt;=MAX(調整係数一覧!$A$202:$A$221),VLOOKUP(MAX(調整係数一覧!$A$202:$A$221),調整係数一覧!$A$202:$M$221,COLUMN(J$25)-3,0),VLOOKUP(J$21,調整係数一覧!$A$202:$M$221,COLUMN(J$25)-3,0))</f>
        <v>#N/A</v>
      </c>
      <c r="K25" s="33" t="e">
        <f>IF(K$21&gt;=MAX(調整係数一覧!$A$202:$A$221),VLOOKUP(MAX(調整係数一覧!$A$202:$A$221),調整係数一覧!$A$202:$M$221,COLUMN(K$25)-3,0),VLOOKUP(K$21,調整係数一覧!$A$202:$M$221,COLUMN(K$25)-3,0))</f>
        <v>#N/A</v>
      </c>
      <c r="L25" s="33" t="e">
        <f>IF(L$21&gt;=MAX(調整係数一覧!$A$202:$A$221),VLOOKUP(MAX(調整係数一覧!$A$202:$A$221),調整係数一覧!$A$202:$M$221,COLUMN(L$25)-3,0),VLOOKUP(L$21,調整係数一覧!$A$202:$M$221,COLUMN(L$25)-3,0))</f>
        <v>#N/A</v>
      </c>
      <c r="M25" s="33" t="e">
        <f>IF(M$21&gt;=MAX(調整係数一覧!$A$202:$A$221),VLOOKUP(MAX(調整係数一覧!$A$202:$A$221),調整係数一覧!$A$202:$M$221,COLUMN(M$25)-3,0),VLOOKUP(M$21,調整係数一覧!$A$202:$M$221,COLUMN(M$25)-3,0))</f>
        <v>#N/A</v>
      </c>
      <c r="N25" s="33" t="e">
        <f>IF(N$21&gt;=MAX(調整係数一覧!$A$202:$A$221),VLOOKUP(MAX(調整係数一覧!$A$202:$A$221),調整係数一覧!$A$202:$M$221,COLUMN(N$25)-3,0),VLOOKUP(N$21,調整係数一覧!$A$202:$M$221,COLUMN(N$25)-3,0))</f>
        <v>#N/A</v>
      </c>
      <c r="O25" s="33" t="e">
        <f>IF(O$21&gt;=MAX(調整係数一覧!$A$202:$A$221),VLOOKUP(MAX(調整係数一覧!$A$202:$A$221),調整係数一覧!$A$202:$M$221,COLUMN(O$25)-3,0),VLOOKUP(O$21,調整係数一覧!$A$202:$M$221,COLUMN(O$25)-3,0))</f>
        <v>#N/A</v>
      </c>
      <c r="P25" s="33" t="e">
        <f>IF(P$21&gt;=MAX(調整係数一覧!$A$202:$A$221),VLOOKUP(MAX(調整係数一覧!$A$202:$A$221),調整係数一覧!$A$202:$M$221,COLUMN(P$25)-3,0),VLOOKUP(P$21,調整係数一覧!$A$202:$M$221,COLUMN(P$25)-3,0))</f>
        <v>#N/A</v>
      </c>
      <c r="Q25" s="18" t="s">
        <v>65</v>
      </c>
    </row>
    <row r="26" spans="1:19" ht="24" customHeight="1" x14ac:dyDescent="0.3">
      <c r="A26" s="78" t="s">
        <v>8</v>
      </c>
      <c r="B26" s="78"/>
      <c r="C26" s="78"/>
      <c r="D26" s="78"/>
      <c r="E26" s="79">
        <f>ROUND('計算用(期待容量)'!B97,0)</f>
        <v>0</v>
      </c>
      <c r="F26" s="80"/>
      <c r="G26" s="80"/>
      <c r="H26" s="80"/>
      <c r="I26" s="80"/>
      <c r="J26" s="80"/>
      <c r="K26" s="80"/>
      <c r="L26" s="80"/>
      <c r="M26" s="80"/>
      <c r="N26" s="80"/>
      <c r="O26" s="80"/>
      <c r="P26" s="81"/>
      <c r="Q26" s="18" t="s">
        <v>22</v>
      </c>
    </row>
    <row r="27" spans="1:19" ht="24" customHeight="1" x14ac:dyDescent="0.3">
      <c r="A27" s="78" t="s">
        <v>47</v>
      </c>
      <c r="B27" s="78"/>
      <c r="C27" s="78"/>
      <c r="D27" s="78"/>
      <c r="E27" s="19" t="s">
        <v>10</v>
      </c>
      <c r="F27" s="19" t="s">
        <v>11</v>
      </c>
      <c r="G27" s="19" t="s">
        <v>12</v>
      </c>
      <c r="H27" s="19" t="s">
        <v>13</v>
      </c>
      <c r="I27" s="19" t="s">
        <v>14</v>
      </c>
      <c r="J27" s="19" t="s">
        <v>15</v>
      </c>
      <c r="K27" s="19" t="s">
        <v>16</v>
      </c>
      <c r="L27" s="19" t="s">
        <v>17</v>
      </c>
      <c r="M27" s="19" t="s">
        <v>18</v>
      </c>
      <c r="N27" s="19" t="s">
        <v>19</v>
      </c>
      <c r="O27" s="19" t="s">
        <v>20</v>
      </c>
      <c r="P27" s="19" t="s">
        <v>21</v>
      </c>
      <c r="Q27" s="3"/>
    </row>
    <row r="28" spans="1:19" ht="24" customHeight="1" x14ac:dyDescent="0.3">
      <c r="A28" s="78"/>
      <c r="B28" s="78"/>
      <c r="C28" s="78"/>
      <c r="D28" s="78"/>
      <c r="E28" s="71"/>
      <c r="F28" s="71"/>
      <c r="G28" s="71"/>
      <c r="H28" s="71"/>
      <c r="I28" s="71"/>
      <c r="J28" s="71"/>
      <c r="K28" s="71"/>
      <c r="L28" s="71"/>
      <c r="M28" s="71"/>
      <c r="N28" s="71"/>
      <c r="O28" s="71"/>
      <c r="P28" s="71"/>
      <c r="Q28" s="18" t="s">
        <v>22</v>
      </c>
    </row>
    <row r="29" spans="1:19" ht="24" customHeight="1" x14ac:dyDescent="0.3">
      <c r="A29" s="77" t="s">
        <v>48</v>
      </c>
      <c r="B29" s="78"/>
      <c r="C29" s="78"/>
      <c r="D29" s="78"/>
      <c r="E29" s="19" t="s">
        <v>10</v>
      </c>
      <c r="F29" s="19" t="s">
        <v>11</v>
      </c>
      <c r="G29" s="19" t="s">
        <v>12</v>
      </c>
      <c r="H29" s="19" t="s">
        <v>13</v>
      </c>
      <c r="I29" s="19" t="s">
        <v>14</v>
      </c>
      <c r="J29" s="19" t="s">
        <v>15</v>
      </c>
      <c r="K29" s="19" t="s">
        <v>16</v>
      </c>
      <c r="L29" s="19" t="s">
        <v>17</v>
      </c>
      <c r="M29" s="19" t="s">
        <v>18</v>
      </c>
      <c r="N29" s="19" t="s">
        <v>19</v>
      </c>
      <c r="O29" s="19" t="s">
        <v>20</v>
      </c>
      <c r="P29" s="19" t="s">
        <v>21</v>
      </c>
      <c r="Q29" s="3"/>
    </row>
    <row r="30" spans="1:19" ht="24" customHeight="1" x14ac:dyDescent="0.3">
      <c r="A30" s="78"/>
      <c r="B30" s="78"/>
      <c r="C30" s="78"/>
      <c r="D30" s="78"/>
      <c r="E30" s="72"/>
      <c r="F30" s="72"/>
      <c r="G30" s="72"/>
      <c r="H30" s="72"/>
      <c r="I30" s="72"/>
      <c r="J30" s="72"/>
      <c r="K30" s="72"/>
      <c r="L30" s="72"/>
      <c r="M30" s="72"/>
      <c r="N30" s="72"/>
      <c r="O30" s="72"/>
      <c r="P30" s="72"/>
      <c r="Q30" s="18" t="s">
        <v>64</v>
      </c>
      <c r="R30" s="29"/>
    </row>
    <row r="31" spans="1:19" ht="24" customHeight="1" x14ac:dyDescent="0.3">
      <c r="A31" s="77" t="s">
        <v>49</v>
      </c>
      <c r="B31" s="78"/>
      <c r="C31" s="78"/>
      <c r="D31" s="78"/>
      <c r="E31" s="19" t="s">
        <v>10</v>
      </c>
      <c r="F31" s="19" t="s">
        <v>11</v>
      </c>
      <c r="G31" s="19" t="s">
        <v>12</v>
      </c>
      <c r="H31" s="19" t="s">
        <v>13</v>
      </c>
      <c r="I31" s="19" t="s">
        <v>14</v>
      </c>
      <c r="J31" s="19" t="s">
        <v>15</v>
      </c>
      <c r="K31" s="19" t="s">
        <v>16</v>
      </c>
      <c r="L31" s="19" t="s">
        <v>17</v>
      </c>
      <c r="M31" s="19" t="s">
        <v>18</v>
      </c>
      <c r="N31" s="19" t="s">
        <v>19</v>
      </c>
      <c r="O31" s="19" t="s">
        <v>20</v>
      </c>
      <c r="P31" s="19" t="s">
        <v>21</v>
      </c>
      <c r="Q31" s="3"/>
    </row>
    <row r="32" spans="1:19" ht="24" customHeight="1" x14ac:dyDescent="0.3">
      <c r="A32" s="78"/>
      <c r="B32" s="78"/>
      <c r="C32" s="78"/>
      <c r="D32" s="78"/>
      <c r="E32" s="20">
        <f>E30*E28</f>
        <v>0</v>
      </c>
      <c r="F32" s="20">
        <f t="shared" ref="F32:P32" si="1">F30*F28</f>
        <v>0</v>
      </c>
      <c r="G32" s="20">
        <f t="shared" si="1"/>
        <v>0</v>
      </c>
      <c r="H32" s="20">
        <f t="shared" si="1"/>
        <v>0</v>
      </c>
      <c r="I32" s="20">
        <f t="shared" si="1"/>
        <v>0</v>
      </c>
      <c r="J32" s="20">
        <f t="shared" si="1"/>
        <v>0</v>
      </c>
      <c r="K32" s="20">
        <f t="shared" si="1"/>
        <v>0</v>
      </c>
      <c r="L32" s="20">
        <f t="shared" si="1"/>
        <v>0</v>
      </c>
      <c r="M32" s="20">
        <f t="shared" si="1"/>
        <v>0</v>
      </c>
      <c r="N32" s="20">
        <f t="shared" si="1"/>
        <v>0</v>
      </c>
      <c r="O32" s="20">
        <f t="shared" si="1"/>
        <v>0</v>
      </c>
      <c r="P32" s="20">
        <f t="shared" si="1"/>
        <v>0</v>
      </c>
      <c r="Q32" s="18" t="s">
        <v>63</v>
      </c>
      <c r="R32" s="29"/>
    </row>
    <row r="33" spans="1:17" ht="24" customHeight="1" x14ac:dyDescent="0.3">
      <c r="A33" s="77" t="s">
        <v>50</v>
      </c>
      <c r="B33" s="78"/>
      <c r="C33" s="78"/>
      <c r="D33" s="78"/>
      <c r="E33" s="19" t="s">
        <v>10</v>
      </c>
      <c r="F33" s="19" t="s">
        <v>11</v>
      </c>
      <c r="G33" s="19" t="s">
        <v>12</v>
      </c>
      <c r="H33" s="19" t="s">
        <v>13</v>
      </c>
      <c r="I33" s="19" t="s">
        <v>14</v>
      </c>
      <c r="J33" s="19" t="s">
        <v>15</v>
      </c>
      <c r="K33" s="19" t="s">
        <v>16</v>
      </c>
      <c r="L33" s="19" t="s">
        <v>17</v>
      </c>
      <c r="M33" s="19" t="s">
        <v>18</v>
      </c>
      <c r="N33" s="19" t="s">
        <v>19</v>
      </c>
      <c r="O33" s="19" t="s">
        <v>20</v>
      </c>
      <c r="P33" s="19" t="s">
        <v>21</v>
      </c>
      <c r="Q33" s="3"/>
    </row>
    <row r="34" spans="1:17" ht="24" customHeight="1" x14ac:dyDescent="0.3">
      <c r="A34" s="78"/>
      <c r="B34" s="78"/>
      <c r="C34" s="78"/>
      <c r="D34" s="78"/>
      <c r="E34" s="33" t="e">
        <f>IF(E$30&gt;=MAX(調整係数一覧!$A$202:$A$221),VLOOKUP(MAX(調整係数一覧!$A$202:$A$221),調整係数一覧!$A$202:$M$221,COLUMN(E$34)-3,0),VLOOKUP(E$30,調整係数一覧!$A$202:$M$221,COLUMN(E$34)-3,0))</f>
        <v>#N/A</v>
      </c>
      <c r="F34" s="33" t="e">
        <f>IF(F$30&gt;=MAX(調整係数一覧!$A$202:$A$221),VLOOKUP(MAX(調整係数一覧!$A$202:$A$221),調整係数一覧!$A$202:$M$221,COLUMN(F$34)-3,0),VLOOKUP(F$30,調整係数一覧!$A$202:$M$221,COLUMN(F$34)-3,0))</f>
        <v>#N/A</v>
      </c>
      <c r="G34" s="33" t="e">
        <f>IF(G$30&gt;=MAX(調整係数一覧!$A$202:$A$221),VLOOKUP(MAX(調整係数一覧!$A$202:$A$221),調整係数一覧!$A$202:$M$221,COLUMN(G$34)-3,0),VLOOKUP(G$30,調整係数一覧!$A$202:$M$221,COLUMN(G$34)-3,0))</f>
        <v>#N/A</v>
      </c>
      <c r="H34" s="33" t="e">
        <f>IF(H$30&gt;=MAX(調整係数一覧!$A$202:$A$221),VLOOKUP(MAX(調整係数一覧!$A$202:$A$221),調整係数一覧!$A$202:$M$221,COLUMN(H$34)-3,0),VLOOKUP(H$30,調整係数一覧!$A$202:$M$221,COLUMN(H$34)-3,0))</f>
        <v>#N/A</v>
      </c>
      <c r="I34" s="33" t="e">
        <f>IF(I$30&gt;=MAX(調整係数一覧!$A$202:$A$221),VLOOKUP(MAX(調整係数一覧!$A$202:$A$221),調整係数一覧!$A$202:$M$221,COLUMN(I$34)-3,0),VLOOKUP(I$30,調整係数一覧!$A$202:$M$221,COLUMN(I$34)-3,0))</f>
        <v>#N/A</v>
      </c>
      <c r="J34" s="33" t="e">
        <f>IF(J$30&gt;=MAX(調整係数一覧!$A$202:$A$221),VLOOKUP(MAX(調整係数一覧!$A$202:$A$221),調整係数一覧!$A$202:$M$221,COLUMN(J$34)-3,0),VLOOKUP(J$30,調整係数一覧!$A$202:$M$221,COLUMN(J$34)-3,0))</f>
        <v>#N/A</v>
      </c>
      <c r="K34" s="33" t="e">
        <f>IF(K$30&gt;=MAX(調整係数一覧!$A$202:$A$221),VLOOKUP(MAX(調整係数一覧!$A$202:$A$221),調整係数一覧!$A$202:$M$221,COLUMN(K$34)-3,0),VLOOKUP(K$30,調整係数一覧!$A$202:$M$221,COLUMN(K$34)-3,0))</f>
        <v>#N/A</v>
      </c>
      <c r="L34" s="33" t="e">
        <f>IF(L$30&gt;=MAX(調整係数一覧!$A$202:$A$221),VLOOKUP(MAX(調整係数一覧!$A$202:$A$221),調整係数一覧!$A$202:$M$221,COLUMN(L$34)-3,0),VLOOKUP(L$30,調整係数一覧!$A$202:$M$221,COLUMN(L$34)-3,0))</f>
        <v>#N/A</v>
      </c>
      <c r="M34" s="33" t="e">
        <f>IF(M$30&gt;=MAX(調整係数一覧!$A$202:$A$221),VLOOKUP(MAX(調整係数一覧!$A$202:$A$221),調整係数一覧!$A$202:$M$221,COLUMN(M$34)-3,0),VLOOKUP(M$30,調整係数一覧!$A$202:$M$221,COLUMN(M$34)-3,0))</f>
        <v>#N/A</v>
      </c>
      <c r="N34" s="33" t="e">
        <f>IF(N$30&gt;=MAX(調整係数一覧!$A$202:$A$221),VLOOKUP(MAX(調整係数一覧!$A$202:$A$221),調整係数一覧!$A$202:$M$221,COLUMN(N$34)-3,0),VLOOKUP(N$30,調整係数一覧!$A$202:$M$221,COLUMN(N$34)-3,0))</f>
        <v>#N/A</v>
      </c>
      <c r="O34" s="33" t="e">
        <f>IF(O$30&gt;=MAX(調整係数一覧!$A$202:$A$221),VLOOKUP(MAX(調整係数一覧!$A$202:$A$221),調整係数一覧!$A$202:$M$221,COLUMN(O$34)-3,0),VLOOKUP(O$30,調整係数一覧!$A$202:$M$221,COLUMN(O$34)-3,0))</f>
        <v>#N/A</v>
      </c>
      <c r="P34" s="33" t="e">
        <f>IF(P$30&gt;=MAX(調整係数一覧!$A$202:$A$221),VLOOKUP(MAX(調整係数一覧!$A$202:$A$221),調整係数一覧!$A$202:$M$221,COLUMN(P$34)-3,0),VLOOKUP(P$30,調整係数一覧!$A$202:$M$221,COLUMN(P$34)-3,0))</f>
        <v>#N/A</v>
      </c>
      <c r="Q34" s="18" t="s">
        <v>66</v>
      </c>
    </row>
    <row r="35" spans="1:17" ht="24" customHeight="1" x14ac:dyDescent="0.3">
      <c r="A35" s="78" t="s">
        <v>9</v>
      </c>
      <c r="B35" s="78"/>
      <c r="C35" s="78"/>
      <c r="D35" s="78"/>
      <c r="E35" s="79">
        <f>ROUND('計算用(応札容量)'!B97,0)</f>
        <v>0</v>
      </c>
      <c r="F35" s="80"/>
      <c r="G35" s="80"/>
      <c r="H35" s="80"/>
      <c r="I35" s="80"/>
      <c r="J35" s="80"/>
      <c r="K35" s="80"/>
      <c r="L35" s="80"/>
      <c r="M35" s="80"/>
      <c r="N35" s="80"/>
      <c r="O35" s="80"/>
      <c r="P35" s="81"/>
      <c r="Q35" s="18" t="s">
        <v>22</v>
      </c>
    </row>
    <row r="36" spans="1:17" x14ac:dyDescent="0.3">
      <c r="A36" s="1" t="s">
        <v>24</v>
      </c>
    </row>
    <row r="37" spans="1:17" x14ac:dyDescent="0.3">
      <c r="A37" s="1" t="s">
        <v>107</v>
      </c>
    </row>
    <row r="38" spans="1:17" x14ac:dyDescent="0.3">
      <c r="B38" s="1" t="s">
        <v>111</v>
      </c>
    </row>
    <row r="39" spans="1:17" x14ac:dyDescent="0.3">
      <c r="B39" s="34" t="s">
        <v>75</v>
      </c>
    </row>
    <row r="40" spans="1:17" x14ac:dyDescent="0.3">
      <c r="B40" s="34" t="s">
        <v>93</v>
      </c>
    </row>
    <row r="41" spans="1:17" x14ac:dyDescent="0.3">
      <c r="B41" s="1" t="s">
        <v>67</v>
      </c>
    </row>
    <row r="42" spans="1:17" x14ac:dyDescent="0.3">
      <c r="B42" s="1" t="s">
        <v>68</v>
      </c>
    </row>
    <row r="43" spans="1:17" x14ac:dyDescent="0.3">
      <c r="B43" s="1" t="s">
        <v>112</v>
      </c>
    </row>
    <row r="44" spans="1:17" x14ac:dyDescent="0.3">
      <c r="B44" s="34" t="s">
        <v>91</v>
      </c>
    </row>
    <row r="45" spans="1:17" x14ac:dyDescent="0.3">
      <c r="B45" s="1" t="s">
        <v>69</v>
      </c>
    </row>
    <row r="46" spans="1:17" x14ac:dyDescent="0.3">
      <c r="B46" s="1" t="s">
        <v>70</v>
      </c>
    </row>
    <row r="47" spans="1:17" x14ac:dyDescent="0.3">
      <c r="B47" s="1" t="s">
        <v>71</v>
      </c>
    </row>
    <row r="49" spans="1:2" x14ac:dyDescent="0.3">
      <c r="A49" s="1" t="s">
        <v>110</v>
      </c>
    </row>
    <row r="50" spans="1:2" x14ac:dyDescent="0.3">
      <c r="B50" s="1" t="s">
        <v>97</v>
      </c>
    </row>
    <row r="51" spans="1:2" x14ac:dyDescent="0.3">
      <c r="B51" s="1" t="s">
        <v>92</v>
      </c>
    </row>
    <row r="52" spans="1:2" x14ac:dyDescent="0.3">
      <c r="B52" s="1" t="s">
        <v>113</v>
      </c>
    </row>
    <row r="53" spans="1:2" x14ac:dyDescent="0.3">
      <c r="B53" s="1" t="s">
        <v>72</v>
      </c>
    </row>
    <row r="54" spans="1:2" x14ac:dyDescent="0.3">
      <c r="B54" s="1" t="s">
        <v>73</v>
      </c>
    </row>
    <row r="55" spans="1:2" x14ac:dyDescent="0.3">
      <c r="B55" s="1" t="s">
        <v>90</v>
      </c>
    </row>
  </sheetData>
  <sheetProtection algorithmName="SHA-512" hashValue="oKiqDnS3wjt6JDXkuyVyr5aaf+cdQMcSVdmBTG+P3ToCVnx5pLbr7XbsjkdMQvyZQ0VDmc/Gg2wTA7DYOS6TCg==" saltValue="cSkrOLULiZt4OGbGUDfZlA==" spinCount="100000" sheet="1" objects="1" scenarios="1"/>
  <mergeCells count="28">
    <mergeCell ref="A2:B2"/>
    <mergeCell ref="A4:Q4"/>
    <mergeCell ref="A6:Q6"/>
    <mergeCell ref="A12:D12"/>
    <mergeCell ref="E12:P12"/>
    <mergeCell ref="M11:Q11"/>
    <mergeCell ref="A13:D13"/>
    <mergeCell ref="E13:P13"/>
    <mergeCell ref="A14:D14"/>
    <mergeCell ref="E14:P14"/>
    <mergeCell ref="A15:D15"/>
    <mergeCell ref="E15:P15"/>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s>
  <phoneticPr fontId="2"/>
  <conditionalFormatting sqref="E28:P28">
    <cfRule type="cellIs" dxfId="3" priority="4" operator="greaterThan">
      <formula>E19</formula>
    </cfRule>
  </conditionalFormatting>
  <conditionalFormatting sqref="E30:P30">
    <cfRule type="expression" dxfId="2" priority="3">
      <formula>E23&lt;E32</formula>
    </cfRule>
  </conditionalFormatting>
  <conditionalFormatting sqref="E32:P32">
    <cfRule type="cellIs" dxfId="1" priority="2" operator="greaterThan">
      <formula>E23</formula>
    </cfRule>
  </conditionalFormatting>
  <conditionalFormatting sqref="E19:P19">
    <cfRule type="cellIs" dxfId="0" priority="1" operator="greaterThan">
      <formula>$E$17</formula>
    </cfRule>
  </conditionalFormatting>
  <dataValidations count="5">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各月の送電可能電力以下の整数値で入力してください" sqref="E28:P28" xr:uid="{00000000-0002-0000-0100-000001000000}">
      <formula1>E19</formula1>
    </dataValidation>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 type="whole" operator="lessThanOrEqual" allowBlank="1" showInputMessage="1" showErrorMessage="1" error="設備容量以下の整数値で入力してください" sqref="E19:P19" xr:uid="{00000000-0002-0000-0100-000004000000}">
      <formula1>$E$17</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dimension ref="B2:C8"/>
  <sheetViews>
    <sheetView workbookViewId="0"/>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98</v>
      </c>
    </row>
    <row r="3" spans="2:3" x14ac:dyDescent="0.3">
      <c r="B3" s="1" t="s">
        <v>99</v>
      </c>
      <c r="C3" s="74" t="s">
        <v>100</v>
      </c>
    </row>
    <row r="4" spans="2:3" x14ac:dyDescent="0.3">
      <c r="B4" s="1" t="s">
        <v>99</v>
      </c>
      <c r="C4" s="74" t="s">
        <v>101</v>
      </c>
    </row>
    <row r="6" spans="2:3" x14ac:dyDescent="0.3">
      <c r="B6" s="1" t="s">
        <v>102</v>
      </c>
    </row>
    <row r="7" spans="2:3" x14ac:dyDescent="0.3">
      <c r="C7" s="74" t="s">
        <v>103</v>
      </c>
    </row>
    <row r="8" spans="2:3" x14ac:dyDescent="0.3">
      <c r="C8" s="74" t="s">
        <v>104</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99"/>
  <sheetViews>
    <sheetView topLeftCell="A61" zoomScale="85" zoomScaleNormal="85" workbookViewId="0"/>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60">
        <v>3930.3844085696437</v>
      </c>
      <c r="C4" s="60">
        <v>10418.923294187602</v>
      </c>
      <c r="D4" s="60">
        <v>38126.898041605098</v>
      </c>
      <c r="E4" s="60">
        <v>18252.719119445577</v>
      </c>
      <c r="F4" s="60">
        <v>3901.3632411227868</v>
      </c>
      <c r="G4" s="60">
        <v>18229.137931034482</v>
      </c>
      <c r="H4" s="60">
        <v>7487.5676982685782</v>
      </c>
      <c r="I4" s="60">
        <v>3412.0325203252032</v>
      </c>
      <c r="J4" s="60">
        <v>10213.677784849731</v>
      </c>
    </row>
    <row r="5" spans="1:13" x14ac:dyDescent="0.3">
      <c r="A5" s="7" t="s">
        <v>11</v>
      </c>
      <c r="B5" s="60">
        <v>3559.7314428522482</v>
      </c>
      <c r="C5" s="60">
        <v>9708.7447599226998</v>
      </c>
      <c r="D5" s="60">
        <v>36650.463259347445</v>
      </c>
      <c r="E5" s="60">
        <v>18641.924174480228</v>
      </c>
      <c r="F5" s="60">
        <v>3563.6396085286283</v>
      </c>
      <c r="G5" s="60">
        <v>18467.817314746881</v>
      </c>
      <c r="H5" s="60">
        <v>7399.0773497509208</v>
      </c>
      <c r="I5" s="60">
        <v>3392.1951219512193</v>
      </c>
      <c r="J5" s="60">
        <v>10372.206002322029</v>
      </c>
    </row>
    <row r="6" spans="1:13" x14ac:dyDescent="0.3">
      <c r="A6" s="7" t="s">
        <v>12</v>
      </c>
      <c r="B6" s="60">
        <v>3549.0096620110048</v>
      </c>
      <c r="C6" s="60">
        <v>10448.637877211238</v>
      </c>
      <c r="D6" s="60">
        <v>40701.594134391329</v>
      </c>
      <c r="E6" s="60">
        <v>20128.887077048512</v>
      </c>
      <c r="F6" s="60">
        <v>4002.1762657777595</v>
      </c>
      <c r="G6" s="60">
        <v>20934.170946441674</v>
      </c>
      <c r="H6" s="60">
        <v>8121.1465541518173</v>
      </c>
      <c r="I6" s="60">
        <v>3868.2926829268295</v>
      </c>
      <c r="J6" s="60">
        <v>11795.307566897845</v>
      </c>
    </row>
    <row r="7" spans="1:13" x14ac:dyDescent="0.3">
      <c r="A7" s="7" t="s">
        <v>13</v>
      </c>
      <c r="B7" s="60">
        <v>4031</v>
      </c>
      <c r="C7" s="60">
        <v>12387.722204968944</v>
      </c>
      <c r="D7" s="60">
        <v>53202.894367032874</v>
      </c>
      <c r="E7" s="60">
        <v>24480</v>
      </c>
      <c r="F7" s="60">
        <v>4959.8999999999996</v>
      </c>
      <c r="G7" s="60">
        <v>27110</v>
      </c>
      <c r="H7" s="60">
        <v>10331.799999999999</v>
      </c>
      <c r="I7" s="60">
        <v>4880</v>
      </c>
      <c r="J7" s="60">
        <v>15107.262022615098</v>
      </c>
    </row>
    <row r="8" spans="1:13" x14ac:dyDescent="0.3">
      <c r="A8" s="7" t="s">
        <v>14</v>
      </c>
      <c r="B8" s="60">
        <v>4140.8</v>
      </c>
      <c r="C8" s="60">
        <v>12662</v>
      </c>
      <c r="D8" s="60">
        <v>53197.9</v>
      </c>
      <c r="E8" s="60">
        <v>24480</v>
      </c>
      <c r="F8" s="60">
        <v>4959.8999999999996</v>
      </c>
      <c r="G8" s="60">
        <v>27110</v>
      </c>
      <c r="H8" s="60">
        <v>10331.799999999999</v>
      </c>
      <c r="I8" s="60">
        <v>4880</v>
      </c>
      <c r="J8" s="60">
        <v>15105.49</v>
      </c>
    </row>
    <row r="9" spans="1:13" x14ac:dyDescent="0.3">
      <c r="A9" s="7" t="s">
        <v>15</v>
      </c>
      <c r="B9" s="60">
        <v>3871.1</v>
      </c>
      <c r="C9" s="60">
        <v>11398.749223602485</v>
      </c>
      <c r="D9" s="60">
        <v>45078.557514659798</v>
      </c>
      <c r="E9" s="60">
        <v>23112.792498980838</v>
      </c>
      <c r="F9" s="60">
        <v>4395.3470619321533</v>
      </c>
      <c r="G9" s="60">
        <v>22714.321349963317</v>
      </c>
      <c r="H9" s="60">
        <v>9232.2923702890876</v>
      </c>
      <c r="I9" s="60">
        <v>4284.8780487804879</v>
      </c>
      <c r="J9" s="60">
        <v>13021.916030891472</v>
      </c>
    </row>
    <row r="10" spans="1:13" x14ac:dyDescent="0.3">
      <c r="A10" s="7" t="s">
        <v>16</v>
      </c>
      <c r="B10" s="60">
        <v>3960.0446621117767</v>
      </c>
      <c r="C10" s="60">
        <v>10384.256280660027</v>
      </c>
      <c r="D10" s="60">
        <v>37516.586390188124</v>
      </c>
      <c r="E10" s="60">
        <v>19540.089686098654</v>
      </c>
      <c r="F10" s="60">
        <v>3714.8591455110873</v>
      </c>
      <c r="G10" s="60">
        <v>18796.001467351431</v>
      </c>
      <c r="H10" s="60">
        <v>7729.8627001621689</v>
      </c>
      <c r="I10" s="60">
        <v>3531.0569105691056</v>
      </c>
      <c r="J10" s="60">
        <v>11098.214785787781</v>
      </c>
    </row>
    <row r="11" spans="1:13" x14ac:dyDescent="0.3">
      <c r="A11" s="7" t="s">
        <v>17</v>
      </c>
      <c r="B11" s="60">
        <v>4540.523880927909</v>
      </c>
      <c r="C11" s="60">
        <v>11490.629255240077</v>
      </c>
      <c r="D11" s="60">
        <v>40353.486752200137</v>
      </c>
      <c r="E11" s="60">
        <v>19310.558499796167</v>
      </c>
      <c r="F11" s="60">
        <v>4067.704731803492</v>
      </c>
      <c r="G11" s="60">
        <v>19243.52531181218</v>
      </c>
      <c r="H11" s="60">
        <v>8359.629046698843</v>
      </c>
      <c r="I11" s="60">
        <v>3620.3252032520327</v>
      </c>
      <c r="J11" s="60">
        <v>11333.978591882307</v>
      </c>
    </row>
    <row r="12" spans="1:13" x14ac:dyDescent="0.3">
      <c r="A12" s="7" t="s">
        <v>18</v>
      </c>
      <c r="B12" s="60">
        <v>4810.6726767035489</v>
      </c>
      <c r="C12" s="60">
        <v>12743.594172736732</v>
      </c>
      <c r="D12" s="60">
        <v>44196.252634632605</v>
      </c>
      <c r="E12" s="60">
        <v>21037.032205462699</v>
      </c>
      <c r="F12" s="60">
        <v>4591.9324600093496</v>
      </c>
      <c r="G12" s="60">
        <v>23132.010271460014</v>
      </c>
      <c r="H12" s="60">
        <v>10152.913048291399</v>
      </c>
      <c r="I12" s="60">
        <v>4493.1707317073169</v>
      </c>
      <c r="J12" s="60">
        <v>14257.938529230447</v>
      </c>
    </row>
    <row r="13" spans="1:13" x14ac:dyDescent="0.3">
      <c r="A13" s="7" t="s">
        <v>19</v>
      </c>
      <c r="B13" s="60">
        <v>4971.8</v>
      </c>
      <c r="C13" s="60">
        <v>13326</v>
      </c>
      <c r="D13" s="60">
        <v>47650.65653658894</v>
      </c>
      <c r="E13" s="60">
        <v>22803.424378312269</v>
      </c>
      <c r="F13" s="60">
        <v>4929.6560926035081</v>
      </c>
      <c r="G13" s="60">
        <v>24176.23257520176</v>
      </c>
      <c r="H13" s="60">
        <v>10262.572856601832</v>
      </c>
      <c r="I13" s="60">
        <v>4493.1707317073169</v>
      </c>
      <c r="J13" s="60">
        <v>14433.625861185716</v>
      </c>
    </row>
    <row r="14" spans="1:13" x14ac:dyDescent="0.3">
      <c r="A14" s="7" t="s">
        <v>20</v>
      </c>
      <c r="B14" s="60">
        <v>4931.9189834129429</v>
      </c>
      <c r="C14" s="60">
        <v>13178.417570982607</v>
      </c>
      <c r="D14" s="60">
        <v>47650.65653658894</v>
      </c>
      <c r="E14" s="60">
        <v>22803.424378312269</v>
      </c>
      <c r="F14" s="60">
        <v>4929.6560926035081</v>
      </c>
      <c r="G14" s="60">
        <v>24176.23257520176</v>
      </c>
      <c r="H14" s="60">
        <v>10262.572856601832</v>
      </c>
      <c r="I14" s="60">
        <v>4493.1707317073169</v>
      </c>
      <c r="J14" s="60">
        <v>14430.047563250344</v>
      </c>
    </row>
    <row r="15" spans="1:13" x14ac:dyDescent="0.3">
      <c r="A15" s="7" t="s">
        <v>21</v>
      </c>
      <c r="B15" s="60">
        <v>4541.4257129612834</v>
      </c>
      <c r="C15" s="60">
        <v>12250.332094544374</v>
      </c>
      <c r="D15" s="60">
        <v>43588.038617369442</v>
      </c>
      <c r="E15" s="60">
        <v>20777.562168772933</v>
      </c>
      <c r="F15" s="60">
        <v>4491.1194353543769</v>
      </c>
      <c r="G15" s="60">
        <v>21172.850330154073</v>
      </c>
      <c r="H15" s="60">
        <v>9020.2967847813634</v>
      </c>
      <c r="I15" s="60">
        <v>3937.7235772357722</v>
      </c>
      <c r="J15" s="60">
        <v>12212.406595578068</v>
      </c>
    </row>
    <row r="16" spans="1:13" x14ac:dyDescent="0.3">
      <c r="B16" s="2"/>
      <c r="C16" s="2"/>
      <c r="D16" s="2"/>
      <c r="E16" s="2"/>
      <c r="F16" s="2"/>
      <c r="G16" s="2"/>
      <c r="H16" s="2"/>
      <c r="I16" s="2"/>
      <c r="J16" s="2"/>
      <c r="K16" s="2"/>
    </row>
    <row r="17" spans="1:12" x14ac:dyDescent="0.3">
      <c r="A17" s="1" t="s">
        <v>36</v>
      </c>
      <c r="B17" s="61">
        <v>153208.8921052191</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62">
        <v>0.19109999999999999</v>
      </c>
      <c r="C19" s="62">
        <v>0.11800000000000001</v>
      </c>
      <c r="D19" s="62">
        <v>5.1900000000000002E-2</v>
      </c>
      <c r="E19" s="62">
        <v>1.01E-2</v>
      </c>
      <c r="F19" s="62">
        <v>0.20739999999999997</v>
      </c>
      <c r="G19" s="62">
        <v>-9.300000000000001E-3</v>
      </c>
      <c r="H19" s="62">
        <v>-1E-4</v>
      </c>
      <c r="I19" s="62">
        <v>9.5000000000000001E-2</v>
      </c>
      <c r="J19" s="62">
        <v>0.21440000000000001</v>
      </c>
    </row>
    <row r="20" spans="1:12" x14ac:dyDescent="0.3">
      <c r="L20" s="9"/>
    </row>
    <row r="21" spans="1:12" x14ac:dyDescent="0.3">
      <c r="A21" s="1" t="s">
        <v>78</v>
      </c>
      <c r="B21" s="62">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60">
        <v>775.29785295850252</v>
      </c>
      <c r="C24" s="60">
        <v>3075.9332863998206</v>
      </c>
      <c r="D24" s="60">
        <v>1744.9680198589847</v>
      </c>
      <c r="E24" s="60">
        <v>1642.9118983759945</v>
      </c>
      <c r="F24" s="60">
        <v>1088.4279042069311</v>
      </c>
      <c r="G24" s="60">
        <v>1791.7835502522835</v>
      </c>
      <c r="H24" s="60">
        <v>777.24634152822</v>
      </c>
      <c r="I24" s="60">
        <v>475.05163131125403</v>
      </c>
      <c r="J24" s="60">
        <v>697.70031300728613</v>
      </c>
    </row>
    <row r="25" spans="1:12" x14ac:dyDescent="0.3">
      <c r="A25" s="7" t="s">
        <v>11</v>
      </c>
      <c r="B25" s="60">
        <v>976.83317590057823</v>
      </c>
      <c r="C25" s="60">
        <v>3627.4843198103836</v>
      </c>
      <c r="D25" s="60">
        <v>3575.9800380666829</v>
      </c>
      <c r="E25" s="60">
        <v>2810.1957758404246</v>
      </c>
      <c r="F25" s="60">
        <v>1286.2252366295279</v>
      </c>
      <c r="G25" s="60">
        <v>2724.3426319198643</v>
      </c>
      <c r="H25" s="60">
        <v>1584.4351887386802</v>
      </c>
      <c r="I25" s="60">
        <v>913.38004440334316</v>
      </c>
      <c r="J25" s="60">
        <v>1274.9352649544192</v>
      </c>
    </row>
    <row r="26" spans="1:12" x14ac:dyDescent="0.3">
      <c r="A26" s="7" t="s">
        <v>12</v>
      </c>
      <c r="B26" s="60">
        <v>851.73560072778923</v>
      </c>
      <c r="C26" s="60">
        <v>3243.1534112459922</v>
      </c>
      <c r="D26" s="60">
        <v>3900.3461979561271</v>
      </c>
      <c r="E26" s="60">
        <v>3001.5153807449683</v>
      </c>
      <c r="F26" s="60">
        <v>1123.9371173876893</v>
      </c>
      <c r="G26" s="60">
        <v>2805.5051565468202</v>
      </c>
      <c r="H26" s="60">
        <v>1473.4662608047804</v>
      </c>
      <c r="I26" s="60">
        <v>885.04767272201036</v>
      </c>
      <c r="J26" s="60">
        <v>1736.8776078990911</v>
      </c>
    </row>
    <row r="27" spans="1:12" x14ac:dyDescent="0.3">
      <c r="A27" s="7" t="s">
        <v>13</v>
      </c>
      <c r="B27" s="60">
        <v>777.91908898874738</v>
      </c>
      <c r="C27" s="60">
        <v>3219.8736261004906</v>
      </c>
      <c r="D27" s="60">
        <v>5167.155071362833</v>
      </c>
      <c r="E27" s="60">
        <v>3513.6199726946502</v>
      </c>
      <c r="F27" s="60">
        <v>1186.2194884840469</v>
      </c>
      <c r="G27" s="60">
        <v>3237.0202922763478</v>
      </c>
      <c r="H27" s="60">
        <v>2224.8807932244076</v>
      </c>
      <c r="I27" s="60">
        <v>1168.7587341857652</v>
      </c>
      <c r="J27" s="60">
        <v>2152.9375762256036</v>
      </c>
    </row>
    <row r="28" spans="1:12" x14ac:dyDescent="0.3">
      <c r="A28" s="7" t="s">
        <v>14</v>
      </c>
      <c r="B28" s="60">
        <v>761.08435758049757</v>
      </c>
      <c r="C28" s="60">
        <v>3483.0316654385156</v>
      </c>
      <c r="D28" s="60">
        <v>5264.5149759734031</v>
      </c>
      <c r="E28" s="60">
        <v>3922.4146041319141</v>
      </c>
      <c r="F28" s="60">
        <v>1116.9842044495381</v>
      </c>
      <c r="G28" s="60">
        <v>3162.6895891969612</v>
      </c>
      <c r="H28" s="60">
        <v>2268.3952339659954</v>
      </c>
      <c r="I28" s="60">
        <v>1259.5270330774524</v>
      </c>
      <c r="J28" s="60">
        <v>2103.0766034734643</v>
      </c>
    </row>
    <row r="29" spans="1:12" x14ac:dyDescent="0.3">
      <c r="A29" s="7" t="s">
        <v>15</v>
      </c>
      <c r="B29" s="60">
        <v>605.71292261508393</v>
      </c>
      <c r="C29" s="60">
        <v>2802.3811875370511</v>
      </c>
      <c r="D29" s="60">
        <v>3809.6357830605893</v>
      </c>
      <c r="E29" s="60">
        <v>2745.5822285406239</v>
      </c>
      <c r="F29" s="60">
        <v>872.54778175603303</v>
      </c>
      <c r="G29" s="60">
        <v>2384.1752930093799</v>
      </c>
      <c r="H29" s="60">
        <v>1407.7855663712496</v>
      </c>
      <c r="I29" s="60">
        <v>893.53460834648308</v>
      </c>
      <c r="J29" s="60">
        <v>1603.3115864300078</v>
      </c>
    </row>
    <row r="30" spans="1:12" x14ac:dyDescent="0.3">
      <c r="A30" s="7" t="s">
        <v>16</v>
      </c>
      <c r="B30" s="60">
        <v>603.84548385046367</v>
      </c>
      <c r="C30" s="60">
        <v>2423.821071026864</v>
      </c>
      <c r="D30" s="60">
        <v>2326.144257067132</v>
      </c>
      <c r="E30" s="60">
        <v>1882.0300541114625</v>
      </c>
      <c r="F30" s="60">
        <v>681.32405519307827</v>
      </c>
      <c r="G30" s="60">
        <v>1638.3213934256105</v>
      </c>
      <c r="H30" s="60">
        <v>1049.3678291056181</v>
      </c>
      <c r="I30" s="60">
        <v>662.94063918618326</v>
      </c>
      <c r="J30" s="60">
        <v>1190.0125717151436</v>
      </c>
    </row>
    <row r="31" spans="1:12" x14ac:dyDescent="0.3">
      <c r="A31" s="7" t="s">
        <v>17</v>
      </c>
      <c r="B31" s="60">
        <v>703.0078247804264</v>
      </c>
      <c r="C31" s="60">
        <v>2299.0768372049952</v>
      </c>
      <c r="D31" s="60">
        <v>1144.1896717307968</v>
      </c>
      <c r="E31" s="60">
        <v>880.51245400636617</v>
      </c>
      <c r="F31" s="60">
        <v>616.08416837768618</v>
      </c>
      <c r="G31" s="60">
        <v>948.79323628746374</v>
      </c>
      <c r="H31" s="60">
        <v>346.91899645672788</v>
      </c>
      <c r="I31" s="60">
        <v>323.14628177753809</v>
      </c>
      <c r="J31" s="60">
        <v>608.14729306134836</v>
      </c>
    </row>
    <row r="32" spans="1:12" x14ac:dyDescent="0.3">
      <c r="A32" s="7" t="s">
        <v>18</v>
      </c>
      <c r="B32" s="60">
        <v>724.14700023439082</v>
      </c>
      <c r="C32" s="60">
        <v>2924.4200298806636</v>
      </c>
      <c r="D32" s="60">
        <v>1194.9037045465216</v>
      </c>
      <c r="E32" s="60">
        <v>1242.5885444810842</v>
      </c>
      <c r="F32" s="60">
        <v>722.21663770841906</v>
      </c>
      <c r="G32" s="60">
        <v>1286.3847853354446</v>
      </c>
      <c r="H32" s="60">
        <v>610.27249932112863</v>
      </c>
      <c r="I32" s="60">
        <v>458.83615403905571</v>
      </c>
      <c r="J32" s="60">
        <v>798.61296141796743</v>
      </c>
    </row>
    <row r="33" spans="1:12" x14ac:dyDescent="0.3">
      <c r="A33" s="7" t="s">
        <v>19</v>
      </c>
      <c r="B33" s="60">
        <v>616.7724945855341</v>
      </c>
      <c r="C33" s="60">
        <v>3026.9239334832405</v>
      </c>
      <c r="D33" s="60">
        <v>1416.0551224964499</v>
      </c>
      <c r="E33" s="60">
        <v>1426.5483345386149</v>
      </c>
      <c r="F33" s="60">
        <v>603.47718832416558</v>
      </c>
      <c r="G33" s="60">
        <v>1369.0470093622007</v>
      </c>
      <c r="H33" s="60">
        <v>855.64952455987725</v>
      </c>
      <c r="I33" s="60">
        <v>538.53132101723827</v>
      </c>
      <c r="J33" s="60">
        <v>981.19710938564106</v>
      </c>
    </row>
    <row r="34" spans="1:12" x14ac:dyDescent="0.3">
      <c r="A34" s="7" t="s">
        <v>20</v>
      </c>
      <c r="B34" s="60">
        <v>678.81454502064366</v>
      </c>
      <c r="C34" s="60">
        <v>3021.6673822563216</v>
      </c>
      <c r="D34" s="60">
        <v>1084.3524251011008</v>
      </c>
      <c r="E34" s="60">
        <v>1102.017303325495</v>
      </c>
      <c r="F34" s="60">
        <v>589.12830008602225</v>
      </c>
      <c r="G34" s="60">
        <v>1327.8789574617408</v>
      </c>
      <c r="H34" s="60">
        <v>748.01573852487559</v>
      </c>
      <c r="I34" s="60">
        <v>490.37273447409206</v>
      </c>
      <c r="J34" s="60">
        <v>857.48820072609556</v>
      </c>
    </row>
    <row r="35" spans="1:12" x14ac:dyDescent="0.3">
      <c r="A35" s="7" t="s">
        <v>21</v>
      </c>
      <c r="B35" s="60">
        <v>593.99676569040309</v>
      </c>
      <c r="C35" s="60">
        <v>2910.7547512414458</v>
      </c>
      <c r="D35" s="60">
        <v>1284.635436241115</v>
      </c>
      <c r="E35" s="60">
        <v>1285.933032205583</v>
      </c>
      <c r="F35" s="60">
        <v>800.16273641555267</v>
      </c>
      <c r="G35" s="60">
        <v>1435.4854557519479</v>
      </c>
      <c r="H35" s="60">
        <v>805.83065741609994</v>
      </c>
      <c r="I35" s="60">
        <v>530.08087203106709</v>
      </c>
      <c r="J35" s="60">
        <v>863.91494244892328</v>
      </c>
    </row>
    <row r="36" spans="1:12" x14ac:dyDescent="0.3">
      <c r="B36" s="7"/>
      <c r="C36" s="7"/>
      <c r="D36" s="7"/>
      <c r="E36" s="7"/>
      <c r="F36" s="7"/>
      <c r="G36" s="7"/>
      <c r="H36" s="7"/>
      <c r="I36" s="7"/>
      <c r="J36" s="7"/>
    </row>
    <row r="37" spans="1:12" x14ac:dyDescent="0.3">
      <c r="A37" s="1" t="s">
        <v>80</v>
      </c>
    </row>
    <row r="38" spans="1:12" x14ac:dyDescent="0.3">
      <c r="A38" s="7" t="s">
        <v>10</v>
      </c>
      <c r="B38" s="10">
        <f>B4*(1+B$19+B$21)-B24</f>
        <v>3945.4868601744965</v>
      </c>
      <c r="C38" s="10">
        <f t="shared" ref="C38:J38" si="1">C4*(1+C$19+C$21)-C24</f>
        <v>8676.6121894437947</v>
      </c>
      <c r="D38" s="10">
        <f t="shared" si="1"/>
        <v>38741.985010521472</v>
      </c>
      <c r="E38" s="10">
        <f t="shared" si="1"/>
        <v>16976.68687537044</v>
      </c>
      <c r="F38" s="10">
        <f t="shared" si="1"/>
        <v>3661.0917055359496</v>
      </c>
      <c r="G38" s="10">
        <f t="shared" si="1"/>
        <v>16450.114777333922</v>
      </c>
      <c r="H38" s="10">
        <f t="shared" si="1"/>
        <v>6784.4482769532169</v>
      </c>
      <c r="I38" s="10">
        <f t="shared" si="1"/>
        <v>3295.2443036480954</v>
      </c>
      <c r="J38" s="10">
        <f t="shared" si="1"/>
        <v>11807.926766762725</v>
      </c>
      <c r="L38" s="13"/>
    </row>
    <row r="39" spans="1:12" x14ac:dyDescent="0.3">
      <c r="A39" s="7" t="s">
        <v>11</v>
      </c>
      <c r="B39" s="10">
        <f>B5*(1+B$19+B$21)-B25</f>
        <v>3298.7602601092572</v>
      </c>
      <c r="C39" s="10">
        <f t="shared" ref="B39:J49" si="2">C5*(1+C$19+C$21)-C25</f>
        <v>7323.979769382423</v>
      </c>
      <c r="D39" s="10">
        <f t="shared" si="2"/>
        <v>35343.14689703437</v>
      </c>
      <c r="E39" s="10">
        <f>E5*(1+E$19+E$21)-E25</f>
        <v>16206.431074546857</v>
      </c>
      <c r="F39" s="10">
        <f t="shared" si="2"/>
        <v>3052.1496227932239</v>
      </c>
      <c r="G39" s="10">
        <f t="shared" si="2"/>
        <v>15756.402154947338</v>
      </c>
      <c r="H39" s="10">
        <f t="shared" si="2"/>
        <v>5887.8930267747746</v>
      </c>
      <c r="I39" s="10">
        <f t="shared" si="2"/>
        <v>2834.9955653527541</v>
      </c>
      <c r="J39" s="10">
        <f t="shared" si="2"/>
        <v>11424.793764288672</v>
      </c>
      <c r="L39" s="13"/>
    </row>
    <row r="40" spans="1:12" x14ac:dyDescent="0.3">
      <c r="A40" s="7" t="s">
        <v>12</v>
      </c>
      <c r="B40" s="10">
        <f t="shared" si="2"/>
        <v>3410.979904313629</v>
      </c>
      <c r="C40" s="10">
        <f t="shared" si="2"/>
        <v>8542.9101142482868</v>
      </c>
      <c r="D40" s="10">
        <f t="shared" si="2"/>
        <v>39320.67661335403</v>
      </c>
      <c r="E40" s="10">
        <f t="shared" si="2"/>
        <v>17531.96232655222</v>
      </c>
      <c r="F40" s="10">
        <f t="shared" si="2"/>
        <v>3748.3122685701551</v>
      </c>
      <c r="G40" s="10">
        <f t="shared" si="2"/>
        <v>18143.319709557363</v>
      </c>
      <c r="H40" s="10">
        <f t="shared" si="2"/>
        <v>6728.0796442331412</v>
      </c>
      <c r="I40" s="10">
        <f t="shared" si="2"/>
        <v>3389.4157419121366</v>
      </c>
      <c r="J40" s="10">
        <f t="shared" si="2"/>
        <v>12705.29697701063</v>
      </c>
      <c r="L40" s="13"/>
    </row>
    <row r="41" spans="1:12" x14ac:dyDescent="0.3">
      <c r="A41" s="7" t="s">
        <v>13</v>
      </c>
      <c r="B41" s="10">
        <f t="shared" si="2"/>
        <v>4063.715011011253</v>
      </c>
      <c r="C41" s="10">
        <f t="shared" si="2"/>
        <v>10753.47702110448</v>
      </c>
      <c r="D41" s="10">
        <f t="shared" si="2"/>
        <v>51328.998456989379</v>
      </c>
      <c r="E41" s="10">
        <f t="shared" si="2"/>
        <v>21458.428027305348</v>
      </c>
      <c r="F41" s="10">
        <f t="shared" si="2"/>
        <v>4851.9627715159531</v>
      </c>
      <c r="G41" s="10">
        <f t="shared" si="2"/>
        <v>23891.95670772365</v>
      </c>
      <c r="H41" s="10">
        <f t="shared" si="2"/>
        <v>8209.2040267755929</v>
      </c>
      <c r="I41" s="10">
        <f t="shared" si="2"/>
        <v>4223.6412658142344</v>
      </c>
      <c r="J41" s="10">
        <f t="shared" si="2"/>
        <v>16344.39404426432</v>
      </c>
      <c r="L41" s="13"/>
    </row>
    <row r="42" spans="1:12" x14ac:dyDescent="0.3">
      <c r="A42" s="7" t="s">
        <v>14</v>
      </c>
      <c r="B42" s="10">
        <f>B8*(1+B$19+B$21)-B28</f>
        <v>4212.4305224195032</v>
      </c>
      <c r="C42" s="10">
        <f t="shared" si="2"/>
        <v>10799.704334561486</v>
      </c>
      <c r="D42" s="10">
        <f t="shared" si="2"/>
        <v>51226.335034026597</v>
      </c>
      <c r="E42" s="10">
        <f t="shared" si="2"/>
        <v>21049.633395868084</v>
      </c>
      <c r="F42" s="10">
        <f t="shared" si="2"/>
        <v>4921.1980555504615</v>
      </c>
      <c r="G42" s="10">
        <f t="shared" si="2"/>
        <v>23966.287410803037</v>
      </c>
      <c r="H42" s="10">
        <f t="shared" si="2"/>
        <v>8165.6895860340046</v>
      </c>
      <c r="I42" s="10">
        <f t="shared" si="2"/>
        <v>4132.8729669225468</v>
      </c>
      <c r="J42" s="10">
        <f t="shared" si="2"/>
        <v>16392.085352526534</v>
      </c>
      <c r="L42" s="13"/>
    </row>
    <row r="43" spans="1:12" x14ac:dyDescent="0.3">
      <c r="A43" s="7" t="s">
        <v>15</v>
      </c>
      <c r="B43" s="10">
        <f t="shared" si="2"/>
        <v>4043.865287384916</v>
      </c>
      <c r="C43" s="10">
        <f t="shared" si="2"/>
        <v>10055.407936686552</v>
      </c>
      <c r="D43" s="10">
        <f t="shared" si="2"/>
        <v>44059.284441756652</v>
      </c>
      <c r="E43" s="10">
        <f t="shared" si="2"/>
        <v>20831.777399669729</v>
      </c>
      <c r="F43" s="10">
        <f t="shared" si="2"/>
        <v>4478.3477314401707</v>
      </c>
      <c r="G43" s="10">
        <f t="shared" si="2"/>
        <v>20346.046081898909</v>
      </c>
      <c r="H43" s="10">
        <f t="shared" si="2"/>
        <v>7915.9064983837006</v>
      </c>
      <c r="I43" s="10">
        <f t="shared" si="2"/>
        <v>3841.2556355559564</v>
      </c>
      <c r="J43" s="10">
        <f>J9*(1+J$19+J$21)-J29</f>
        <v>14340.722401793511</v>
      </c>
      <c r="L43" s="13"/>
    </row>
    <row r="44" spans="1:12" x14ac:dyDescent="0.3">
      <c r="A44" s="7" t="s">
        <v>16</v>
      </c>
      <c r="B44" s="10">
        <f t="shared" si="2"/>
        <v>4152.564159811991</v>
      </c>
      <c r="C44" s="10">
        <f t="shared" si="2"/>
        <v>9289.6200135576473</v>
      </c>
      <c r="D44" s="10">
        <f t="shared" si="2"/>
        <v>37512.718830673635</v>
      </c>
      <c r="E44" s="10">
        <f>E10*(1+E$19+E$21)-E30</f>
        <v>18050.815434677774</v>
      </c>
      <c r="F44" s="10">
        <f t="shared" si="2"/>
        <v>3841.1454685521194</v>
      </c>
      <c r="G44" s="10">
        <f t="shared" si="2"/>
        <v>17170.837274952966</v>
      </c>
      <c r="H44" s="10">
        <f t="shared" si="2"/>
        <v>6757.020511788156</v>
      </c>
      <c r="I44" s="10">
        <f t="shared" si="2"/>
        <v>3238.877246992678</v>
      </c>
      <c r="J44" s="10">
        <f t="shared" si="2"/>
        <v>12398.641612003414</v>
      </c>
      <c r="L44" s="13"/>
    </row>
    <row r="45" spans="1:12" x14ac:dyDescent="0.3">
      <c r="A45" s="7" t="s">
        <v>17</v>
      </c>
      <c r="B45" s="10">
        <f>B11*(1+B$19+B$21)-B31</f>
        <v>4750.6154086020852</v>
      </c>
      <c r="C45" s="10">
        <f t="shared" si="2"/>
        <v>10662.352962705814</v>
      </c>
      <c r="D45" s="10">
        <f t="shared" si="2"/>
        <v>41707.177910430531</v>
      </c>
      <c r="E45" s="10">
        <f t="shared" si="2"/>
        <v>18818.188271635703</v>
      </c>
      <c r="F45" s="10">
        <f t="shared" si="2"/>
        <v>4335.9395721198853</v>
      </c>
      <c r="G45" s="10">
        <f t="shared" si="2"/>
        <v>18308.202543242984</v>
      </c>
      <c r="H45" s="10">
        <f t="shared" si="2"/>
        <v>8095.4703778044341</v>
      </c>
      <c r="I45" s="10">
        <f t="shared" si="2"/>
        <v>3677.3130678159578</v>
      </c>
      <c r="J45" s="10">
        <f t="shared" si="2"/>
        <v>13269.176094839348</v>
      </c>
      <c r="L45" s="13"/>
    </row>
    <row r="46" spans="1:12" x14ac:dyDescent="0.3">
      <c r="A46" s="7" t="s">
        <v>18</v>
      </c>
      <c r="B46" s="10">
        <f>B12*(1+B$19+B$21)-B32</f>
        <v>5053.9519517542412</v>
      </c>
      <c r="C46" s="10">
        <f t="shared" si="2"/>
        <v>11450.354196966371</v>
      </c>
      <c r="D46" s="10">
        <f t="shared" si="2"/>
        <v>45737.096968169841</v>
      </c>
      <c r="E46" s="10">
        <f t="shared" si="2"/>
        <v>20217.288008311414</v>
      </c>
      <c r="F46" s="10">
        <f t="shared" si="2"/>
        <v>4868.0019391069636</v>
      </c>
      <c r="G46" s="10">
        <f t="shared" si="2"/>
        <v>21861.81789331459</v>
      </c>
      <c r="H46" s="10">
        <f t="shared" si="2"/>
        <v>9643.1543881483558</v>
      </c>
      <c r="I46" s="10">
        <f t="shared" si="2"/>
        <v>4506.1175044975289</v>
      </c>
      <c r="J46" s="10">
        <f t="shared" si="2"/>
        <v>16658.806973771792</v>
      </c>
      <c r="L46" s="13"/>
    </row>
    <row r="47" spans="1:12" x14ac:dyDescent="0.3">
      <c r="A47" s="7" t="s">
        <v>19</v>
      </c>
      <c r="B47" s="10">
        <f t="shared" si="2"/>
        <v>5354.8564854144661</v>
      </c>
      <c r="C47" s="10">
        <f t="shared" si="2"/>
        <v>12004.804066516761</v>
      </c>
      <c r="D47" s="10">
        <f t="shared" si="2"/>
        <v>49184.177053707346</v>
      </c>
      <c r="E47" s="10">
        <f t="shared" si="2"/>
        <v>21835.22487377773</v>
      </c>
      <c r="F47" s="10">
        <f t="shared" si="2"/>
        <v>5397.8861388113455</v>
      </c>
      <c r="G47" s="10">
        <f t="shared" si="2"/>
        <v>22824.108928642199</v>
      </c>
      <c r="H47" s="10">
        <f t="shared" si="2"/>
        <v>9508.522803322312</v>
      </c>
      <c r="I47" s="10">
        <f t="shared" si="2"/>
        <v>4426.4223375193469</v>
      </c>
      <c r="J47" s="10">
        <f t="shared" si="2"/>
        <v>16691.334395050148</v>
      </c>
      <c r="L47" s="13"/>
    </row>
    <row r="48" spans="1:12" x14ac:dyDescent="0.3">
      <c r="A48" s="7" t="s">
        <v>20</v>
      </c>
      <c r="B48" s="10">
        <f t="shared" si="2"/>
        <v>5244.9133459566419</v>
      </c>
      <c r="C48" s="10">
        <f t="shared" si="2"/>
        <v>11843.587637812059</v>
      </c>
      <c r="D48" s="10">
        <f t="shared" si="2"/>
        <v>49515.879751102693</v>
      </c>
      <c r="E48" s="10">
        <f t="shared" si="2"/>
        <v>22159.755904990852</v>
      </c>
      <c r="F48" s="10">
        <f t="shared" si="2"/>
        <v>5412.235027049489</v>
      </c>
      <c r="G48" s="10">
        <f t="shared" si="2"/>
        <v>22865.276980542658</v>
      </c>
      <c r="H48" s="10">
        <f t="shared" si="2"/>
        <v>9616.1565893573152</v>
      </c>
      <c r="I48" s="10">
        <f t="shared" si="2"/>
        <v>4474.5809240624931</v>
      </c>
      <c r="J48" s="10">
        <f>J14*(1+J$19+J$21)-J34</f>
        <v>16810.662035717625</v>
      </c>
      <c r="L48" s="13"/>
    </row>
    <row r="49" spans="1:13" x14ac:dyDescent="0.3">
      <c r="A49" s="7" t="s">
        <v>21</v>
      </c>
      <c r="B49" s="10">
        <f>B15*(1+B$19+B$21)-B35</f>
        <v>4860.7096581473952</v>
      </c>
      <c r="C49" s="10">
        <f t="shared" si="2"/>
        <v>10907.61985140461</v>
      </c>
      <c r="D49" s="10">
        <f t="shared" si="2"/>
        <v>45001.502771543499</v>
      </c>
      <c r="E49" s="10">
        <f t="shared" si="2"/>
        <v>19909.258136159686</v>
      </c>
      <c r="F49" s="10">
        <f t="shared" si="2"/>
        <v>4667.3260641848656</v>
      </c>
      <c r="G49" s="10">
        <f t="shared" si="2"/>
        <v>19752.185869633231</v>
      </c>
      <c r="H49" s="10">
        <f t="shared" si="2"/>
        <v>8303.7670655345992</v>
      </c>
      <c r="I49" s="10">
        <f t="shared" si="2"/>
        <v>3821.1036808144609</v>
      </c>
      <c r="J49" s="10">
        <f>J15*(1+J$19+J$21)-J35</f>
        <v>14088.955693176864</v>
      </c>
      <c r="L49" s="13"/>
    </row>
    <row r="50" spans="1:13" x14ac:dyDescent="0.3">
      <c r="L50" s="13"/>
    </row>
    <row r="51" spans="1:13" x14ac:dyDescent="0.3">
      <c r="A51" s="1" t="s">
        <v>81</v>
      </c>
      <c r="K51" s="2" t="s">
        <v>41</v>
      </c>
    </row>
    <row r="52" spans="1:13" x14ac:dyDescent="0.3">
      <c r="A52" s="7" t="s">
        <v>10</v>
      </c>
      <c r="B52" s="10">
        <f>IF(入力!$E$16=B$2,入力!$E$25*入力!$E$19/1000,0)</f>
        <v>0</v>
      </c>
      <c r="C52" s="10">
        <f>IF(入力!$E$16=C$2,入力!$E$25*入力!$E$19/1000,0)</f>
        <v>0</v>
      </c>
      <c r="D52" s="10">
        <f>IF(入力!$E$16=D$2,入力!$E$25*入力!$E$19/1000,0)</f>
        <v>0</v>
      </c>
      <c r="E52" s="10">
        <f>IF(入力!$E$16=E$2,入力!$E$25*入力!$E$19/1000,0)</f>
        <v>0</v>
      </c>
      <c r="F52" s="10">
        <f>IF(入力!$E$16=F$2,入力!$E$25*入力!$E$19/1000,0)</f>
        <v>0</v>
      </c>
      <c r="G52" s="10">
        <f>IF(入力!$E$16=G$2,入力!$E$25*入力!$E$19/1000,0)</f>
        <v>0</v>
      </c>
      <c r="H52" s="10">
        <f>IF(入力!$E$16=H$2,入力!$E$25*入力!$E$19/1000,0)</f>
        <v>0</v>
      </c>
      <c r="I52" s="10">
        <f>IF(入力!$E$16=I$2,入力!$E$25*入力!$E$19/1000,0)</f>
        <v>0</v>
      </c>
      <c r="J52" s="10">
        <f>IF(入力!$E$16=J$2,入力!$E$25*入力!$E$19/1000,0)</f>
        <v>0</v>
      </c>
      <c r="K52" s="13">
        <f>SUM(B52:J52)</f>
        <v>0</v>
      </c>
      <c r="L52" s="13"/>
      <c r="M52" s="23"/>
    </row>
    <row r="53" spans="1:13" x14ac:dyDescent="0.3">
      <c r="A53" s="7" t="s">
        <v>11</v>
      </c>
      <c r="B53" s="10">
        <f>IF(入力!$E$16=B$2,入力!$F$25*入力!$F$19/1000,0)</f>
        <v>0</v>
      </c>
      <c r="C53" s="10">
        <f>IF(入力!$E$16=C$2,入力!$F$25*入力!$F$19/1000,0)</f>
        <v>0</v>
      </c>
      <c r="D53" s="10">
        <f>IF(入力!$E$16=D$2,入力!$F$25*入力!$F$19/1000,0)</f>
        <v>0</v>
      </c>
      <c r="E53" s="10">
        <f>IF(入力!$E$16=E$2,入力!$F$25*入力!$F$19/1000,0)</f>
        <v>0</v>
      </c>
      <c r="F53" s="10">
        <f>IF(入力!$E$16=F$2,入力!$F$25*入力!$F$19/1000,0)</f>
        <v>0</v>
      </c>
      <c r="G53" s="10">
        <f>IF(入力!$E$16=G$2,入力!$F$25*入力!$F$19/1000,0)</f>
        <v>0</v>
      </c>
      <c r="H53" s="10">
        <f>IF(入力!$E$16=H$2,入力!$F$25*入力!$F$19/1000,0)</f>
        <v>0</v>
      </c>
      <c r="I53" s="10">
        <f>IF(入力!$E$16=I$2,入力!$F$25*入力!$F$19/1000,0)</f>
        <v>0</v>
      </c>
      <c r="J53" s="10">
        <f>IF(入力!$E$16=J$2,入力!$F$25*入力!$F$19/1000,0)</f>
        <v>0</v>
      </c>
      <c r="K53" s="13">
        <f t="shared" ref="K53:K63" si="3">SUM(B53:J53)</f>
        <v>0</v>
      </c>
      <c r="L53" s="13"/>
      <c r="M53" s="23"/>
    </row>
    <row r="54" spans="1:13" x14ac:dyDescent="0.3">
      <c r="A54" s="7" t="s">
        <v>12</v>
      </c>
      <c r="B54" s="10">
        <f>IF(入力!$E$16=B$2,入力!$G$25*入力!$G$19/1000,0)</f>
        <v>0</v>
      </c>
      <c r="C54" s="10">
        <f>IF(入力!$E$16=C$2,入力!$G$25*入力!$G$19/1000,0)</f>
        <v>0</v>
      </c>
      <c r="D54" s="10">
        <f>IF(入力!$E$16=D$2,入力!$G$25*入力!$G$19/1000,0)</f>
        <v>0</v>
      </c>
      <c r="E54" s="10">
        <f>IF(入力!$E$16=E$2,入力!$G$25*入力!$G$19/1000,0)</f>
        <v>0</v>
      </c>
      <c r="F54" s="10">
        <f>IF(入力!$E$16=F$2,入力!$G$25*入力!$G$19/1000,0)</f>
        <v>0</v>
      </c>
      <c r="G54" s="10">
        <f>IF(入力!$E$16=G$2,入力!$G$25*入力!$G$19/1000,0)</f>
        <v>0</v>
      </c>
      <c r="H54" s="10">
        <f>IF(入力!$E$16=H$2,入力!$G$25*入力!$G$19/1000,0)</f>
        <v>0</v>
      </c>
      <c r="I54" s="10">
        <f>IF(入力!$E$16=I$2,入力!$G$25*入力!$G$19/1000,0)</f>
        <v>0</v>
      </c>
      <c r="J54" s="10">
        <f>IF(入力!$E$16=J$2,入力!$G$25*入力!$G$19/1000,0)</f>
        <v>0</v>
      </c>
      <c r="K54" s="13">
        <f t="shared" si="3"/>
        <v>0</v>
      </c>
      <c r="L54" s="13"/>
      <c r="M54" s="23"/>
    </row>
    <row r="55" spans="1:13" x14ac:dyDescent="0.3">
      <c r="A55" s="7" t="s">
        <v>13</v>
      </c>
      <c r="B55" s="10">
        <f>IF(入力!$E$16=B$2,入力!$H$25*入力!$H$19/1000,0)</f>
        <v>0</v>
      </c>
      <c r="C55" s="10">
        <f>IF(入力!$E$16=C$2,入力!$H$25*入力!$H$19/1000,0)</f>
        <v>0</v>
      </c>
      <c r="D55" s="10">
        <f>IF(入力!$E$16=D$2,入力!$H$25*入力!$H$19/1000,0)</f>
        <v>0</v>
      </c>
      <c r="E55" s="10">
        <f>IF(入力!$E$16=E$2,入力!$H$25*入力!$H$19/1000,0)</f>
        <v>0</v>
      </c>
      <c r="F55" s="10">
        <f>IF(入力!$E$16=F$2,入力!$H$25*入力!$H$19/1000,0)</f>
        <v>0</v>
      </c>
      <c r="G55" s="10">
        <f>IF(入力!$E$16=G$2,入力!$H$25*入力!$H$19/1000,0)</f>
        <v>0</v>
      </c>
      <c r="H55" s="10">
        <f>IF(入力!$E$16=H$2,入力!$H$25*入力!$H$19/1000,0)</f>
        <v>0</v>
      </c>
      <c r="I55" s="10">
        <f>IF(入力!$E$16=I$2,入力!$H$25*入力!$H$19/1000,0)</f>
        <v>0</v>
      </c>
      <c r="J55" s="10">
        <f>IF(入力!$E$16=J$2,入力!$H$25*入力!$H$19/1000,0)</f>
        <v>0</v>
      </c>
      <c r="K55" s="13">
        <f t="shared" si="3"/>
        <v>0</v>
      </c>
      <c r="L55" s="13"/>
      <c r="M55" s="23"/>
    </row>
    <row r="56" spans="1:13" x14ac:dyDescent="0.3">
      <c r="A56" s="7" t="s">
        <v>14</v>
      </c>
      <c r="B56" s="10">
        <f>IF(入力!$E$16=B$2,入力!$I$25*入力!$I$19/1000,0)</f>
        <v>0</v>
      </c>
      <c r="C56" s="10">
        <f>IF(入力!$E$16=C$2,入力!$I$25*入力!$I$19/1000,0)</f>
        <v>0</v>
      </c>
      <c r="D56" s="10">
        <f>IF(入力!$E$16=D$2,入力!$I$25*入力!$I$19/1000,0)</f>
        <v>0</v>
      </c>
      <c r="E56" s="10">
        <f>IF(入力!$E$16=E$2,入力!$I$25*入力!$I$19/1000,0)</f>
        <v>0</v>
      </c>
      <c r="F56" s="10">
        <f>IF(入力!$E$16=F$2,入力!$I$25*入力!$I$19/1000,0)</f>
        <v>0</v>
      </c>
      <c r="G56" s="10">
        <f>IF(入力!$E$16=G$2,入力!$I$25*入力!$I$19/1000,0)</f>
        <v>0</v>
      </c>
      <c r="H56" s="10">
        <f>IF(入力!$E$16=H$2,入力!$I$25*入力!$I$19/1000,0)</f>
        <v>0</v>
      </c>
      <c r="I56" s="10">
        <f>IF(入力!$E$16=I$2,入力!$I$25*入力!$I$19/1000,0)</f>
        <v>0</v>
      </c>
      <c r="J56" s="10">
        <f>IF(入力!$E$16=J$2,入力!$I$25*入力!$I$19/1000,0)</f>
        <v>0</v>
      </c>
      <c r="K56" s="13">
        <f t="shared" si="3"/>
        <v>0</v>
      </c>
      <c r="L56" s="13"/>
      <c r="M56" s="23"/>
    </row>
    <row r="57" spans="1:13" x14ac:dyDescent="0.3">
      <c r="A57" s="7" t="s">
        <v>15</v>
      </c>
      <c r="B57" s="10">
        <f>IF(入力!$E$16=B$2,入力!$J$25*入力!$J$19/1000,0)</f>
        <v>0</v>
      </c>
      <c r="C57" s="10">
        <f>IF(入力!$E$16=C$2,入力!$J$25*入力!$J$19/1000,0)</f>
        <v>0</v>
      </c>
      <c r="D57" s="10">
        <f>IF(入力!$E$16=D$2,入力!$J$25*入力!$J$19/1000,0)</f>
        <v>0</v>
      </c>
      <c r="E57" s="10">
        <f>IF(入力!$E$16=E$2,入力!$J$25*入力!$J$19/1000,0)</f>
        <v>0</v>
      </c>
      <c r="F57" s="10">
        <f>IF(入力!$E$16=F$2,入力!$J$25*入力!$J$19/1000,0)</f>
        <v>0</v>
      </c>
      <c r="G57" s="10">
        <f>IF(入力!$E$16=G$2,入力!$J$25*入力!$J$19/1000,0)</f>
        <v>0</v>
      </c>
      <c r="H57" s="10">
        <f>IF(入力!$E$16=H$2,入力!$J$25*入力!$J$19/1000,0)</f>
        <v>0</v>
      </c>
      <c r="I57" s="10">
        <f>IF(入力!$E$16=I$2,入力!$J$25*入力!$J$19/1000,0)</f>
        <v>0</v>
      </c>
      <c r="J57" s="10">
        <f>IF(入力!$E$16=J$2,入力!$J$25*入力!$J$19/1000,0)</f>
        <v>0</v>
      </c>
      <c r="K57" s="13">
        <f t="shared" si="3"/>
        <v>0</v>
      </c>
      <c r="L57" s="13"/>
      <c r="M57" s="23"/>
    </row>
    <row r="58" spans="1:13" x14ac:dyDescent="0.3">
      <c r="A58" s="7" t="s">
        <v>16</v>
      </c>
      <c r="B58" s="10">
        <f>IF(入力!$E$16=B$2,入力!$K$25*入力!$K$19/1000,0)</f>
        <v>0</v>
      </c>
      <c r="C58" s="10">
        <f>IF(入力!$E$16=C$2,入力!$K$25*入力!$K$19/1000,0)</f>
        <v>0</v>
      </c>
      <c r="D58" s="10">
        <f>IF(入力!$E$16=D$2,入力!$K$25*入力!$K$19/1000,0)</f>
        <v>0</v>
      </c>
      <c r="E58" s="10">
        <f>IF(入力!$E$16=E$2,入力!$K$25*入力!$K$19/1000,0)</f>
        <v>0</v>
      </c>
      <c r="F58" s="10">
        <f>IF(入力!$E$16=F$2,入力!$K$25*入力!$K$19/1000,0)</f>
        <v>0</v>
      </c>
      <c r="G58" s="10">
        <f>IF(入力!$E$16=G$2,入力!$K$25*入力!$K$19/1000,0)</f>
        <v>0</v>
      </c>
      <c r="H58" s="10">
        <f>IF(入力!$E$16=H$2,入力!$K$25*入力!$K$19/1000,0)</f>
        <v>0</v>
      </c>
      <c r="I58" s="10">
        <f>IF(入力!$E$16=I$2,入力!$K$25*入力!$K$19/1000,0)</f>
        <v>0</v>
      </c>
      <c r="J58" s="10">
        <f>IF(入力!$E$16=J$2,入力!$K$25*入力!$K$19/1000,0)</f>
        <v>0</v>
      </c>
      <c r="K58" s="13">
        <f t="shared" si="3"/>
        <v>0</v>
      </c>
      <c r="L58" s="13"/>
      <c r="M58" s="23"/>
    </row>
    <row r="59" spans="1:13" x14ac:dyDescent="0.3">
      <c r="A59" s="7" t="s">
        <v>17</v>
      </c>
      <c r="B59" s="10">
        <f>IF(入力!$E$16=B$2,入力!$L$25*入力!$L$19/1000,0)</f>
        <v>0</v>
      </c>
      <c r="C59" s="10">
        <f>IF(入力!$E$16=C$2,入力!$L$25*入力!$L$19/1000,0)</f>
        <v>0</v>
      </c>
      <c r="D59" s="10">
        <f>IF(入力!$E$16=D$2,入力!$L$25*入力!$L$19/1000,0)</f>
        <v>0</v>
      </c>
      <c r="E59" s="10">
        <f>IF(入力!$E$16=E$2,入力!$L$25*入力!$L$19/1000,0)</f>
        <v>0</v>
      </c>
      <c r="F59" s="10">
        <f>IF(入力!$E$16=F$2,入力!$L$25*入力!$L$19/1000,0)</f>
        <v>0</v>
      </c>
      <c r="G59" s="10">
        <f>IF(入力!$E$16=G$2,入力!$L$25*入力!$L$19/1000,0)</f>
        <v>0</v>
      </c>
      <c r="H59" s="10">
        <f>IF(入力!$E$16=H$2,入力!$L$25*入力!$L$19/1000,0)</f>
        <v>0</v>
      </c>
      <c r="I59" s="10">
        <f>IF(入力!$E$16=I$2,入力!$L$25*入力!$L$19/1000,0)</f>
        <v>0</v>
      </c>
      <c r="J59" s="10">
        <f>IF(入力!$E$16=J$2,入力!$L$25*入力!$L$19/1000,0)</f>
        <v>0</v>
      </c>
      <c r="K59" s="13">
        <f t="shared" si="3"/>
        <v>0</v>
      </c>
      <c r="L59" s="13"/>
      <c r="M59" s="23"/>
    </row>
    <row r="60" spans="1:13" x14ac:dyDescent="0.3">
      <c r="A60" s="7" t="s">
        <v>18</v>
      </c>
      <c r="B60" s="10">
        <f>IF(入力!$E$16=B$2,入力!$M$25*入力!$M$19/1000,0)</f>
        <v>0</v>
      </c>
      <c r="C60" s="10">
        <f>IF(入力!$E$16=C$2,入力!$M$25*入力!$M$19/1000,0)</f>
        <v>0</v>
      </c>
      <c r="D60" s="10">
        <f>IF(入力!$E$16=D$2,入力!$M$25*入力!$M$19/1000,0)</f>
        <v>0</v>
      </c>
      <c r="E60" s="10">
        <f>IF(入力!$E$16=E$2,入力!$M$25*入力!$M$19/1000,0)</f>
        <v>0</v>
      </c>
      <c r="F60" s="10">
        <f>IF(入力!$E$16=F$2,入力!$M$25*入力!$M$19/1000,0)</f>
        <v>0</v>
      </c>
      <c r="G60" s="10">
        <f>IF(入力!$E$16=G$2,入力!$M$25*入力!$M$19/1000,0)</f>
        <v>0</v>
      </c>
      <c r="H60" s="10">
        <f>IF(入力!$E$16=H$2,入力!$M$25*入力!$M$19/1000,0)</f>
        <v>0</v>
      </c>
      <c r="I60" s="10">
        <f>IF(入力!$E$16=I$2,入力!$M$25*入力!$M$19/1000,0)</f>
        <v>0</v>
      </c>
      <c r="J60" s="10">
        <f>IF(入力!$E$16=J$2,入力!$M$25*入力!$M$19/1000,0)</f>
        <v>0</v>
      </c>
      <c r="K60" s="13">
        <f t="shared" si="3"/>
        <v>0</v>
      </c>
      <c r="L60" s="13"/>
      <c r="M60" s="23"/>
    </row>
    <row r="61" spans="1:13" x14ac:dyDescent="0.3">
      <c r="A61" s="7" t="s">
        <v>19</v>
      </c>
      <c r="B61" s="10">
        <f>IF(入力!$E$16=B$2,入力!$N$25*入力!$N$19/1000,0)</f>
        <v>0</v>
      </c>
      <c r="C61" s="10">
        <f>IF(入力!$E$16=C$2,入力!$N$25*入力!$N$19/1000,0)</f>
        <v>0</v>
      </c>
      <c r="D61" s="10">
        <f>IF(入力!$E$16=D$2,入力!$N$25*入力!$N$19/1000,0)</f>
        <v>0</v>
      </c>
      <c r="E61" s="10">
        <f>IF(入力!$E$16=E$2,入力!$N$25*入力!$N$19/1000,0)</f>
        <v>0</v>
      </c>
      <c r="F61" s="10">
        <f>IF(入力!$E$16=F$2,入力!$N$25*入力!$N$19/1000,0)</f>
        <v>0</v>
      </c>
      <c r="G61" s="10">
        <f>IF(入力!$E$16=G$2,入力!$N$25*入力!$N$19/1000,0)</f>
        <v>0</v>
      </c>
      <c r="H61" s="10">
        <f>IF(入力!$E$16=H$2,入力!$N$25*入力!$N$19/1000,0)</f>
        <v>0</v>
      </c>
      <c r="I61" s="10">
        <f>IF(入力!$E$16=I$2,入力!$N$25*入力!$N$19/1000,0)</f>
        <v>0</v>
      </c>
      <c r="J61" s="10">
        <f>IF(入力!$E$16=J$2,入力!$N$25*入力!$N$19/1000,0)</f>
        <v>0</v>
      </c>
      <c r="K61" s="13">
        <f t="shared" si="3"/>
        <v>0</v>
      </c>
      <c r="L61" s="13"/>
      <c r="M61" s="23"/>
    </row>
    <row r="62" spans="1:13" x14ac:dyDescent="0.3">
      <c r="A62" s="7" t="s">
        <v>20</v>
      </c>
      <c r="B62" s="10">
        <f>IF(入力!$E$16=B$2,入力!$O$25*入力!$O$19/1000,0)</f>
        <v>0</v>
      </c>
      <c r="C62" s="10">
        <f>IF(入力!$E$16=C$2,入力!$O$25*入力!$O$19/1000,0)</f>
        <v>0</v>
      </c>
      <c r="D62" s="10">
        <f>IF(入力!$E$16=D$2,入力!$O$25*入力!$O$19/1000,0)</f>
        <v>0</v>
      </c>
      <c r="E62" s="10">
        <f>IF(入力!$E$16=E$2,入力!$O$25*入力!$O$19/1000,0)</f>
        <v>0</v>
      </c>
      <c r="F62" s="10">
        <f>IF(入力!$E$16=F$2,入力!$O$25*入力!$O$19/1000,0)</f>
        <v>0</v>
      </c>
      <c r="G62" s="10">
        <f>IF(入力!$E$16=G$2,入力!$O$25*入力!$O$19/1000,0)</f>
        <v>0</v>
      </c>
      <c r="H62" s="10">
        <f>IF(入力!$E$16=H$2,入力!$O$25*入力!$O$19/1000,0)</f>
        <v>0</v>
      </c>
      <c r="I62" s="10">
        <f>IF(入力!$E$16=I$2,入力!$O$25*入力!$O$19/1000,0)</f>
        <v>0</v>
      </c>
      <c r="J62" s="10">
        <f>IF(入力!$E$16=J$2,入力!$O$25*入力!$O$19/1000,0)</f>
        <v>0</v>
      </c>
      <c r="K62" s="13">
        <f t="shared" si="3"/>
        <v>0</v>
      </c>
      <c r="L62" s="13"/>
      <c r="M62" s="23"/>
    </row>
    <row r="63" spans="1:13" x14ac:dyDescent="0.3">
      <c r="A63" s="7" t="s">
        <v>21</v>
      </c>
      <c r="B63" s="10">
        <f>IF(入力!$E$16=B$2,入力!$P$25*入力!$P$19/1000,0)</f>
        <v>0</v>
      </c>
      <c r="C63" s="10">
        <f>IF(入力!$E$16=C$2,入力!$P$25*入力!$P$19/1000,0)</f>
        <v>0</v>
      </c>
      <c r="D63" s="10">
        <f>IF(入力!$E$16=D$2,入力!$P$25*入力!$P$19/1000,0)</f>
        <v>0</v>
      </c>
      <c r="E63" s="10">
        <f>IF(入力!$E$16=E$2,入力!$P$25*入力!$P$19/1000,0)</f>
        <v>0</v>
      </c>
      <c r="F63" s="10">
        <f>IF(入力!$E$16=F$2,入力!$P$25*入力!$P$19/1000,0)</f>
        <v>0</v>
      </c>
      <c r="G63" s="10">
        <f>IF(入力!$E$16=G$2,入力!$P$25*入力!$P$19/1000,0)</f>
        <v>0</v>
      </c>
      <c r="H63" s="10">
        <f>IF(入力!$E$16=H$2,入力!$P$25*入力!$P$19/1000,0)</f>
        <v>0</v>
      </c>
      <c r="I63" s="10">
        <f>IF(入力!$E$16=I$2,入力!$P$25*入力!$P$19/1000,0)</f>
        <v>0</v>
      </c>
      <c r="J63" s="10">
        <f>IF(入力!$E$16=J$2,入力!$P$25*入力!$P$19/1000,0)</f>
        <v>0</v>
      </c>
      <c r="K63" s="13">
        <f t="shared" si="3"/>
        <v>0</v>
      </c>
      <c r="L63" s="13"/>
      <c r="M63" s="23"/>
    </row>
    <row r="65" spans="1:15" x14ac:dyDescent="0.3">
      <c r="A65" s="1" t="s">
        <v>82</v>
      </c>
    </row>
    <row r="66" spans="1:15" x14ac:dyDescent="0.3">
      <c r="A66" s="7" t="s">
        <v>10</v>
      </c>
      <c r="B66" s="10">
        <f>B38-(B52-MIN(B$52:B$63))</f>
        <v>3945.4868601744965</v>
      </c>
      <c r="C66" s="10">
        <f>C38-(C52-MIN(C$52:C$63))</f>
        <v>8676.6121894437947</v>
      </c>
      <c r="D66" s="10">
        <f>D38-(D52-MIN(D$52:D$63))</f>
        <v>38741.985010521472</v>
      </c>
      <c r="E66" s="10">
        <f t="shared" ref="E66:J66" si="4">E38-(E52-MIN(E$52:E$63))</f>
        <v>16976.68687537044</v>
      </c>
      <c r="F66" s="10">
        <f t="shared" si="4"/>
        <v>3661.0917055359496</v>
      </c>
      <c r="G66" s="10">
        <f>G38-(G52-MIN(G$52:G$63))</f>
        <v>16450.114777333922</v>
      </c>
      <c r="H66" s="10">
        <f t="shared" si="4"/>
        <v>6784.4482769532169</v>
      </c>
      <c r="I66" s="10">
        <f t="shared" si="4"/>
        <v>3295.2443036480954</v>
      </c>
      <c r="J66" s="10">
        <f t="shared" si="4"/>
        <v>11807.926766762725</v>
      </c>
      <c r="K66" s="13"/>
      <c r="L66" s="13"/>
      <c r="M66" s="23"/>
      <c r="O66" s="16"/>
    </row>
    <row r="67" spans="1:15" x14ac:dyDescent="0.3">
      <c r="A67" s="7" t="s">
        <v>11</v>
      </c>
      <c r="B67" s="10">
        <f>B39-(B53-MIN(B$52:B$63))</f>
        <v>3298.7602601092572</v>
      </c>
      <c r="C67" s="10">
        <f>C39-(C53-MIN(C$52:C$63))</f>
        <v>7323.979769382423</v>
      </c>
      <c r="D67" s="10">
        <f t="shared" ref="B67:J77" si="5">D39-(D53-MIN(D$52:D$63))</f>
        <v>35343.14689703437</v>
      </c>
      <c r="E67" s="10">
        <f t="shared" si="5"/>
        <v>16206.431074546857</v>
      </c>
      <c r="F67" s="10">
        <f t="shared" si="5"/>
        <v>3052.1496227932239</v>
      </c>
      <c r="G67" s="10">
        <f>G39-(G53-MIN(G$52:G$63))</f>
        <v>15756.402154947338</v>
      </c>
      <c r="H67" s="10">
        <f t="shared" si="5"/>
        <v>5887.8930267747746</v>
      </c>
      <c r="I67" s="10">
        <f t="shared" si="5"/>
        <v>2834.9955653527541</v>
      </c>
      <c r="J67" s="10">
        <f t="shared" si="5"/>
        <v>11424.793764288672</v>
      </c>
      <c r="K67" s="13"/>
      <c r="L67" s="13"/>
      <c r="M67" s="23"/>
      <c r="O67" s="16"/>
    </row>
    <row r="68" spans="1:15" x14ac:dyDescent="0.3">
      <c r="A68" s="7" t="s">
        <v>12</v>
      </c>
      <c r="B68" s="10">
        <f>B40-(B54-MIN(B$52:B$63))</f>
        <v>3410.979904313629</v>
      </c>
      <c r="C68" s="10">
        <f t="shared" si="5"/>
        <v>8542.9101142482868</v>
      </c>
      <c r="D68" s="10">
        <f>D40-(D54-MIN(D$52:D$63))</f>
        <v>39320.67661335403</v>
      </c>
      <c r="E68" s="10">
        <f t="shared" si="5"/>
        <v>17531.96232655222</v>
      </c>
      <c r="F68" s="10">
        <f t="shared" si="5"/>
        <v>3748.3122685701551</v>
      </c>
      <c r="G68" s="10">
        <f>G40-(G54-MIN(G$52:G$63))</f>
        <v>18143.319709557363</v>
      </c>
      <c r="H68" s="10">
        <f t="shared" si="5"/>
        <v>6728.0796442331412</v>
      </c>
      <c r="I68" s="10">
        <f t="shared" si="5"/>
        <v>3389.4157419121366</v>
      </c>
      <c r="J68" s="10">
        <f t="shared" si="5"/>
        <v>12705.29697701063</v>
      </c>
      <c r="K68" s="13"/>
      <c r="L68" s="13"/>
      <c r="M68" s="23"/>
      <c r="O68" s="16"/>
    </row>
    <row r="69" spans="1:15" x14ac:dyDescent="0.3">
      <c r="A69" s="7" t="s">
        <v>13</v>
      </c>
      <c r="B69" s="10">
        <f>B41-(B55-MIN(B$52:B$63))</f>
        <v>4063.715011011253</v>
      </c>
      <c r="C69" s="10">
        <f t="shared" si="5"/>
        <v>10753.47702110448</v>
      </c>
      <c r="D69" s="10">
        <f t="shared" si="5"/>
        <v>51328.998456989379</v>
      </c>
      <c r="E69" s="10">
        <f t="shared" si="5"/>
        <v>21458.428027305348</v>
      </c>
      <c r="F69" s="10">
        <f t="shared" si="5"/>
        <v>4851.9627715159531</v>
      </c>
      <c r="G69" s="10">
        <f>G41-(G55-MIN(G$52:G$63))</f>
        <v>23891.95670772365</v>
      </c>
      <c r="H69" s="10">
        <f t="shared" si="5"/>
        <v>8209.2040267755929</v>
      </c>
      <c r="I69" s="10">
        <f t="shared" si="5"/>
        <v>4223.6412658142344</v>
      </c>
      <c r="J69" s="10">
        <f t="shared" si="5"/>
        <v>16344.39404426432</v>
      </c>
      <c r="K69" s="13"/>
      <c r="L69" s="13"/>
      <c r="M69" s="23"/>
      <c r="O69" s="16"/>
    </row>
    <row r="70" spans="1:15" x14ac:dyDescent="0.3">
      <c r="A70" s="7" t="s">
        <v>14</v>
      </c>
      <c r="B70" s="10">
        <f t="shared" si="5"/>
        <v>4212.4305224195032</v>
      </c>
      <c r="C70" s="10">
        <f>C42-(C56-MIN(C$52:C$63))</f>
        <v>10799.704334561486</v>
      </c>
      <c r="D70" s="10">
        <f>D42-(D56-MIN(D$52:D$63))</f>
        <v>51226.335034026597</v>
      </c>
      <c r="E70" s="10">
        <f t="shared" si="5"/>
        <v>21049.633395868084</v>
      </c>
      <c r="F70" s="10">
        <f t="shared" si="5"/>
        <v>4921.1980555504615</v>
      </c>
      <c r="G70" s="10">
        <f t="shared" si="5"/>
        <v>23966.287410803037</v>
      </c>
      <c r="H70" s="10">
        <f t="shared" si="5"/>
        <v>8165.6895860340046</v>
      </c>
      <c r="I70" s="10">
        <f t="shared" si="5"/>
        <v>4132.8729669225468</v>
      </c>
      <c r="J70" s="10">
        <f t="shared" si="5"/>
        <v>16392.085352526534</v>
      </c>
      <c r="K70" s="13"/>
      <c r="L70" s="13"/>
      <c r="M70" s="23"/>
      <c r="O70" s="16"/>
    </row>
    <row r="71" spans="1:15" x14ac:dyDescent="0.3">
      <c r="A71" s="7" t="s">
        <v>15</v>
      </c>
      <c r="B71" s="10">
        <f t="shared" si="5"/>
        <v>4043.865287384916</v>
      </c>
      <c r="C71" s="10">
        <f t="shared" si="5"/>
        <v>10055.407936686552</v>
      </c>
      <c r="D71" s="10">
        <f t="shared" si="5"/>
        <v>44059.284441756652</v>
      </c>
      <c r="E71" s="10">
        <f t="shared" si="5"/>
        <v>20831.777399669729</v>
      </c>
      <c r="F71" s="10">
        <f t="shared" si="5"/>
        <v>4478.3477314401707</v>
      </c>
      <c r="G71" s="10">
        <f t="shared" si="5"/>
        <v>20346.046081898909</v>
      </c>
      <c r="H71" s="10">
        <f t="shared" si="5"/>
        <v>7915.9064983837006</v>
      </c>
      <c r="I71" s="10">
        <f t="shared" si="5"/>
        <v>3841.2556355559564</v>
      </c>
      <c r="J71" s="10">
        <f t="shared" si="5"/>
        <v>14340.722401793511</v>
      </c>
      <c r="K71" s="13"/>
      <c r="L71" s="13"/>
      <c r="M71" s="23"/>
      <c r="O71" s="16"/>
    </row>
    <row r="72" spans="1:15" x14ac:dyDescent="0.3">
      <c r="A72" s="7" t="s">
        <v>16</v>
      </c>
      <c r="B72" s="10">
        <f t="shared" si="5"/>
        <v>4152.564159811991</v>
      </c>
      <c r="C72" s="10">
        <f t="shared" si="5"/>
        <v>9289.6200135576473</v>
      </c>
      <c r="D72" s="10">
        <f t="shared" si="5"/>
        <v>37512.718830673635</v>
      </c>
      <c r="E72" s="10">
        <f t="shared" si="5"/>
        <v>18050.815434677774</v>
      </c>
      <c r="F72" s="10">
        <f t="shared" si="5"/>
        <v>3841.1454685521194</v>
      </c>
      <c r="G72" s="10">
        <f t="shared" si="5"/>
        <v>17170.837274952966</v>
      </c>
      <c r="H72" s="10">
        <f t="shared" si="5"/>
        <v>6757.020511788156</v>
      </c>
      <c r="I72" s="10">
        <f t="shared" si="5"/>
        <v>3238.877246992678</v>
      </c>
      <c r="J72" s="10">
        <f t="shared" si="5"/>
        <v>12398.641612003414</v>
      </c>
      <c r="K72" s="13"/>
      <c r="L72" s="13"/>
      <c r="M72" s="23"/>
      <c r="O72" s="16"/>
    </row>
    <row r="73" spans="1:15" x14ac:dyDescent="0.3">
      <c r="A73" s="7" t="s">
        <v>17</v>
      </c>
      <c r="B73" s="10">
        <f t="shared" si="5"/>
        <v>4750.6154086020852</v>
      </c>
      <c r="C73" s="10">
        <f t="shared" si="5"/>
        <v>10662.352962705814</v>
      </c>
      <c r="D73" s="10">
        <f t="shared" si="5"/>
        <v>41707.177910430531</v>
      </c>
      <c r="E73" s="10">
        <f t="shared" si="5"/>
        <v>18818.188271635703</v>
      </c>
      <c r="F73" s="10">
        <f t="shared" si="5"/>
        <v>4335.9395721198853</v>
      </c>
      <c r="G73" s="10">
        <f t="shared" si="5"/>
        <v>18308.202543242984</v>
      </c>
      <c r="H73" s="10">
        <f t="shared" si="5"/>
        <v>8095.4703778044341</v>
      </c>
      <c r="I73" s="10">
        <f t="shared" si="5"/>
        <v>3677.3130678159578</v>
      </c>
      <c r="J73" s="10">
        <f t="shared" si="5"/>
        <v>13269.176094839348</v>
      </c>
      <c r="K73" s="13"/>
      <c r="L73" s="13"/>
      <c r="M73" s="23"/>
      <c r="O73" s="16"/>
    </row>
    <row r="74" spans="1:15" x14ac:dyDescent="0.3">
      <c r="A74" s="7" t="s">
        <v>18</v>
      </c>
      <c r="B74" s="10">
        <f t="shared" si="5"/>
        <v>5053.9519517542412</v>
      </c>
      <c r="C74" s="10">
        <f>C46-(C60-MIN(C$52:C$63))</f>
        <v>11450.354196966371</v>
      </c>
      <c r="D74" s="10">
        <f t="shared" si="5"/>
        <v>45737.096968169841</v>
      </c>
      <c r="E74" s="10">
        <f t="shared" si="5"/>
        <v>20217.288008311414</v>
      </c>
      <c r="F74" s="10">
        <f t="shared" si="5"/>
        <v>4868.0019391069636</v>
      </c>
      <c r="G74" s="10">
        <f t="shared" si="5"/>
        <v>21861.81789331459</v>
      </c>
      <c r="H74" s="10">
        <f t="shared" si="5"/>
        <v>9643.1543881483558</v>
      </c>
      <c r="I74" s="10">
        <f t="shared" si="5"/>
        <v>4506.1175044975289</v>
      </c>
      <c r="J74" s="10">
        <f t="shared" si="5"/>
        <v>16658.806973771792</v>
      </c>
      <c r="K74" s="13"/>
      <c r="L74" s="13"/>
      <c r="M74" s="23"/>
      <c r="O74" s="16"/>
    </row>
    <row r="75" spans="1:15" x14ac:dyDescent="0.3">
      <c r="A75" s="7" t="s">
        <v>19</v>
      </c>
      <c r="B75" s="10">
        <f t="shared" si="5"/>
        <v>5354.8564854144661</v>
      </c>
      <c r="C75" s="10">
        <f t="shared" si="5"/>
        <v>12004.804066516761</v>
      </c>
      <c r="D75" s="10">
        <f t="shared" si="5"/>
        <v>49184.177053707346</v>
      </c>
      <c r="E75" s="10">
        <f t="shared" si="5"/>
        <v>21835.22487377773</v>
      </c>
      <c r="F75" s="10">
        <f t="shared" si="5"/>
        <v>5397.8861388113455</v>
      </c>
      <c r="G75" s="10">
        <f t="shared" si="5"/>
        <v>22824.108928642199</v>
      </c>
      <c r="H75" s="10">
        <f t="shared" si="5"/>
        <v>9508.522803322312</v>
      </c>
      <c r="I75" s="10">
        <f t="shared" si="5"/>
        <v>4426.4223375193469</v>
      </c>
      <c r="J75" s="10">
        <f t="shared" si="5"/>
        <v>16691.334395050148</v>
      </c>
      <c r="K75" s="13"/>
      <c r="L75" s="13"/>
      <c r="M75" s="23"/>
      <c r="O75" s="16"/>
    </row>
    <row r="76" spans="1:15" x14ac:dyDescent="0.3">
      <c r="A76" s="7" t="s">
        <v>20</v>
      </c>
      <c r="B76" s="10">
        <f t="shared" si="5"/>
        <v>5244.9133459566419</v>
      </c>
      <c r="C76" s="10">
        <f t="shared" si="5"/>
        <v>11843.587637812059</v>
      </c>
      <c r="D76" s="10">
        <f t="shared" si="5"/>
        <v>49515.879751102693</v>
      </c>
      <c r="E76" s="10">
        <f t="shared" si="5"/>
        <v>22159.755904990852</v>
      </c>
      <c r="F76" s="10">
        <f t="shared" si="5"/>
        <v>5412.235027049489</v>
      </c>
      <c r="G76" s="10">
        <f t="shared" si="5"/>
        <v>22865.276980542658</v>
      </c>
      <c r="H76" s="10">
        <f t="shared" si="5"/>
        <v>9616.1565893573152</v>
      </c>
      <c r="I76" s="10">
        <f t="shared" si="5"/>
        <v>4474.5809240624931</v>
      </c>
      <c r="J76" s="10">
        <f t="shared" si="5"/>
        <v>16810.662035717625</v>
      </c>
      <c r="K76" s="13"/>
      <c r="L76" s="13"/>
      <c r="M76" s="23"/>
      <c r="O76" s="16"/>
    </row>
    <row r="77" spans="1:15" x14ac:dyDescent="0.3">
      <c r="A77" s="7" t="s">
        <v>21</v>
      </c>
      <c r="B77" s="10">
        <f t="shared" si="5"/>
        <v>4860.7096581473952</v>
      </c>
      <c r="C77" s="10">
        <f t="shared" si="5"/>
        <v>10907.61985140461</v>
      </c>
      <c r="D77" s="10">
        <f>D49-(D63-MIN(D$52:D$63))</f>
        <v>45001.502771543499</v>
      </c>
      <c r="E77" s="10">
        <f t="shared" si="5"/>
        <v>19909.258136159686</v>
      </c>
      <c r="F77" s="10">
        <f t="shared" si="5"/>
        <v>4667.3260641848656</v>
      </c>
      <c r="G77" s="10">
        <f t="shared" si="5"/>
        <v>19752.185869633231</v>
      </c>
      <c r="H77" s="10">
        <f t="shared" si="5"/>
        <v>8303.7670655345992</v>
      </c>
      <c r="I77" s="10">
        <f t="shared" si="5"/>
        <v>3821.1036808144609</v>
      </c>
      <c r="J77" s="10">
        <f t="shared" si="5"/>
        <v>14088.955693176864</v>
      </c>
      <c r="K77" s="13"/>
      <c r="L77" s="13"/>
      <c r="M77" s="23"/>
      <c r="O77" s="16"/>
    </row>
    <row r="79" spans="1:15" x14ac:dyDescent="0.3">
      <c r="A79" s="1" t="s">
        <v>83</v>
      </c>
      <c r="B79" s="2" t="s">
        <v>37</v>
      </c>
    </row>
    <row r="80" spans="1:15" x14ac:dyDescent="0.3">
      <c r="A80" s="7" t="s">
        <v>10</v>
      </c>
      <c r="B80" s="10">
        <f>$B$17-SUM($B66:$J66)</f>
        <v>42869.295339474993</v>
      </c>
      <c r="D80" s="23"/>
    </row>
    <row r="81" spans="1:4" x14ac:dyDescent="0.3">
      <c r="A81" s="7" t="s">
        <v>11</v>
      </c>
      <c r="B81" s="10">
        <f>$B$17-SUM($B67:$J67)</f>
        <v>52080.339969989422</v>
      </c>
      <c r="D81" s="23"/>
    </row>
    <row r="82" spans="1:4" x14ac:dyDescent="0.3">
      <c r="A82" s="7" t="s">
        <v>12</v>
      </c>
      <c r="B82" s="10">
        <f>$B$17-SUM($B68:$J68)</f>
        <v>39687.938805467507</v>
      </c>
      <c r="D82" s="23"/>
    </row>
    <row r="83" spans="1:4" x14ac:dyDescent="0.3">
      <c r="A83" s="7" t="s">
        <v>13</v>
      </c>
      <c r="B83" s="10">
        <f>$B$17-SUM($B69:$J69)</f>
        <v>8083.1147727149073</v>
      </c>
      <c r="D83" s="23"/>
    </row>
    <row r="84" spans="1:4" x14ac:dyDescent="0.3">
      <c r="A84" s="7" t="s">
        <v>14</v>
      </c>
      <c r="B84" s="10">
        <f>$B$17-SUM($B70:$J70)</f>
        <v>8342.6554465068621</v>
      </c>
      <c r="D84" s="23"/>
    </row>
    <row r="85" spans="1:4" x14ac:dyDescent="0.3">
      <c r="A85" s="7" t="s">
        <v>15</v>
      </c>
      <c r="B85" s="10">
        <f t="shared" ref="B85:B91" si="6">$B$17-SUM($B71:$J71)</f>
        <v>23296.278690649022</v>
      </c>
      <c r="D85" s="23"/>
    </row>
    <row r="86" spans="1:4" x14ac:dyDescent="0.3">
      <c r="A86" s="7" t="s">
        <v>16</v>
      </c>
      <c r="B86" s="10">
        <f t="shared" si="6"/>
        <v>40796.651552208728</v>
      </c>
      <c r="D86" s="23"/>
    </row>
    <row r="87" spans="1:4" x14ac:dyDescent="0.3">
      <c r="A87" s="7" t="s">
        <v>17</v>
      </c>
      <c r="B87" s="10">
        <f t="shared" si="6"/>
        <v>29584.455896022351</v>
      </c>
      <c r="D87" s="23"/>
    </row>
    <row r="88" spans="1:4" x14ac:dyDescent="0.3">
      <c r="A88" s="7" t="s">
        <v>18</v>
      </c>
      <c r="B88" s="10">
        <f t="shared" si="6"/>
        <v>13212.30228117801</v>
      </c>
      <c r="D88" s="23"/>
    </row>
    <row r="89" spans="1:4" x14ac:dyDescent="0.3">
      <c r="A89" s="7" t="s">
        <v>19</v>
      </c>
      <c r="B89" s="10">
        <f t="shared" si="6"/>
        <v>5981.5550224574399</v>
      </c>
      <c r="D89" s="23"/>
    </row>
    <row r="90" spans="1:4" x14ac:dyDescent="0.3">
      <c r="A90" s="7" t="s">
        <v>20</v>
      </c>
      <c r="B90" s="10">
        <f t="shared" si="6"/>
        <v>5265.8439086272556</v>
      </c>
      <c r="D90" s="23"/>
    </row>
    <row r="91" spans="1:4" x14ac:dyDescent="0.3">
      <c r="A91" s="7" t="s">
        <v>21</v>
      </c>
      <c r="B91" s="10">
        <f t="shared" si="6"/>
        <v>21896.463314619905</v>
      </c>
      <c r="D91" s="23"/>
    </row>
    <row r="92" spans="1:4" x14ac:dyDescent="0.3">
      <c r="A92" s="12" t="s">
        <v>38</v>
      </c>
      <c r="B92" s="15">
        <f>SUM($B$80:$B$91)/$B$17</f>
        <v>1.9000000000000006</v>
      </c>
    </row>
    <row r="94" spans="1:4" x14ac:dyDescent="0.3">
      <c r="A94" s="1" t="s">
        <v>84</v>
      </c>
      <c r="B94" s="64">
        <f>(SUM($B$80:$B$91)-$D$95*$B$17)/12</f>
        <v>9.701276818911234E-12</v>
      </c>
      <c r="D94" s="1" t="s">
        <v>40</v>
      </c>
    </row>
    <row r="95" spans="1:4" x14ac:dyDescent="0.3">
      <c r="A95" s="1" t="s">
        <v>39</v>
      </c>
      <c r="D95" s="14">
        <v>1.9</v>
      </c>
    </row>
    <row r="96" spans="1:4" ht="15.6" thickBot="1" x14ac:dyDescent="0.35"/>
    <row r="97" spans="1:2" ht="15.6" thickBot="1" x14ac:dyDescent="0.35">
      <c r="A97" s="1" t="s">
        <v>85</v>
      </c>
      <c r="B97" s="17">
        <f>(MIN($K$52:$K$63)+$B$94)*1000</f>
        <v>9.701276818911234E-9</v>
      </c>
    </row>
    <row r="98" spans="1:2" ht="15.6" thickBot="1" x14ac:dyDescent="0.35"/>
    <row r="99" spans="1:2" ht="15.6" thickBot="1" x14ac:dyDescent="0.35">
      <c r="A99" s="1" t="s">
        <v>61</v>
      </c>
      <c r="B99" s="24" t="e">
        <f>B97/入力!$E$17</f>
        <v>#DIV/0!</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21"/>
  <sheetViews>
    <sheetView topLeftCell="A43" zoomScale="85" zoomScaleNormal="85" workbookViewId="0"/>
  </sheetViews>
  <sheetFormatPr defaultColWidth="9" defaultRowHeight="15" x14ac:dyDescent="0.3"/>
  <cols>
    <col min="1" max="16384" width="9" style="1"/>
  </cols>
  <sheetData>
    <row r="1" spans="1:16" x14ac:dyDescent="0.3">
      <c r="O1" s="5"/>
      <c r="P1" s="6" t="s">
        <v>76</v>
      </c>
    </row>
    <row r="3" spans="1:16" x14ac:dyDescent="0.3">
      <c r="A3" s="35" t="s">
        <v>51</v>
      </c>
      <c r="B3" s="38">
        <v>4</v>
      </c>
      <c r="C3" s="38">
        <v>5</v>
      </c>
      <c r="D3" s="38">
        <v>6</v>
      </c>
      <c r="E3" s="38">
        <v>7</v>
      </c>
      <c r="F3" s="38">
        <v>8</v>
      </c>
      <c r="G3" s="38">
        <v>9</v>
      </c>
      <c r="H3" s="38">
        <v>10</v>
      </c>
      <c r="I3" s="38">
        <v>11</v>
      </c>
      <c r="J3" s="38">
        <v>12</v>
      </c>
      <c r="K3" s="38">
        <v>1</v>
      </c>
      <c r="L3" s="38">
        <v>2</v>
      </c>
      <c r="M3" s="38">
        <v>3</v>
      </c>
    </row>
    <row r="4" spans="1:16" x14ac:dyDescent="0.3">
      <c r="A4" s="37">
        <v>20</v>
      </c>
      <c r="B4" s="40">
        <v>0.90680440278437768</v>
      </c>
      <c r="C4" s="41">
        <v>0.84755774181527643</v>
      </c>
      <c r="D4" s="41">
        <v>0.93965912510216809</v>
      </c>
      <c r="E4" s="41">
        <v>1</v>
      </c>
      <c r="F4" s="41">
        <v>0.99141856316507559</v>
      </c>
      <c r="G4" s="41">
        <v>0.99543417875612905</v>
      </c>
      <c r="H4" s="41">
        <v>0.94901107191948952</v>
      </c>
      <c r="I4" s="41">
        <v>0.91702598421461867</v>
      </c>
      <c r="J4" s="41">
        <v>0.93251103004554081</v>
      </c>
      <c r="K4" s="41">
        <v>0.9593233230836935</v>
      </c>
      <c r="L4" s="41">
        <v>0.94847482148290907</v>
      </c>
      <c r="M4" s="42">
        <v>0.92611087089190491</v>
      </c>
    </row>
    <row r="5" spans="1:16" x14ac:dyDescent="0.3">
      <c r="A5" s="37">
        <v>19</v>
      </c>
      <c r="B5" s="43">
        <v>0.90680440278437768</v>
      </c>
      <c r="C5" s="39">
        <v>0.84755774181527643</v>
      </c>
      <c r="D5" s="39">
        <v>0.93965912510216809</v>
      </c>
      <c r="E5" s="39">
        <v>1</v>
      </c>
      <c r="F5" s="39">
        <v>0.99141856316507559</v>
      </c>
      <c r="G5" s="39">
        <v>0.99543417875612905</v>
      </c>
      <c r="H5" s="39">
        <v>0.94901107191948952</v>
      </c>
      <c r="I5" s="39">
        <v>0.91702598421461867</v>
      </c>
      <c r="J5" s="39">
        <v>0.93251103004554081</v>
      </c>
      <c r="K5" s="39">
        <v>0.9593233230836935</v>
      </c>
      <c r="L5" s="39">
        <v>0.94847482148290907</v>
      </c>
      <c r="M5" s="44">
        <v>0.92611087089190491</v>
      </c>
    </row>
    <row r="6" spans="1:16" x14ac:dyDescent="0.3">
      <c r="A6" s="37">
        <v>18</v>
      </c>
      <c r="B6" s="43">
        <v>0.90680440278437768</v>
      </c>
      <c r="C6" s="39">
        <v>0.84755774181527643</v>
      </c>
      <c r="D6" s="39">
        <v>0.93965912510216809</v>
      </c>
      <c r="E6" s="39">
        <v>1</v>
      </c>
      <c r="F6" s="39">
        <v>0.99141856316507559</v>
      </c>
      <c r="G6" s="39">
        <v>0.99543417875612905</v>
      </c>
      <c r="H6" s="39">
        <v>0.94901107191948952</v>
      </c>
      <c r="I6" s="39">
        <v>0.91702598421461867</v>
      </c>
      <c r="J6" s="39">
        <v>0.93251103004554081</v>
      </c>
      <c r="K6" s="39">
        <v>0.9593233230836935</v>
      </c>
      <c r="L6" s="39">
        <v>0.94847482148290907</v>
      </c>
      <c r="M6" s="44">
        <v>0.92611087089190491</v>
      </c>
    </row>
    <row r="7" spans="1:16" x14ac:dyDescent="0.3">
      <c r="A7" s="37">
        <v>17</v>
      </c>
      <c r="B7" s="43">
        <v>0.90680440278437768</v>
      </c>
      <c r="C7" s="39">
        <v>0.84755774181527643</v>
      </c>
      <c r="D7" s="39">
        <v>0.93965912510216809</v>
      </c>
      <c r="E7" s="39">
        <v>1</v>
      </c>
      <c r="F7" s="39">
        <v>0.99141856316507559</v>
      </c>
      <c r="G7" s="39">
        <v>0.99543417875612905</v>
      </c>
      <c r="H7" s="39">
        <v>0.94901107191948952</v>
      </c>
      <c r="I7" s="39">
        <v>0.91702598421461867</v>
      </c>
      <c r="J7" s="39">
        <v>0.93251103004554081</v>
      </c>
      <c r="K7" s="39">
        <v>0.9593233230836935</v>
      </c>
      <c r="L7" s="39">
        <v>0.94847482148290907</v>
      </c>
      <c r="M7" s="44">
        <v>0.92611087089190491</v>
      </c>
    </row>
    <row r="8" spans="1:16" x14ac:dyDescent="0.3">
      <c r="A8" s="37">
        <v>16</v>
      </c>
      <c r="B8" s="43">
        <v>0.90680440278437768</v>
      </c>
      <c r="C8" s="39">
        <v>0.84755774181527643</v>
      </c>
      <c r="D8" s="39">
        <v>0.93965912510216809</v>
      </c>
      <c r="E8" s="39">
        <v>1</v>
      </c>
      <c r="F8" s="39">
        <v>0.99141856316507559</v>
      </c>
      <c r="G8" s="39">
        <v>0.99543417875612905</v>
      </c>
      <c r="H8" s="39">
        <v>0.94901107191948952</v>
      </c>
      <c r="I8" s="39">
        <v>0.91702598421461867</v>
      </c>
      <c r="J8" s="39">
        <v>0.93251103004554081</v>
      </c>
      <c r="K8" s="39">
        <v>0.9593233230836935</v>
      </c>
      <c r="L8" s="39">
        <v>0.94847482148290907</v>
      </c>
      <c r="M8" s="44">
        <v>0.92611087089190491</v>
      </c>
    </row>
    <row r="9" spans="1:16" x14ac:dyDescent="0.3">
      <c r="A9" s="37">
        <v>15</v>
      </c>
      <c r="B9" s="43">
        <v>0.90680440278437768</v>
      </c>
      <c r="C9" s="39">
        <v>0.84755774181527643</v>
      </c>
      <c r="D9" s="39">
        <v>0.93965912510216809</v>
      </c>
      <c r="E9" s="39">
        <v>1</v>
      </c>
      <c r="F9" s="39">
        <v>0.99141856316507559</v>
      </c>
      <c r="G9" s="39">
        <v>0.99543417875612905</v>
      </c>
      <c r="H9" s="39">
        <v>0.94901107191948952</v>
      </c>
      <c r="I9" s="39">
        <v>0.91702598421461867</v>
      </c>
      <c r="J9" s="39">
        <v>0.93251103004554081</v>
      </c>
      <c r="K9" s="39">
        <v>0.9593233230836935</v>
      </c>
      <c r="L9" s="39">
        <v>0.94847482148290907</v>
      </c>
      <c r="M9" s="44">
        <v>0.92611087089190491</v>
      </c>
    </row>
    <row r="10" spans="1:16" x14ac:dyDescent="0.3">
      <c r="A10" s="37">
        <v>14</v>
      </c>
      <c r="B10" s="43">
        <v>0.90680440278437768</v>
      </c>
      <c r="C10" s="39">
        <v>0.84755774181527643</v>
      </c>
      <c r="D10" s="39">
        <v>0.93965912510216809</v>
      </c>
      <c r="E10" s="39">
        <v>1</v>
      </c>
      <c r="F10" s="39">
        <v>0.99141856316507559</v>
      </c>
      <c r="G10" s="39">
        <v>0.99543417875612905</v>
      </c>
      <c r="H10" s="39">
        <v>0.94901107191948952</v>
      </c>
      <c r="I10" s="39">
        <v>0.91702598421461867</v>
      </c>
      <c r="J10" s="39">
        <v>0.93251103004554081</v>
      </c>
      <c r="K10" s="39">
        <v>0.9593233230836935</v>
      </c>
      <c r="L10" s="39">
        <v>0.94847482148290907</v>
      </c>
      <c r="M10" s="44">
        <v>0.92611087089190491</v>
      </c>
    </row>
    <row r="11" spans="1:16" x14ac:dyDescent="0.3">
      <c r="A11" s="37">
        <v>13</v>
      </c>
      <c r="B11" s="43">
        <v>0.90619829468507307</v>
      </c>
      <c r="C11" s="39">
        <v>0.84755774181527643</v>
      </c>
      <c r="D11" s="39">
        <v>0.93965912510216809</v>
      </c>
      <c r="E11" s="39">
        <v>1</v>
      </c>
      <c r="F11" s="39">
        <v>0.99141856316507559</v>
      </c>
      <c r="G11" s="39">
        <v>0.99543417875612905</v>
      </c>
      <c r="H11" s="39">
        <v>0.94901107191948952</v>
      </c>
      <c r="I11" s="39">
        <v>0.91702598421461867</v>
      </c>
      <c r="J11" s="39">
        <v>0.93251103004554081</v>
      </c>
      <c r="K11" s="39">
        <v>0.9593233230836935</v>
      </c>
      <c r="L11" s="39">
        <v>0.94847482148290907</v>
      </c>
      <c r="M11" s="44">
        <v>0.92611087089190491</v>
      </c>
    </row>
    <row r="12" spans="1:16" x14ac:dyDescent="0.3">
      <c r="A12" s="37">
        <v>12</v>
      </c>
      <c r="B12" s="43">
        <v>0.90257955086726804</v>
      </c>
      <c r="C12" s="39">
        <v>0.84755774181527643</v>
      </c>
      <c r="D12" s="39">
        <v>0.93965912510216809</v>
      </c>
      <c r="E12" s="39">
        <v>1</v>
      </c>
      <c r="F12" s="39">
        <v>0.99141856316507559</v>
      </c>
      <c r="G12" s="39">
        <v>0.99543417875612905</v>
      </c>
      <c r="H12" s="39">
        <v>0.94901107191948952</v>
      </c>
      <c r="I12" s="39">
        <v>0.91702598421461867</v>
      </c>
      <c r="J12" s="39">
        <v>0.93251103004554081</v>
      </c>
      <c r="K12" s="39">
        <v>0.9593233230836935</v>
      </c>
      <c r="L12" s="39">
        <v>0.9456584692223784</v>
      </c>
      <c r="M12" s="44">
        <v>0.92611087089190491</v>
      </c>
    </row>
    <row r="13" spans="1:16" x14ac:dyDescent="0.3">
      <c r="A13" s="37">
        <v>11</v>
      </c>
      <c r="B13" s="43">
        <v>0.89594817133096283</v>
      </c>
      <c r="C13" s="39">
        <v>0.84663096405797633</v>
      </c>
      <c r="D13" s="39">
        <v>0.93965912510216809</v>
      </c>
      <c r="E13" s="39">
        <v>1</v>
      </c>
      <c r="F13" s="39">
        <v>0.99141856316507559</v>
      </c>
      <c r="G13" s="39">
        <v>0.99543417875612905</v>
      </c>
      <c r="H13" s="39">
        <v>0.94901107191948952</v>
      </c>
      <c r="I13" s="39">
        <v>0.91632639985534714</v>
      </c>
      <c r="J13" s="39">
        <v>0.92901748595142952</v>
      </c>
      <c r="K13" s="39">
        <v>0.95514647671970609</v>
      </c>
      <c r="L13" s="39">
        <v>0.93655586456743301</v>
      </c>
      <c r="M13" s="44">
        <v>0.92611087089190491</v>
      </c>
    </row>
    <row r="14" spans="1:16" x14ac:dyDescent="0.3">
      <c r="A14" s="37">
        <v>10</v>
      </c>
      <c r="B14" s="43">
        <v>0.88630415607615742</v>
      </c>
      <c r="C14" s="39">
        <v>0.84019376736492468</v>
      </c>
      <c r="D14" s="39">
        <v>0.93328582434022223</v>
      </c>
      <c r="E14" s="39">
        <v>1</v>
      </c>
      <c r="F14" s="39">
        <v>0.99141856316507559</v>
      </c>
      <c r="G14" s="39">
        <v>0.99543417875612905</v>
      </c>
      <c r="H14" s="39">
        <v>0.94901107191948952</v>
      </c>
      <c r="I14" s="39">
        <v>0.90943280051108688</v>
      </c>
      <c r="J14" s="39">
        <v>0.92001954725362323</v>
      </c>
      <c r="K14" s="39">
        <v>0.94513375341813388</v>
      </c>
      <c r="L14" s="39">
        <v>0.92116700751807268</v>
      </c>
      <c r="M14" s="44">
        <v>0.92096195100985367</v>
      </c>
    </row>
    <row r="15" spans="1:16" x14ac:dyDescent="0.3">
      <c r="A15" s="37">
        <v>9</v>
      </c>
      <c r="B15" s="43">
        <v>0.87364750510285183</v>
      </c>
      <c r="C15" s="39">
        <v>0.82824615173612182</v>
      </c>
      <c r="D15" s="39">
        <v>0.91789360963579669</v>
      </c>
      <c r="E15" s="39">
        <v>1</v>
      </c>
      <c r="F15" s="39">
        <v>0.98985126772151966</v>
      </c>
      <c r="G15" s="39">
        <v>0.99286425987157301</v>
      </c>
      <c r="H15" s="39">
        <v>0.94313629367699581</v>
      </c>
      <c r="I15" s="39">
        <v>0.89634518618183789</v>
      </c>
      <c r="J15" s="39">
        <v>0.90551721395212237</v>
      </c>
      <c r="K15" s="39">
        <v>0.92928515317897686</v>
      </c>
      <c r="L15" s="39">
        <v>0.89949189807429764</v>
      </c>
      <c r="M15" s="44">
        <v>0.90865046178101072</v>
      </c>
    </row>
    <row r="16" spans="1:16" x14ac:dyDescent="0.3">
      <c r="A16" s="37">
        <v>8</v>
      </c>
      <c r="B16" s="43">
        <v>0.85797821841104593</v>
      </c>
      <c r="C16" s="39">
        <v>0.8107881171715674</v>
      </c>
      <c r="D16" s="39">
        <v>0.89348248098889138</v>
      </c>
      <c r="E16" s="39">
        <v>0.98993783846996086</v>
      </c>
      <c r="F16" s="39">
        <v>0.97711005741218937</v>
      </c>
      <c r="G16" s="39">
        <v>0.97833017847920933</v>
      </c>
      <c r="H16" s="39">
        <v>0.93108084689624082</v>
      </c>
      <c r="I16" s="39">
        <v>0.87706355686760018</v>
      </c>
      <c r="J16" s="39">
        <v>0.88551048604692684</v>
      </c>
      <c r="K16" s="39">
        <v>0.90760067600223482</v>
      </c>
      <c r="L16" s="39">
        <v>0.87153053623610766</v>
      </c>
      <c r="M16" s="44">
        <v>0.88917640320537616</v>
      </c>
    </row>
    <row r="17" spans="1:13" x14ac:dyDescent="0.3">
      <c r="A17" s="37">
        <v>7</v>
      </c>
      <c r="B17" s="43">
        <v>0.83929629600073985</v>
      </c>
      <c r="C17" s="39">
        <v>0.78781966367126177</v>
      </c>
      <c r="D17" s="39">
        <v>0.8600524383995064</v>
      </c>
      <c r="E17" s="39">
        <v>0.96349320805150929</v>
      </c>
      <c r="F17" s="39">
        <v>0.95319493223708451</v>
      </c>
      <c r="G17" s="39">
        <v>0.95183193457903792</v>
      </c>
      <c r="H17" s="39">
        <v>0.91284473157722423</v>
      </c>
      <c r="I17" s="39">
        <v>0.85158791256837363</v>
      </c>
      <c r="J17" s="39">
        <v>0.85999936353803652</v>
      </c>
      <c r="K17" s="39">
        <v>0.88008032188790797</v>
      </c>
      <c r="L17" s="39">
        <v>0.83728292200350318</v>
      </c>
      <c r="M17" s="44">
        <v>0.86253977528294956</v>
      </c>
    </row>
    <row r="18" spans="1:13" x14ac:dyDescent="0.3">
      <c r="A18" s="37">
        <v>6</v>
      </c>
      <c r="B18" s="43">
        <v>0.81760173787193358</v>
      </c>
      <c r="C18" s="39">
        <v>0.7593407912352047</v>
      </c>
      <c r="D18" s="39">
        <v>0.81760348186764165</v>
      </c>
      <c r="E18" s="39">
        <v>0.92350258135891905</v>
      </c>
      <c r="F18" s="39">
        <v>0.91810589219620509</v>
      </c>
      <c r="G18" s="39">
        <v>0.91336952817105865</v>
      </c>
      <c r="H18" s="39">
        <v>0.88842794771994626</v>
      </c>
      <c r="I18" s="39">
        <v>0.81991825328415846</v>
      </c>
      <c r="J18" s="39">
        <v>0.82898384642545153</v>
      </c>
      <c r="K18" s="39">
        <v>0.8467240908359962</v>
      </c>
      <c r="L18" s="39">
        <v>0.79674905537648377</v>
      </c>
      <c r="M18" s="44">
        <v>0.82874057801373135</v>
      </c>
    </row>
    <row r="19" spans="1:13" x14ac:dyDescent="0.3">
      <c r="A19" s="37">
        <v>5</v>
      </c>
      <c r="B19" s="43">
        <v>0.79289454402462711</v>
      </c>
      <c r="C19" s="39">
        <v>0.72535149986339631</v>
      </c>
      <c r="D19" s="39">
        <v>0.766135611393297</v>
      </c>
      <c r="E19" s="39">
        <v>0.86996595839219026</v>
      </c>
      <c r="F19" s="39">
        <v>0.87184293728955109</v>
      </c>
      <c r="G19" s="39">
        <v>0.86294295925527176</v>
      </c>
      <c r="H19" s="39">
        <v>0.85783049532440669</v>
      </c>
      <c r="I19" s="39">
        <v>0.78205457901495445</v>
      </c>
      <c r="J19" s="39">
        <v>0.79246393470917176</v>
      </c>
      <c r="K19" s="39">
        <v>0.80753198284649952</v>
      </c>
      <c r="L19" s="39">
        <v>0.74992893635504965</v>
      </c>
      <c r="M19" s="44">
        <v>0.78777881139772132</v>
      </c>
    </row>
    <row r="20" spans="1:13" x14ac:dyDescent="0.3">
      <c r="A20" s="37">
        <v>4</v>
      </c>
      <c r="B20" s="43">
        <v>0.76517471445882035</v>
      </c>
      <c r="C20" s="39">
        <v>0.68585178955583648</v>
      </c>
      <c r="D20" s="39">
        <v>0.7056488269764728</v>
      </c>
      <c r="E20" s="39">
        <v>0.80288333915132304</v>
      </c>
      <c r="F20" s="39">
        <v>0.81440606751712252</v>
      </c>
      <c r="G20" s="39">
        <v>0.80055222783167712</v>
      </c>
      <c r="H20" s="39">
        <v>0.82105237439060574</v>
      </c>
      <c r="I20" s="39">
        <v>0.73799688976076172</v>
      </c>
      <c r="J20" s="39">
        <v>0.75043962838919731</v>
      </c>
      <c r="K20" s="39">
        <v>0.76250399791941803</v>
      </c>
      <c r="L20" s="39">
        <v>0.69682256493920058</v>
      </c>
      <c r="M20" s="44">
        <v>0.73965447543491958</v>
      </c>
    </row>
    <row r="21" spans="1:13" x14ac:dyDescent="0.3">
      <c r="A21" s="37">
        <v>3</v>
      </c>
      <c r="B21" s="43">
        <v>0.7344422491745134</v>
      </c>
      <c r="C21" s="39">
        <v>0.64084166031252532</v>
      </c>
      <c r="D21" s="39">
        <v>0.63614312861716882</v>
      </c>
      <c r="E21" s="39">
        <v>0.72225472363631749</v>
      </c>
      <c r="F21" s="39">
        <v>0.74579528287891961</v>
      </c>
      <c r="G21" s="39">
        <v>0.72619733390027486</v>
      </c>
      <c r="H21" s="39">
        <v>0.7780935849185433</v>
      </c>
      <c r="I21" s="39">
        <v>0.68774518552158026</v>
      </c>
      <c r="J21" s="39">
        <v>0.70291092746552808</v>
      </c>
      <c r="K21" s="39">
        <v>0.71164013605475152</v>
      </c>
      <c r="L21" s="39">
        <v>0.63742994112893681</v>
      </c>
      <c r="M21" s="44">
        <v>0.68436757012532601</v>
      </c>
    </row>
    <row r="22" spans="1:13" x14ac:dyDescent="0.3">
      <c r="A22" s="37">
        <v>2</v>
      </c>
      <c r="B22" s="43">
        <v>0.70069714817170625</v>
      </c>
      <c r="C22" s="39">
        <v>0.59032111213346272</v>
      </c>
      <c r="D22" s="39">
        <v>0.55761851631538506</v>
      </c>
      <c r="E22" s="39">
        <v>0.62808011184717327</v>
      </c>
      <c r="F22" s="39">
        <v>0.6660105833749419</v>
      </c>
      <c r="G22" s="39">
        <v>0.63987827746106474</v>
      </c>
      <c r="H22" s="39">
        <v>0.72895412690821948</v>
      </c>
      <c r="I22" s="39">
        <v>0.63129946629741007</v>
      </c>
      <c r="J22" s="39">
        <v>0.64987783193816417</v>
      </c>
      <c r="K22" s="39">
        <v>0.65494039725250031</v>
      </c>
      <c r="L22" s="39">
        <v>0.57175106492425831</v>
      </c>
      <c r="M22" s="44">
        <v>0.62191809546894072</v>
      </c>
    </row>
    <row r="23" spans="1:13" x14ac:dyDescent="0.3">
      <c r="A23" s="37">
        <v>1</v>
      </c>
      <c r="B23" s="45">
        <v>0.66393941145039892</v>
      </c>
      <c r="C23" s="46">
        <v>0.5342901450186488</v>
      </c>
      <c r="D23" s="46">
        <v>0.47007499007112163</v>
      </c>
      <c r="E23" s="46">
        <v>0.52035950378389062</v>
      </c>
      <c r="F23" s="46">
        <v>0.57505196900518984</v>
      </c>
      <c r="G23" s="46">
        <v>0.5415950585140471</v>
      </c>
      <c r="H23" s="46">
        <v>0.67363400035963406</v>
      </c>
      <c r="I23" s="46">
        <v>0.56865973208825105</v>
      </c>
      <c r="J23" s="46">
        <v>0.5913403418071056</v>
      </c>
      <c r="K23" s="46">
        <v>0.59240478151266407</v>
      </c>
      <c r="L23" s="46">
        <v>0.49978593632516499</v>
      </c>
      <c r="M23" s="47">
        <v>0.55230605146576373</v>
      </c>
    </row>
    <row r="25" spans="1:13" x14ac:dyDescent="0.3">
      <c r="A25" s="35" t="s">
        <v>52</v>
      </c>
      <c r="B25" s="38">
        <v>4</v>
      </c>
      <c r="C25" s="38">
        <v>5</v>
      </c>
      <c r="D25" s="38">
        <v>6</v>
      </c>
      <c r="E25" s="38">
        <v>7</v>
      </c>
      <c r="F25" s="38">
        <v>8</v>
      </c>
      <c r="G25" s="38">
        <v>9</v>
      </c>
      <c r="H25" s="38">
        <v>10</v>
      </c>
      <c r="I25" s="38">
        <v>11</v>
      </c>
      <c r="J25" s="38">
        <v>12</v>
      </c>
      <c r="K25" s="38">
        <v>1</v>
      </c>
      <c r="L25" s="38">
        <v>2</v>
      </c>
      <c r="M25" s="38">
        <v>3</v>
      </c>
    </row>
    <row r="26" spans="1:13" x14ac:dyDescent="0.3">
      <c r="A26" s="37">
        <v>20</v>
      </c>
      <c r="B26" s="40">
        <v>0.90351677557804955</v>
      </c>
      <c r="C26" s="41">
        <v>0.85511321476620927</v>
      </c>
      <c r="D26" s="41">
        <v>0.94665340154348676</v>
      </c>
      <c r="E26" s="41">
        <v>0.99200567803668105</v>
      </c>
      <c r="F26" s="41">
        <v>0.98422955670010759</v>
      </c>
      <c r="G26" s="41">
        <v>0.98335122907066286</v>
      </c>
      <c r="H26" s="41">
        <v>0.95111754361441991</v>
      </c>
      <c r="I26" s="41">
        <v>0.91757976465207869</v>
      </c>
      <c r="J26" s="41">
        <v>0.93902157368962336</v>
      </c>
      <c r="K26" s="41">
        <v>0.96317645851387523</v>
      </c>
      <c r="L26" s="41">
        <v>0.95156555726532666</v>
      </c>
      <c r="M26" s="42">
        <v>0.9227643561903518</v>
      </c>
    </row>
    <row r="27" spans="1:13" x14ac:dyDescent="0.3">
      <c r="A27" s="37">
        <v>19</v>
      </c>
      <c r="B27" s="43">
        <v>0.90351677557804955</v>
      </c>
      <c r="C27" s="39">
        <v>0.85511321476620927</v>
      </c>
      <c r="D27" s="39">
        <v>0.94665340154348676</v>
      </c>
      <c r="E27" s="39">
        <v>0.99200567803668105</v>
      </c>
      <c r="F27" s="39">
        <v>0.98422955670010759</v>
      </c>
      <c r="G27" s="39">
        <v>0.98335122907066286</v>
      </c>
      <c r="H27" s="39">
        <v>0.95111754361441991</v>
      </c>
      <c r="I27" s="39">
        <v>0.91757976465207869</v>
      </c>
      <c r="J27" s="39">
        <v>0.93902157368962336</v>
      </c>
      <c r="K27" s="39">
        <v>0.96317645851387523</v>
      </c>
      <c r="L27" s="39">
        <v>0.95156555726532666</v>
      </c>
      <c r="M27" s="44">
        <v>0.9227643561903518</v>
      </c>
    </row>
    <row r="28" spans="1:13" x14ac:dyDescent="0.3">
      <c r="A28" s="37">
        <v>18</v>
      </c>
      <c r="B28" s="43">
        <v>0.90351677557804955</v>
      </c>
      <c r="C28" s="39">
        <v>0.85511321476620927</v>
      </c>
      <c r="D28" s="39">
        <v>0.94665340154348676</v>
      </c>
      <c r="E28" s="39">
        <v>0.99200567803668105</v>
      </c>
      <c r="F28" s="39">
        <v>0.98422955670010759</v>
      </c>
      <c r="G28" s="39">
        <v>0.98335122907066286</v>
      </c>
      <c r="H28" s="39">
        <v>0.95111754361441991</v>
      </c>
      <c r="I28" s="39">
        <v>0.91757976465207869</v>
      </c>
      <c r="J28" s="39">
        <v>0.93902157368962336</v>
      </c>
      <c r="K28" s="39">
        <v>0.96317645851387523</v>
      </c>
      <c r="L28" s="39">
        <v>0.95156555726532666</v>
      </c>
      <c r="M28" s="44">
        <v>0.9227643561903518</v>
      </c>
    </row>
    <row r="29" spans="1:13" x14ac:dyDescent="0.3">
      <c r="A29" s="37">
        <v>17</v>
      </c>
      <c r="B29" s="43">
        <v>0.90351677557804955</v>
      </c>
      <c r="C29" s="39">
        <v>0.85511321476620927</v>
      </c>
      <c r="D29" s="39">
        <v>0.94665340154348676</v>
      </c>
      <c r="E29" s="39">
        <v>0.99200567803668105</v>
      </c>
      <c r="F29" s="39">
        <v>0.98422955670010759</v>
      </c>
      <c r="G29" s="39">
        <v>0.98335122907066286</v>
      </c>
      <c r="H29" s="39">
        <v>0.95111754361441991</v>
      </c>
      <c r="I29" s="39">
        <v>0.91757976465207869</v>
      </c>
      <c r="J29" s="39">
        <v>0.93902157368962336</v>
      </c>
      <c r="K29" s="39">
        <v>0.96317645851387523</v>
      </c>
      <c r="L29" s="39">
        <v>0.95156555726532666</v>
      </c>
      <c r="M29" s="44">
        <v>0.9227643561903518</v>
      </c>
    </row>
    <row r="30" spans="1:13" x14ac:dyDescent="0.3">
      <c r="A30" s="37">
        <v>16</v>
      </c>
      <c r="B30" s="43">
        <v>0.90351677557804955</v>
      </c>
      <c r="C30" s="39">
        <v>0.85511321476620927</v>
      </c>
      <c r="D30" s="39">
        <v>0.94665340154348676</v>
      </c>
      <c r="E30" s="39">
        <v>0.99200567803668105</v>
      </c>
      <c r="F30" s="39">
        <v>0.98422955670010759</v>
      </c>
      <c r="G30" s="39">
        <v>0.98335122907066286</v>
      </c>
      <c r="H30" s="39">
        <v>0.95111754361441991</v>
      </c>
      <c r="I30" s="39">
        <v>0.91757976465207869</v>
      </c>
      <c r="J30" s="39">
        <v>0.93902157368962336</v>
      </c>
      <c r="K30" s="39">
        <v>0.96317645851387523</v>
      </c>
      <c r="L30" s="39">
        <v>0.95156555726532666</v>
      </c>
      <c r="M30" s="44">
        <v>0.9227643561903518</v>
      </c>
    </row>
    <row r="31" spans="1:13" x14ac:dyDescent="0.3">
      <c r="A31" s="37">
        <v>15</v>
      </c>
      <c r="B31" s="43">
        <v>0.90351677557804955</v>
      </c>
      <c r="C31" s="39">
        <v>0.85511321476620927</v>
      </c>
      <c r="D31" s="39">
        <v>0.94665340154348676</v>
      </c>
      <c r="E31" s="39">
        <v>0.99200567803668105</v>
      </c>
      <c r="F31" s="39">
        <v>0.98422955670010759</v>
      </c>
      <c r="G31" s="39">
        <v>0.98335122907066286</v>
      </c>
      <c r="H31" s="39">
        <v>0.95111754361441991</v>
      </c>
      <c r="I31" s="39">
        <v>0.91757976465207869</v>
      </c>
      <c r="J31" s="39">
        <v>0.93902157368962336</v>
      </c>
      <c r="K31" s="39">
        <v>0.96317645851387523</v>
      </c>
      <c r="L31" s="39">
        <v>0.95156555726532666</v>
      </c>
      <c r="M31" s="44">
        <v>0.9227643561903518</v>
      </c>
    </row>
    <row r="32" spans="1:13" x14ac:dyDescent="0.3">
      <c r="A32" s="37">
        <v>14</v>
      </c>
      <c r="B32" s="43">
        <v>0.90337612627155761</v>
      </c>
      <c r="C32" s="39">
        <v>0.85511321476620927</v>
      </c>
      <c r="D32" s="39">
        <v>0.94665340154348676</v>
      </c>
      <c r="E32" s="39">
        <v>0.99200567803668105</v>
      </c>
      <c r="F32" s="39">
        <v>0.98422955670010759</v>
      </c>
      <c r="G32" s="39">
        <v>0.98335122907066286</v>
      </c>
      <c r="H32" s="39">
        <v>0.95111754361441991</v>
      </c>
      <c r="I32" s="39">
        <v>0.91757976465207869</v>
      </c>
      <c r="J32" s="39">
        <v>0.93902157368962336</v>
      </c>
      <c r="K32" s="39">
        <v>0.96317645851387523</v>
      </c>
      <c r="L32" s="39">
        <v>0.95156555726532666</v>
      </c>
      <c r="M32" s="44">
        <v>0.9227643561903518</v>
      </c>
    </row>
    <row r="33" spans="1:13" x14ac:dyDescent="0.3">
      <c r="A33" s="37">
        <v>13</v>
      </c>
      <c r="B33" s="43">
        <v>0.9014171966556066</v>
      </c>
      <c r="C33" s="39">
        <v>0.85511321476620927</v>
      </c>
      <c r="D33" s="39">
        <v>0.94665340154348676</v>
      </c>
      <c r="E33" s="39">
        <v>0.99200567803668105</v>
      </c>
      <c r="F33" s="39">
        <v>0.98422955670010759</v>
      </c>
      <c r="G33" s="39">
        <v>0.98335122907066286</v>
      </c>
      <c r="H33" s="39">
        <v>0.95111754361441991</v>
      </c>
      <c r="I33" s="39">
        <v>0.91757976465207869</v>
      </c>
      <c r="J33" s="39">
        <v>0.93902157368962336</v>
      </c>
      <c r="K33" s="39">
        <v>0.96111388190030511</v>
      </c>
      <c r="L33" s="39">
        <v>0.95156555726532666</v>
      </c>
      <c r="M33" s="44">
        <v>0.9227643561903518</v>
      </c>
    </row>
    <row r="34" spans="1:13" x14ac:dyDescent="0.3">
      <c r="A34" s="37">
        <v>12</v>
      </c>
      <c r="B34" s="43">
        <v>0.89763998673019629</v>
      </c>
      <c r="C34" s="39">
        <v>0.85511321476620927</v>
      </c>
      <c r="D34" s="39">
        <v>0.94665340154348676</v>
      </c>
      <c r="E34" s="39">
        <v>0.99200567803668105</v>
      </c>
      <c r="F34" s="39">
        <v>0.98422955670010759</v>
      </c>
      <c r="G34" s="39">
        <v>0.98335122907066286</v>
      </c>
      <c r="H34" s="39">
        <v>0.95111754361441991</v>
      </c>
      <c r="I34" s="39">
        <v>0.91757976465207869</v>
      </c>
      <c r="J34" s="39">
        <v>0.93902157368962336</v>
      </c>
      <c r="K34" s="39">
        <v>0.95593755270626635</v>
      </c>
      <c r="L34" s="39">
        <v>0.94828434350935842</v>
      </c>
      <c r="M34" s="44">
        <v>0.9227643561903518</v>
      </c>
    </row>
    <row r="35" spans="1:13" x14ac:dyDescent="0.3">
      <c r="A35" s="37">
        <v>11</v>
      </c>
      <c r="B35" s="43">
        <v>0.89204449649532669</v>
      </c>
      <c r="C35" s="39">
        <v>0.85511321476620927</v>
      </c>
      <c r="D35" s="39">
        <v>0.94665340154348676</v>
      </c>
      <c r="E35" s="39">
        <v>0.99200567803668105</v>
      </c>
      <c r="F35" s="39">
        <v>0.98422955670010759</v>
      </c>
      <c r="G35" s="39">
        <v>0.98335122907066286</v>
      </c>
      <c r="H35" s="39">
        <v>0.95111754361441991</v>
      </c>
      <c r="I35" s="39">
        <v>0.91757976465207869</v>
      </c>
      <c r="J35" s="39">
        <v>0.93623707849363935</v>
      </c>
      <c r="K35" s="39">
        <v>0.94764747093175905</v>
      </c>
      <c r="L35" s="39">
        <v>0.94023515541689151</v>
      </c>
      <c r="M35" s="44">
        <v>0.92039152709956529</v>
      </c>
    </row>
    <row r="36" spans="1:13" x14ac:dyDescent="0.3">
      <c r="A36" s="37">
        <v>10</v>
      </c>
      <c r="B36" s="43">
        <v>0.88463072595099812</v>
      </c>
      <c r="C36" s="39">
        <v>0.85275288648177971</v>
      </c>
      <c r="D36" s="39">
        <v>0.94263790027015404</v>
      </c>
      <c r="E36" s="39">
        <v>0.99200567803668105</v>
      </c>
      <c r="F36" s="39">
        <v>0.98422955670010759</v>
      </c>
      <c r="G36" s="39">
        <v>0.98335122907066286</v>
      </c>
      <c r="H36" s="39">
        <v>0.95111754361441991</v>
      </c>
      <c r="I36" s="39">
        <v>0.91372707982735513</v>
      </c>
      <c r="J36" s="39">
        <v>0.92959212193624707</v>
      </c>
      <c r="K36" s="39">
        <v>0.93624363657678344</v>
      </c>
      <c r="L36" s="39">
        <v>0.92741799298792627</v>
      </c>
      <c r="M36" s="44">
        <v>0.91449935696177509</v>
      </c>
    </row>
    <row r="37" spans="1:13" x14ac:dyDescent="0.3">
      <c r="A37" s="37">
        <v>9</v>
      </c>
      <c r="B37" s="43">
        <v>0.87539867509721025</v>
      </c>
      <c r="C37" s="39">
        <v>0.84790014448173645</v>
      </c>
      <c r="D37" s="39">
        <v>0.93286036088487079</v>
      </c>
      <c r="E37" s="39">
        <v>0.99200567803668105</v>
      </c>
      <c r="F37" s="39">
        <v>0.98422955670010759</v>
      </c>
      <c r="G37" s="39">
        <v>0.98102648259857428</v>
      </c>
      <c r="H37" s="39">
        <v>0.94753082540850175</v>
      </c>
      <c r="I37" s="39">
        <v>0.90399900585275705</v>
      </c>
      <c r="J37" s="39">
        <v>0.9190867040174463</v>
      </c>
      <c r="K37" s="39">
        <v>0.92172604964133942</v>
      </c>
      <c r="L37" s="39">
        <v>0.90983285622246257</v>
      </c>
      <c r="M37" s="44">
        <v>0.9050878457769812</v>
      </c>
    </row>
    <row r="38" spans="1:13" x14ac:dyDescent="0.3">
      <c r="A38" s="37">
        <v>8</v>
      </c>
      <c r="B38" s="43">
        <v>0.86434834393396309</v>
      </c>
      <c r="C38" s="39">
        <v>0.84055498876607926</v>
      </c>
      <c r="D38" s="39">
        <v>0.91732078338763712</v>
      </c>
      <c r="E38" s="39">
        <v>0.9849735056634874</v>
      </c>
      <c r="F38" s="39">
        <v>0.97684953181626544</v>
      </c>
      <c r="G38" s="39">
        <v>0.96988522740569716</v>
      </c>
      <c r="H38" s="39">
        <v>0.93912633457445682</v>
      </c>
      <c r="I38" s="39">
        <v>0.88839554272828447</v>
      </c>
      <c r="J38" s="39">
        <v>0.90472082473723714</v>
      </c>
      <c r="K38" s="39">
        <v>0.90409471012542686</v>
      </c>
      <c r="L38" s="39">
        <v>0.88747974512050043</v>
      </c>
      <c r="M38" s="44">
        <v>0.89215699354518352</v>
      </c>
    </row>
    <row r="39" spans="1:13" x14ac:dyDescent="0.3">
      <c r="A39" s="37">
        <v>7</v>
      </c>
      <c r="B39" s="43">
        <v>0.85147973246125686</v>
      </c>
      <c r="C39" s="39">
        <v>0.83071741933480814</v>
      </c>
      <c r="D39" s="39">
        <v>0.89601916777845314</v>
      </c>
      <c r="E39" s="39">
        <v>0.96853400310984861</v>
      </c>
      <c r="F39" s="39">
        <v>0.9619155800109298</v>
      </c>
      <c r="G39" s="39">
        <v>0.9499274634920315</v>
      </c>
      <c r="H39" s="39">
        <v>0.92590407111228479</v>
      </c>
      <c r="I39" s="39">
        <v>0.86691669045393738</v>
      </c>
      <c r="J39" s="39">
        <v>0.88649448409561948</v>
      </c>
      <c r="K39" s="39">
        <v>0.88334961802904588</v>
      </c>
      <c r="L39" s="39">
        <v>0.86035865968203984</v>
      </c>
      <c r="M39" s="44">
        <v>0.87570680026638215</v>
      </c>
    </row>
    <row r="40" spans="1:13" x14ac:dyDescent="0.3">
      <c r="A40" s="37">
        <v>6</v>
      </c>
      <c r="B40" s="43">
        <v>0.83679284067909143</v>
      </c>
      <c r="C40" s="39">
        <v>0.81838743618792309</v>
      </c>
      <c r="D40" s="39">
        <v>0.86895551405731875</v>
      </c>
      <c r="E40" s="39">
        <v>0.94268717037576466</v>
      </c>
      <c r="F40" s="39">
        <v>0.93942770128410047</v>
      </c>
      <c r="G40" s="39">
        <v>0.9211531908575773</v>
      </c>
      <c r="H40" s="39">
        <v>0.90786403502198587</v>
      </c>
      <c r="I40" s="39">
        <v>0.83956244902971566</v>
      </c>
      <c r="J40" s="39">
        <v>0.86440768209259355</v>
      </c>
      <c r="K40" s="39">
        <v>0.85949077335219637</v>
      </c>
      <c r="L40" s="39">
        <v>0.8284695999070808</v>
      </c>
      <c r="M40" s="44">
        <v>0.85573726594057709</v>
      </c>
    </row>
    <row r="41" spans="1:13" x14ac:dyDescent="0.3">
      <c r="A41" s="37">
        <v>5</v>
      </c>
      <c r="B41" s="43">
        <v>0.82028766858746671</v>
      </c>
      <c r="C41" s="39">
        <v>0.80356503932542434</v>
      </c>
      <c r="D41" s="39">
        <v>0.83612982222423393</v>
      </c>
      <c r="E41" s="39">
        <v>0.90743300746123579</v>
      </c>
      <c r="F41" s="39">
        <v>0.90938589563577743</v>
      </c>
      <c r="G41" s="39">
        <v>0.88356240950233467</v>
      </c>
      <c r="H41" s="39">
        <v>0.88500622630355996</v>
      </c>
      <c r="I41" s="39">
        <v>0.80633281845561955</v>
      </c>
      <c r="J41" s="39">
        <v>0.83846041872815924</v>
      </c>
      <c r="K41" s="39">
        <v>0.83251817609487855</v>
      </c>
      <c r="L41" s="39">
        <v>0.7918125657956232</v>
      </c>
      <c r="M41" s="44">
        <v>0.83224839056776823</v>
      </c>
    </row>
    <row r="42" spans="1:13" x14ac:dyDescent="0.3">
      <c r="A42" s="37">
        <v>4</v>
      </c>
      <c r="B42" s="43">
        <v>0.80196421618638292</v>
      </c>
      <c r="C42" s="39">
        <v>0.78625022874731154</v>
      </c>
      <c r="D42" s="39">
        <v>0.7975420922791987</v>
      </c>
      <c r="E42" s="39">
        <v>0.86277151436626154</v>
      </c>
      <c r="F42" s="39">
        <v>0.8717901630659608</v>
      </c>
      <c r="G42" s="39">
        <v>0.83715511942630327</v>
      </c>
      <c r="H42" s="39">
        <v>0.85733064495700706</v>
      </c>
      <c r="I42" s="39">
        <v>0.76722779873164881</v>
      </c>
      <c r="J42" s="39">
        <v>0.80865269400231643</v>
      </c>
      <c r="K42" s="39">
        <v>0.8024318262570922</v>
      </c>
      <c r="L42" s="39">
        <v>0.75038755734766727</v>
      </c>
      <c r="M42" s="44">
        <v>0.80524017414795579</v>
      </c>
    </row>
    <row r="43" spans="1:13" x14ac:dyDescent="0.3">
      <c r="A43" s="37">
        <v>3</v>
      </c>
      <c r="B43" s="43">
        <v>0.78182248347583982</v>
      </c>
      <c r="C43" s="39">
        <v>0.76644300445358493</v>
      </c>
      <c r="D43" s="39">
        <v>0.75319232422221316</v>
      </c>
      <c r="E43" s="39">
        <v>0.80870269109084236</v>
      </c>
      <c r="F43" s="39">
        <v>0.82664050357465058</v>
      </c>
      <c r="G43" s="39">
        <v>0.78193132062948334</v>
      </c>
      <c r="H43" s="39">
        <v>0.82483729098232716</v>
      </c>
      <c r="I43" s="39">
        <v>0.72224738985780346</v>
      </c>
      <c r="J43" s="39">
        <v>0.77498450791506523</v>
      </c>
      <c r="K43" s="39">
        <v>0.76923172383883742</v>
      </c>
      <c r="L43" s="39">
        <v>0.70419457456321299</v>
      </c>
      <c r="M43" s="44">
        <v>0.77471261668113955</v>
      </c>
    </row>
    <row r="44" spans="1:13" x14ac:dyDescent="0.3">
      <c r="A44" s="37">
        <v>2</v>
      </c>
      <c r="B44" s="43">
        <v>0.75986247045583766</v>
      </c>
      <c r="C44" s="39">
        <v>0.7441433664442445</v>
      </c>
      <c r="D44" s="39">
        <v>0.70308051805327709</v>
      </c>
      <c r="E44" s="39">
        <v>0.74522653763497804</v>
      </c>
      <c r="F44" s="39">
        <v>0.77393691716184665</v>
      </c>
      <c r="G44" s="39">
        <v>0.71789101311187498</v>
      </c>
      <c r="H44" s="39">
        <v>0.78752616437952039</v>
      </c>
      <c r="I44" s="39">
        <v>0.6713915918340837</v>
      </c>
      <c r="J44" s="39">
        <v>0.73745586046640565</v>
      </c>
      <c r="K44" s="39">
        <v>0.73291786884011412</v>
      </c>
      <c r="L44" s="39">
        <v>0.65323361744226005</v>
      </c>
      <c r="M44" s="44">
        <v>0.74066571816731952</v>
      </c>
    </row>
    <row r="45" spans="1:13" x14ac:dyDescent="0.3">
      <c r="A45" s="37">
        <v>1</v>
      </c>
      <c r="B45" s="45">
        <v>0.73608417712637619</v>
      </c>
      <c r="C45" s="46">
        <v>0.71935131471929015</v>
      </c>
      <c r="D45" s="46">
        <v>0.64720667377239061</v>
      </c>
      <c r="E45" s="46">
        <v>0.67234305399866867</v>
      </c>
      <c r="F45" s="46">
        <v>0.71367940382754913</v>
      </c>
      <c r="G45" s="46">
        <v>0.64503419687347807</v>
      </c>
      <c r="H45" s="46">
        <v>0.74539726514858662</v>
      </c>
      <c r="I45" s="46">
        <v>0.61466040466048943</v>
      </c>
      <c r="J45" s="46">
        <v>0.69606675165633769</v>
      </c>
      <c r="K45" s="46">
        <v>0.69349026126092239</v>
      </c>
      <c r="L45" s="46">
        <v>0.59750468598480877</v>
      </c>
      <c r="M45" s="47">
        <v>0.70309947860649591</v>
      </c>
    </row>
    <row r="47" spans="1:13" x14ac:dyDescent="0.3">
      <c r="A47" s="35" t="s">
        <v>53</v>
      </c>
      <c r="B47" s="38">
        <v>4</v>
      </c>
      <c r="C47" s="38">
        <v>5</v>
      </c>
      <c r="D47" s="38">
        <v>6</v>
      </c>
      <c r="E47" s="38">
        <v>7</v>
      </c>
      <c r="F47" s="38">
        <v>8</v>
      </c>
      <c r="G47" s="38">
        <v>9</v>
      </c>
      <c r="H47" s="38">
        <v>10</v>
      </c>
      <c r="I47" s="38">
        <v>11</v>
      </c>
      <c r="J47" s="38">
        <v>12</v>
      </c>
      <c r="K47" s="38">
        <v>1</v>
      </c>
      <c r="L47" s="38">
        <v>2</v>
      </c>
      <c r="M47" s="38">
        <v>3</v>
      </c>
    </row>
    <row r="48" spans="1:13" x14ac:dyDescent="0.3">
      <c r="A48" s="37">
        <v>20</v>
      </c>
      <c r="B48" s="40">
        <v>0.90500363021557084</v>
      </c>
      <c r="C48" s="41">
        <v>0.85058015667592057</v>
      </c>
      <c r="D48" s="41">
        <v>0.96417289342423396</v>
      </c>
      <c r="E48" s="41">
        <v>1</v>
      </c>
      <c r="F48" s="41">
        <v>1</v>
      </c>
      <c r="G48" s="41">
        <v>1</v>
      </c>
      <c r="H48" s="41">
        <v>0.95954658017640371</v>
      </c>
      <c r="I48" s="41">
        <v>0.94110514151770208</v>
      </c>
      <c r="J48" s="41">
        <v>0.95136875986034775</v>
      </c>
      <c r="K48" s="41">
        <v>0.97932099663309857</v>
      </c>
      <c r="L48" s="41">
        <v>0.96391632253476711</v>
      </c>
      <c r="M48" s="42">
        <v>0.93553381534309632</v>
      </c>
    </row>
    <row r="49" spans="1:13" x14ac:dyDescent="0.3">
      <c r="A49" s="37">
        <v>19</v>
      </c>
      <c r="B49" s="43">
        <v>0.90500363021557084</v>
      </c>
      <c r="C49" s="39">
        <v>0.85058015667592057</v>
      </c>
      <c r="D49" s="39">
        <v>0.96417289342423396</v>
      </c>
      <c r="E49" s="39">
        <v>1</v>
      </c>
      <c r="F49" s="39">
        <v>1</v>
      </c>
      <c r="G49" s="39">
        <v>1</v>
      </c>
      <c r="H49" s="39">
        <v>0.95954658017640371</v>
      </c>
      <c r="I49" s="39">
        <v>0.94110514151770208</v>
      </c>
      <c r="J49" s="39">
        <v>0.95136875986034775</v>
      </c>
      <c r="K49" s="39">
        <v>0.97932099663309857</v>
      </c>
      <c r="L49" s="39">
        <v>0.96391632253476711</v>
      </c>
      <c r="M49" s="44">
        <v>0.93553381534309632</v>
      </c>
    </row>
    <row r="50" spans="1:13" x14ac:dyDescent="0.3">
      <c r="A50" s="37">
        <v>18</v>
      </c>
      <c r="B50" s="43">
        <v>0.90500363021557084</v>
      </c>
      <c r="C50" s="39">
        <v>0.85058015667592057</v>
      </c>
      <c r="D50" s="39">
        <v>0.96417289342423396</v>
      </c>
      <c r="E50" s="39">
        <v>1</v>
      </c>
      <c r="F50" s="39">
        <v>1</v>
      </c>
      <c r="G50" s="39">
        <v>1</v>
      </c>
      <c r="H50" s="39">
        <v>0.95954658017640371</v>
      </c>
      <c r="I50" s="39">
        <v>0.94110514151770208</v>
      </c>
      <c r="J50" s="39">
        <v>0.95136875986034775</v>
      </c>
      <c r="K50" s="39">
        <v>0.97932099663309857</v>
      </c>
      <c r="L50" s="39">
        <v>0.96391632253476711</v>
      </c>
      <c r="M50" s="44">
        <v>0.93553381534309632</v>
      </c>
    </row>
    <row r="51" spans="1:13" x14ac:dyDescent="0.3">
      <c r="A51" s="37">
        <v>17</v>
      </c>
      <c r="B51" s="43">
        <v>0.90500363021557084</v>
      </c>
      <c r="C51" s="39">
        <v>0.85058015667592057</v>
      </c>
      <c r="D51" s="39">
        <v>0.96417289342423396</v>
      </c>
      <c r="E51" s="39">
        <v>1</v>
      </c>
      <c r="F51" s="39">
        <v>1</v>
      </c>
      <c r="G51" s="39">
        <v>1</v>
      </c>
      <c r="H51" s="39">
        <v>0.95954658017640371</v>
      </c>
      <c r="I51" s="39">
        <v>0.94110514151770208</v>
      </c>
      <c r="J51" s="39">
        <v>0.95136875986034775</v>
      </c>
      <c r="K51" s="39">
        <v>0.97932099663309857</v>
      </c>
      <c r="L51" s="39">
        <v>0.96391632253476711</v>
      </c>
      <c r="M51" s="44">
        <v>0.93553381534309632</v>
      </c>
    </row>
    <row r="52" spans="1:13" x14ac:dyDescent="0.3">
      <c r="A52" s="37">
        <v>16</v>
      </c>
      <c r="B52" s="43">
        <v>0.90500363021557084</v>
      </c>
      <c r="C52" s="39">
        <v>0.85058015667592057</v>
      </c>
      <c r="D52" s="39">
        <v>0.96417289342423396</v>
      </c>
      <c r="E52" s="39">
        <v>1</v>
      </c>
      <c r="F52" s="39">
        <v>1</v>
      </c>
      <c r="G52" s="39">
        <v>1</v>
      </c>
      <c r="H52" s="39">
        <v>0.95954658017640371</v>
      </c>
      <c r="I52" s="39">
        <v>0.94110514151770208</v>
      </c>
      <c r="J52" s="39">
        <v>0.95136875986034775</v>
      </c>
      <c r="K52" s="39">
        <v>0.97932099663309857</v>
      </c>
      <c r="L52" s="39">
        <v>0.96391632253476711</v>
      </c>
      <c r="M52" s="44">
        <v>0.93553381534309632</v>
      </c>
    </row>
    <row r="53" spans="1:13" x14ac:dyDescent="0.3">
      <c r="A53" s="37">
        <v>15</v>
      </c>
      <c r="B53" s="43">
        <v>0.90500363021557084</v>
      </c>
      <c r="C53" s="39">
        <v>0.85058015667592057</v>
      </c>
      <c r="D53" s="39">
        <v>0.96417289342423396</v>
      </c>
      <c r="E53" s="39">
        <v>1</v>
      </c>
      <c r="F53" s="39">
        <v>1</v>
      </c>
      <c r="G53" s="39">
        <v>1</v>
      </c>
      <c r="H53" s="39">
        <v>0.95954658017640371</v>
      </c>
      <c r="I53" s="39">
        <v>0.94110514151770208</v>
      </c>
      <c r="J53" s="39">
        <v>0.95136875986034775</v>
      </c>
      <c r="K53" s="39">
        <v>0.97932099663309857</v>
      </c>
      <c r="L53" s="39">
        <v>0.96391632253476711</v>
      </c>
      <c r="M53" s="44">
        <v>0.93553381534309632</v>
      </c>
    </row>
    <row r="54" spans="1:13" x14ac:dyDescent="0.3">
      <c r="A54" s="37">
        <v>14</v>
      </c>
      <c r="B54" s="43">
        <v>0.90500363021557084</v>
      </c>
      <c r="C54" s="39">
        <v>0.85058015667592057</v>
      </c>
      <c r="D54" s="39">
        <v>0.96417289342423396</v>
      </c>
      <c r="E54" s="39">
        <v>1</v>
      </c>
      <c r="F54" s="39">
        <v>1</v>
      </c>
      <c r="G54" s="39">
        <v>1</v>
      </c>
      <c r="H54" s="39">
        <v>0.95954658017640371</v>
      </c>
      <c r="I54" s="39">
        <v>0.94110514151770208</v>
      </c>
      <c r="J54" s="39">
        <v>0.95136875986034775</v>
      </c>
      <c r="K54" s="39">
        <v>0.97932099663309857</v>
      </c>
      <c r="L54" s="39">
        <v>0.96391632253476711</v>
      </c>
      <c r="M54" s="44">
        <v>0.93553381534309632</v>
      </c>
    </row>
    <row r="55" spans="1:13" x14ac:dyDescent="0.3">
      <c r="A55" s="37">
        <v>13</v>
      </c>
      <c r="B55" s="43">
        <v>0.90500363021557084</v>
      </c>
      <c r="C55" s="39">
        <v>0.85058015667592057</v>
      </c>
      <c r="D55" s="39">
        <v>0.96417289342423396</v>
      </c>
      <c r="E55" s="39">
        <v>1</v>
      </c>
      <c r="F55" s="39">
        <v>1</v>
      </c>
      <c r="G55" s="39">
        <v>1</v>
      </c>
      <c r="H55" s="39">
        <v>0.95954658017640371</v>
      </c>
      <c r="I55" s="39">
        <v>0.93286650627374801</v>
      </c>
      <c r="J55" s="39">
        <v>0.95136875986034775</v>
      </c>
      <c r="K55" s="39">
        <v>0.97932099663309857</v>
      </c>
      <c r="L55" s="39">
        <v>0.96391632253476711</v>
      </c>
      <c r="M55" s="44">
        <v>0.93553381534309632</v>
      </c>
    </row>
    <row r="56" spans="1:13" x14ac:dyDescent="0.3">
      <c r="A56" s="37">
        <v>12</v>
      </c>
      <c r="B56" s="43">
        <v>0.90500363021557084</v>
      </c>
      <c r="C56" s="39">
        <v>0.85058015667592057</v>
      </c>
      <c r="D56" s="39">
        <v>0.96417289342423396</v>
      </c>
      <c r="E56" s="39">
        <v>1</v>
      </c>
      <c r="F56" s="39">
        <v>1</v>
      </c>
      <c r="G56" s="39">
        <v>1</v>
      </c>
      <c r="H56" s="39">
        <v>0.95954658017640371</v>
      </c>
      <c r="I56" s="39">
        <v>0.91628794704293948</v>
      </c>
      <c r="J56" s="39">
        <v>0.95136875986034775</v>
      </c>
      <c r="K56" s="39">
        <v>0.97105650062441518</v>
      </c>
      <c r="L56" s="39">
        <v>0.96373441837281149</v>
      </c>
      <c r="M56" s="44">
        <v>0.93059612130511293</v>
      </c>
    </row>
    <row r="57" spans="1:13" x14ac:dyDescent="0.3">
      <c r="A57" s="37">
        <v>11</v>
      </c>
      <c r="B57" s="43">
        <v>0.90015248662346559</v>
      </c>
      <c r="C57" s="39">
        <v>0.85058015667592057</v>
      </c>
      <c r="D57" s="39">
        <v>0.96417289342423396</v>
      </c>
      <c r="E57" s="39">
        <v>1</v>
      </c>
      <c r="F57" s="39">
        <v>1</v>
      </c>
      <c r="G57" s="39">
        <v>1</v>
      </c>
      <c r="H57" s="39">
        <v>0.95954658017640371</v>
      </c>
      <c r="I57" s="39">
        <v>0.89136946382527604</v>
      </c>
      <c r="J57" s="39">
        <v>0.95136875986034775</v>
      </c>
      <c r="K57" s="39">
        <v>0.95327811059994338</v>
      </c>
      <c r="L57" s="39">
        <v>0.95283829934337871</v>
      </c>
      <c r="M57" s="44">
        <v>0.91617419590604621</v>
      </c>
    </row>
    <row r="58" spans="1:13" x14ac:dyDescent="0.3">
      <c r="A58" s="37">
        <v>10</v>
      </c>
      <c r="B58" s="43">
        <v>0.88628245044192577</v>
      </c>
      <c r="C58" s="39">
        <v>0.84403502208005587</v>
      </c>
      <c r="D58" s="39">
        <v>0.95563726890371359</v>
      </c>
      <c r="E58" s="39">
        <v>1</v>
      </c>
      <c r="F58" s="39">
        <v>1</v>
      </c>
      <c r="G58" s="39">
        <v>1</v>
      </c>
      <c r="H58" s="39">
        <v>0.9564964288529576</v>
      </c>
      <c r="I58" s="39">
        <v>0.85811105662075859</v>
      </c>
      <c r="J58" s="39">
        <v>0.94306292212588505</v>
      </c>
      <c r="K58" s="39">
        <v>0.92598582655968364</v>
      </c>
      <c r="L58" s="39">
        <v>0.93122796544646935</v>
      </c>
      <c r="M58" s="44">
        <v>0.89226803914589614</v>
      </c>
    </row>
    <row r="59" spans="1:13" x14ac:dyDescent="0.3">
      <c r="A59" s="37">
        <v>9</v>
      </c>
      <c r="B59" s="43">
        <v>0.86339352167095162</v>
      </c>
      <c r="C59" s="39">
        <v>0.82629811192976321</v>
      </c>
      <c r="D59" s="39">
        <v>0.93220778636862667</v>
      </c>
      <c r="E59" s="39">
        <v>1</v>
      </c>
      <c r="F59" s="39">
        <v>1</v>
      </c>
      <c r="G59" s="39">
        <v>1</v>
      </c>
      <c r="H59" s="39">
        <v>0.93938653672737216</v>
      </c>
      <c r="I59" s="39">
        <v>0.81651272542938647</v>
      </c>
      <c r="J59" s="39">
        <v>0.92427133653558036</v>
      </c>
      <c r="K59" s="39">
        <v>0.8891796485036354</v>
      </c>
      <c r="L59" s="39">
        <v>0.89890341668208318</v>
      </c>
      <c r="M59" s="44">
        <v>0.85887765102466274</v>
      </c>
    </row>
    <row r="60" spans="1:13" x14ac:dyDescent="0.3">
      <c r="A60" s="37">
        <v>8</v>
      </c>
      <c r="B60" s="43">
        <v>0.83148570031054336</v>
      </c>
      <c r="C60" s="39">
        <v>0.79736942622504192</v>
      </c>
      <c r="D60" s="39">
        <v>0.89388444581897364</v>
      </c>
      <c r="E60" s="39">
        <v>1</v>
      </c>
      <c r="F60" s="39">
        <v>0.99356108335977267</v>
      </c>
      <c r="G60" s="39">
        <v>0.97598826827953444</v>
      </c>
      <c r="H60" s="39">
        <v>0.90821690379964726</v>
      </c>
      <c r="I60" s="39">
        <v>0.76657447025115988</v>
      </c>
      <c r="J60" s="39">
        <v>0.89499400308943411</v>
      </c>
      <c r="K60" s="39">
        <v>0.84285957643179865</v>
      </c>
      <c r="L60" s="39">
        <v>0.8558646530502203</v>
      </c>
      <c r="M60" s="44">
        <v>0.81600303154234621</v>
      </c>
    </row>
    <row r="61" spans="1:13" x14ac:dyDescent="0.3">
      <c r="A61" s="37">
        <v>7</v>
      </c>
      <c r="B61" s="43">
        <v>0.79055898636070077</v>
      </c>
      <c r="C61" s="39">
        <v>0.75724896496589222</v>
      </c>
      <c r="D61" s="39">
        <v>0.84066724725475428</v>
      </c>
      <c r="E61" s="39">
        <v>0.96309757704778776</v>
      </c>
      <c r="F61" s="39">
        <v>0.95044736548140341</v>
      </c>
      <c r="G61" s="39">
        <v>0.92884724204114888</v>
      </c>
      <c r="H61" s="39">
        <v>0.86298753006978279</v>
      </c>
      <c r="I61" s="39">
        <v>0.70829629108607861</v>
      </c>
      <c r="J61" s="39">
        <v>0.85523092178744564</v>
      </c>
      <c r="K61" s="39">
        <v>0.78702561034417373</v>
      </c>
      <c r="L61" s="39">
        <v>0.8021116745508805</v>
      </c>
      <c r="M61" s="44">
        <v>0.76364418069894624</v>
      </c>
    </row>
    <row r="62" spans="1:13" x14ac:dyDescent="0.3">
      <c r="A62" s="37">
        <v>6</v>
      </c>
      <c r="B62" s="43">
        <v>0.74061337982142383</v>
      </c>
      <c r="C62" s="39">
        <v>0.70593672815231412</v>
      </c>
      <c r="D62" s="39">
        <v>0.77255619067596881</v>
      </c>
      <c r="E62" s="39">
        <v>0.89966808119688524</v>
      </c>
      <c r="F62" s="39">
        <v>0.88724097729811846</v>
      </c>
      <c r="G62" s="39">
        <v>0.86229413677363542</v>
      </c>
      <c r="H62" s="39">
        <v>0.80369841553777888</v>
      </c>
      <c r="I62" s="39">
        <v>0.64167818793414311</v>
      </c>
      <c r="J62" s="39">
        <v>0.8049820926296154</v>
      </c>
      <c r="K62" s="39">
        <v>0.72167775024076031</v>
      </c>
      <c r="L62" s="39">
        <v>0.737644481184064</v>
      </c>
      <c r="M62" s="44">
        <v>0.70180109849446293</v>
      </c>
    </row>
    <row r="63" spans="1:13" x14ac:dyDescent="0.3">
      <c r="A63" s="37">
        <v>5</v>
      </c>
      <c r="B63" s="43">
        <v>0.68164888069271279</v>
      </c>
      <c r="C63" s="39">
        <v>0.64343271578430761</v>
      </c>
      <c r="D63" s="39">
        <v>0.68955127608261702</v>
      </c>
      <c r="E63" s="39">
        <v>0.81490438060998671</v>
      </c>
      <c r="F63" s="39">
        <v>0.80394191880991828</v>
      </c>
      <c r="G63" s="39">
        <v>0.77632895247699374</v>
      </c>
      <c r="H63" s="39">
        <v>0.7303495602036354</v>
      </c>
      <c r="I63" s="39">
        <v>0.56672016079535303</v>
      </c>
      <c r="J63" s="39">
        <v>0.74424751561594316</v>
      </c>
      <c r="K63" s="39">
        <v>0.64681599612155871</v>
      </c>
      <c r="L63" s="39">
        <v>0.66246307294977036</v>
      </c>
      <c r="M63" s="44">
        <v>0.63047378492889627</v>
      </c>
    </row>
    <row r="64" spans="1:13" x14ac:dyDescent="0.3">
      <c r="A64" s="37">
        <v>4</v>
      </c>
      <c r="B64" s="43">
        <v>0.61366548897456741</v>
      </c>
      <c r="C64" s="39">
        <v>0.56973692786187269</v>
      </c>
      <c r="D64" s="39">
        <v>0.59165250347469889</v>
      </c>
      <c r="E64" s="39">
        <v>0.70880647528709251</v>
      </c>
      <c r="F64" s="39">
        <v>0.70055019001680219</v>
      </c>
      <c r="G64" s="39">
        <v>0.67095168915122461</v>
      </c>
      <c r="H64" s="39">
        <v>0.64294096406735246</v>
      </c>
      <c r="I64" s="39">
        <v>0.48342220966970845</v>
      </c>
      <c r="J64" s="39">
        <v>0.67302719074642903</v>
      </c>
      <c r="K64" s="39">
        <v>0.56244034798656872</v>
      </c>
      <c r="L64" s="39">
        <v>0.57656744984800024</v>
      </c>
      <c r="M64" s="44">
        <v>0.54966224000224639</v>
      </c>
    </row>
    <row r="65" spans="1:13" x14ac:dyDescent="0.3">
      <c r="A65" s="37">
        <v>3</v>
      </c>
      <c r="B65" s="43">
        <v>0.53666320466698769</v>
      </c>
      <c r="C65" s="39">
        <v>0.48484936438500942</v>
      </c>
      <c r="D65" s="39">
        <v>0.4788598728522146</v>
      </c>
      <c r="E65" s="39">
        <v>0.58137436522820241</v>
      </c>
      <c r="F65" s="39">
        <v>0.57706579091877064</v>
      </c>
      <c r="G65" s="39">
        <v>0.54616234679632747</v>
      </c>
      <c r="H65" s="39">
        <v>0.54147262712893007</v>
      </c>
      <c r="I65" s="39">
        <v>0.39178433455720946</v>
      </c>
      <c r="J65" s="39">
        <v>0.5913211180210729</v>
      </c>
      <c r="K65" s="39">
        <v>0.46855080583579034</v>
      </c>
      <c r="L65" s="39">
        <v>0.47995761187875319</v>
      </c>
      <c r="M65" s="44">
        <v>0.45936646371451306</v>
      </c>
    </row>
    <row r="66" spans="1:13" x14ac:dyDescent="0.3">
      <c r="A66" s="37">
        <v>2</v>
      </c>
      <c r="B66" s="43">
        <v>0.45064202776997364</v>
      </c>
      <c r="C66" s="39">
        <v>0.3887700253537178</v>
      </c>
      <c r="D66" s="39">
        <v>0.35117338421516409</v>
      </c>
      <c r="E66" s="39">
        <v>0.43260805043331652</v>
      </c>
      <c r="F66" s="39">
        <v>0.43348872151582352</v>
      </c>
      <c r="G66" s="39">
        <v>0.40196092541230238</v>
      </c>
      <c r="H66" s="39">
        <v>0.42594454938836818</v>
      </c>
      <c r="I66" s="39">
        <v>0.29180653545785584</v>
      </c>
      <c r="J66" s="39">
        <v>0.49912929743987494</v>
      </c>
      <c r="K66" s="39">
        <v>0.36514736966922368</v>
      </c>
      <c r="L66" s="39">
        <v>0.37263355904202927</v>
      </c>
      <c r="M66" s="44">
        <v>0.35958645606569645</v>
      </c>
    </row>
    <row r="67" spans="1:13" x14ac:dyDescent="0.3">
      <c r="A67" s="37">
        <v>1</v>
      </c>
      <c r="B67" s="45">
        <v>0.35560195828352542</v>
      </c>
      <c r="C67" s="46">
        <v>0.28149891076799777</v>
      </c>
      <c r="D67" s="46">
        <v>0.20859303756354727</v>
      </c>
      <c r="E67" s="46">
        <v>0.26250753090243478</v>
      </c>
      <c r="F67" s="46">
        <v>0.26981898180796077</v>
      </c>
      <c r="G67" s="46">
        <v>0.23834742499914946</v>
      </c>
      <c r="H67" s="46">
        <v>0.29635673084566672</v>
      </c>
      <c r="I67" s="46">
        <v>0.18348881237164782</v>
      </c>
      <c r="J67" s="46">
        <v>0.39645172900283498</v>
      </c>
      <c r="K67" s="46">
        <v>0.25223003948686862</v>
      </c>
      <c r="L67" s="46">
        <v>0.25459529133782854</v>
      </c>
      <c r="M67" s="47">
        <v>0.25032221705579649</v>
      </c>
    </row>
    <row r="69" spans="1:13" x14ac:dyDescent="0.3">
      <c r="A69" s="35" t="s">
        <v>54</v>
      </c>
      <c r="B69" s="38">
        <v>4</v>
      </c>
      <c r="C69" s="38">
        <v>5</v>
      </c>
      <c r="D69" s="38">
        <v>6</v>
      </c>
      <c r="E69" s="38">
        <v>7</v>
      </c>
      <c r="F69" s="38">
        <v>8</v>
      </c>
      <c r="G69" s="38">
        <v>9</v>
      </c>
      <c r="H69" s="38">
        <v>10</v>
      </c>
      <c r="I69" s="38">
        <v>11</v>
      </c>
      <c r="J69" s="38">
        <v>12</v>
      </c>
      <c r="K69" s="38">
        <v>1</v>
      </c>
      <c r="L69" s="38">
        <v>2</v>
      </c>
      <c r="M69" s="38">
        <v>3</v>
      </c>
    </row>
    <row r="70" spans="1:13" x14ac:dyDescent="0.3">
      <c r="A70" s="37">
        <v>20</v>
      </c>
      <c r="B70" s="40">
        <v>0.91020037854407254</v>
      </c>
      <c r="C70" s="41">
        <v>0.87057630446645018</v>
      </c>
      <c r="D70" s="41">
        <v>0.9652107722714951</v>
      </c>
      <c r="E70" s="41">
        <v>1</v>
      </c>
      <c r="F70" s="41">
        <v>1</v>
      </c>
      <c r="G70" s="41">
        <v>1</v>
      </c>
      <c r="H70" s="41">
        <v>0.97008774399854092</v>
      </c>
      <c r="I70" s="41">
        <v>0.93137461400310717</v>
      </c>
      <c r="J70" s="41">
        <v>0.9502000777563675</v>
      </c>
      <c r="K70" s="41">
        <v>0.96628602001248987</v>
      </c>
      <c r="L70" s="41">
        <v>0.9615779794629713</v>
      </c>
      <c r="M70" s="42">
        <v>0.93540791296185777</v>
      </c>
    </row>
    <row r="71" spans="1:13" x14ac:dyDescent="0.3">
      <c r="A71" s="37">
        <v>19</v>
      </c>
      <c r="B71" s="43">
        <v>0.91020037854407254</v>
      </c>
      <c r="C71" s="39">
        <v>0.87057630446645018</v>
      </c>
      <c r="D71" s="39">
        <v>0.9652107722714951</v>
      </c>
      <c r="E71" s="39">
        <v>1</v>
      </c>
      <c r="F71" s="39">
        <v>1</v>
      </c>
      <c r="G71" s="39">
        <v>1</v>
      </c>
      <c r="H71" s="39">
        <v>0.97008774399854092</v>
      </c>
      <c r="I71" s="39">
        <v>0.93137461400310717</v>
      </c>
      <c r="J71" s="39">
        <v>0.9502000777563675</v>
      </c>
      <c r="K71" s="39">
        <v>0.96628602001248987</v>
      </c>
      <c r="L71" s="39">
        <v>0.9615779794629713</v>
      </c>
      <c r="M71" s="44">
        <v>0.93540791296185777</v>
      </c>
    </row>
    <row r="72" spans="1:13" x14ac:dyDescent="0.3">
      <c r="A72" s="37">
        <v>18</v>
      </c>
      <c r="B72" s="43">
        <v>0.91020037854407254</v>
      </c>
      <c r="C72" s="39">
        <v>0.87057630446645018</v>
      </c>
      <c r="D72" s="39">
        <v>0.9652107722714951</v>
      </c>
      <c r="E72" s="39">
        <v>1</v>
      </c>
      <c r="F72" s="39">
        <v>1</v>
      </c>
      <c r="G72" s="39">
        <v>1</v>
      </c>
      <c r="H72" s="39">
        <v>0.97008774399854092</v>
      </c>
      <c r="I72" s="39">
        <v>0.93137461400310717</v>
      </c>
      <c r="J72" s="39">
        <v>0.9502000777563675</v>
      </c>
      <c r="K72" s="39">
        <v>0.96628602001248987</v>
      </c>
      <c r="L72" s="39">
        <v>0.9615779794629713</v>
      </c>
      <c r="M72" s="44">
        <v>0.93540791296185777</v>
      </c>
    </row>
    <row r="73" spans="1:13" x14ac:dyDescent="0.3">
      <c r="A73" s="37">
        <v>17</v>
      </c>
      <c r="B73" s="43">
        <v>0.91020037854407254</v>
      </c>
      <c r="C73" s="39">
        <v>0.87057630446645018</v>
      </c>
      <c r="D73" s="39">
        <v>0.9652107722714951</v>
      </c>
      <c r="E73" s="39">
        <v>1</v>
      </c>
      <c r="F73" s="39">
        <v>1</v>
      </c>
      <c r="G73" s="39">
        <v>1</v>
      </c>
      <c r="H73" s="39">
        <v>0.97008774399854092</v>
      </c>
      <c r="I73" s="39">
        <v>0.93137461400310717</v>
      </c>
      <c r="J73" s="39">
        <v>0.9502000777563675</v>
      </c>
      <c r="K73" s="39">
        <v>0.96628602001248987</v>
      </c>
      <c r="L73" s="39">
        <v>0.9615779794629713</v>
      </c>
      <c r="M73" s="44">
        <v>0.93540791296185777</v>
      </c>
    </row>
    <row r="74" spans="1:13" x14ac:dyDescent="0.3">
      <c r="A74" s="37">
        <v>16</v>
      </c>
      <c r="B74" s="43">
        <v>0.91020037854407254</v>
      </c>
      <c r="C74" s="39">
        <v>0.87057630446645018</v>
      </c>
      <c r="D74" s="39">
        <v>0.9652107722714951</v>
      </c>
      <c r="E74" s="39">
        <v>1</v>
      </c>
      <c r="F74" s="39">
        <v>1</v>
      </c>
      <c r="G74" s="39">
        <v>1</v>
      </c>
      <c r="H74" s="39">
        <v>0.97008774399854092</v>
      </c>
      <c r="I74" s="39">
        <v>0.93137461400310717</v>
      </c>
      <c r="J74" s="39">
        <v>0.9502000777563675</v>
      </c>
      <c r="K74" s="39">
        <v>0.96628602001248987</v>
      </c>
      <c r="L74" s="39">
        <v>0.9615779794629713</v>
      </c>
      <c r="M74" s="44">
        <v>0.93540791296185777</v>
      </c>
    </row>
    <row r="75" spans="1:13" x14ac:dyDescent="0.3">
      <c r="A75" s="37">
        <v>15</v>
      </c>
      <c r="B75" s="43">
        <v>0.91020037854407254</v>
      </c>
      <c r="C75" s="39">
        <v>0.87057630446645018</v>
      </c>
      <c r="D75" s="39">
        <v>0.9652107722714951</v>
      </c>
      <c r="E75" s="39">
        <v>1</v>
      </c>
      <c r="F75" s="39">
        <v>1</v>
      </c>
      <c r="G75" s="39">
        <v>1</v>
      </c>
      <c r="H75" s="39">
        <v>0.97008774399854092</v>
      </c>
      <c r="I75" s="39">
        <v>0.93137461400310717</v>
      </c>
      <c r="J75" s="39">
        <v>0.9502000777563675</v>
      </c>
      <c r="K75" s="39">
        <v>0.96628602001248987</v>
      </c>
      <c r="L75" s="39">
        <v>0.9615779794629713</v>
      </c>
      <c r="M75" s="44">
        <v>0.93540791296185777</v>
      </c>
    </row>
    <row r="76" spans="1:13" x14ac:dyDescent="0.3">
      <c r="A76" s="37">
        <v>14</v>
      </c>
      <c r="B76" s="43">
        <v>0.91020037854407254</v>
      </c>
      <c r="C76" s="39">
        <v>0.87057630446645018</v>
      </c>
      <c r="D76" s="39">
        <v>0.9652107722714951</v>
      </c>
      <c r="E76" s="39">
        <v>1</v>
      </c>
      <c r="F76" s="39">
        <v>1</v>
      </c>
      <c r="G76" s="39">
        <v>1</v>
      </c>
      <c r="H76" s="39">
        <v>0.97008774399854092</v>
      </c>
      <c r="I76" s="39">
        <v>0.93137461400310717</v>
      </c>
      <c r="J76" s="39">
        <v>0.9502000777563675</v>
      </c>
      <c r="K76" s="39">
        <v>0.96628602001248987</v>
      </c>
      <c r="L76" s="39">
        <v>0.9615779794629713</v>
      </c>
      <c r="M76" s="44">
        <v>0.93540791296185777</v>
      </c>
    </row>
    <row r="77" spans="1:13" x14ac:dyDescent="0.3">
      <c r="A77" s="37">
        <v>13</v>
      </c>
      <c r="B77" s="43">
        <v>0.91020037854407254</v>
      </c>
      <c r="C77" s="39">
        <v>0.87057630446645018</v>
      </c>
      <c r="D77" s="39">
        <v>0.9652107722714951</v>
      </c>
      <c r="E77" s="39">
        <v>1</v>
      </c>
      <c r="F77" s="39">
        <v>1</v>
      </c>
      <c r="G77" s="39">
        <v>1</v>
      </c>
      <c r="H77" s="39">
        <v>0.97008774399854092</v>
      </c>
      <c r="I77" s="39">
        <v>0.93137461400310717</v>
      </c>
      <c r="J77" s="39">
        <v>0.9502000777563675</v>
      </c>
      <c r="K77" s="39">
        <v>0.96628602001248987</v>
      </c>
      <c r="L77" s="39">
        <v>0.9615779794629713</v>
      </c>
      <c r="M77" s="44">
        <v>0.93540791296185777</v>
      </c>
    </row>
    <row r="78" spans="1:13" x14ac:dyDescent="0.3">
      <c r="A78" s="37">
        <v>12</v>
      </c>
      <c r="B78" s="43">
        <v>0.90970396847500457</v>
      </c>
      <c r="C78" s="39">
        <v>0.87057630446645018</v>
      </c>
      <c r="D78" s="39">
        <v>0.9652107722714951</v>
      </c>
      <c r="E78" s="39">
        <v>1</v>
      </c>
      <c r="F78" s="39">
        <v>1</v>
      </c>
      <c r="G78" s="39">
        <v>1</v>
      </c>
      <c r="H78" s="39">
        <v>0.97008774399854092</v>
      </c>
      <c r="I78" s="39">
        <v>0.93137461400310717</v>
      </c>
      <c r="J78" s="39">
        <v>0.9502000777563675</v>
      </c>
      <c r="K78" s="39">
        <v>0.96628602001248987</v>
      </c>
      <c r="L78" s="39">
        <v>0.96138085866372647</v>
      </c>
      <c r="M78" s="44">
        <v>0.93540791296185777</v>
      </c>
    </row>
    <row r="79" spans="1:13" x14ac:dyDescent="0.3">
      <c r="A79" s="37">
        <v>11</v>
      </c>
      <c r="B79" s="43">
        <v>0.90560990598836644</v>
      </c>
      <c r="C79" s="39">
        <v>0.87057630446645018</v>
      </c>
      <c r="D79" s="39">
        <v>0.9652107722714951</v>
      </c>
      <c r="E79" s="39">
        <v>1</v>
      </c>
      <c r="F79" s="39">
        <v>1</v>
      </c>
      <c r="G79" s="39">
        <v>1</v>
      </c>
      <c r="H79" s="39">
        <v>0.97008774399854092</v>
      </c>
      <c r="I79" s="39">
        <v>0.93137461400310717</v>
      </c>
      <c r="J79" s="39">
        <v>0.9486603031043841</v>
      </c>
      <c r="K79" s="39">
        <v>0.96025984587641311</v>
      </c>
      <c r="L79" s="39">
        <v>0.95461983393193139</v>
      </c>
      <c r="M79" s="44">
        <v>0.93540791296185777</v>
      </c>
    </row>
    <row r="80" spans="1:13" x14ac:dyDescent="0.3">
      <c r="A80" s="37">
        <v>10</v>
      </c>
      <c r="B80" s="43">
        <v>0.89791819108415805</v>
      </c>
      <c r="C80" s="39">
        <v>0.87057630446645018</v>
      </c>
      <c r="D80" s="39">
        <v>0.9652107722714951</v>
      </c>
      <c r="E80" s="39">
        <v>1</v>
      </c>
      <c r="F80" s="39">
        <v>1</v>
      </c>
      <c r="G80" s="39">
        <v>1</v>
      </c>
      <c r="H80" s="39">
        <v>0.97008774399854092</v>
      </c>
      <c r="I80" s="39">
        <v>0.92844096746535154</v>
      </c>
      <c r="J80" s="39">
        <v>0.94064926824905348</v>
      </c>
      <c r="K80" s="39">
        <v>0.94604332421002524</v>
      </c>
      <c r="L80" s="39">
        <v>0.9412949052675863</v>
      </c>
      <c r="M80" s="44">
        <v>0.93049110434872118</v>
      </c>
    </row>
    <row r="81" spans="1:13" x14ac:dyDescent="0.3">
      <c r="A81" s="37">
        <v>9</v>
      </c>
      <c r="B81" s="43">
        <v>0.88662882376237939</v>
      </c>
      <c r="C81" s="39">
        <v>0.8643214150634988</v>
      </c>
      <c r="D81" s="39">
        <v>0.95542641265576123</v>
      </c>
      <c r="E81" s="39">
        <v>1</v>
      </c>
      <c r="F81" s="39">
        <v>1</v>
      </c>
      <c r="G81" s="39">
        <v>1</v>
      </c>
      <c r="H81" s="39">
        <v>0.96651230210945482</v>
      </c>
      <c r="I81" s="39">
        <v>0.91816268035447379</v>
      </c>
      <c r="J81" s="39">
        <v>0.92616697319037533</v>
      </c>
      <c r="K81" s="39">
        <v>0.92363645501332581</v>
      </c>
      <c r="L81" s="39">
        <v>0.92140607267069097</v>
      </c>
      <c r="M81" s="44">
        <v>0.91938153642807152</v>
      </c>
    </row>
    <row r="82" spans="1:13" x14ac:dyDescent="0.3">
      <c r="A82" s="37">
        <v>8</v>
      </c>
      <c r="B82" s="43">
        <v>0.87174180402303081</v>
      </c>
      <c r="C82" s="39">
        <v>0.85102195274317749</v>
      </c>
      <c r="D82" s="39">
        <v>0.93472410858714539</v>
      </c>
      <c r="E82" s="39">
        <v>1</v>
      </c>
      <c r="F82" s="39">
        <v>0.99161843654552406</v>
      </c>
      <c r="G82" s="39">
        <v>0.98530298237255798</v>
      </c>
      <c r="H82" s="39">
        <v>0.95477188698688775</v>
      </c>
      <c r="I82" s="39">
        <v>0.90053975267047393</v>
      </c>
      <c r="J82" s="39">
        <v>0.90521341792834964</v>
      </c>
      <c r="K82" s="39">
        <v>0.89303923828631504</v>
      </c>
      <c r="L82" s="39">
        <v>0.89495333614124573</v>
      </c>
      <c r="M82" s="44">
        <v>0.90207920919990892</v>
      </c>
    </row>
    <row r="83" spans="1:13" x14ac:dyDescent="0.3">
      <c r="A83" s="37">
        <v>7</v>
      </c>
      <c r="B83" s="43">
        <v>0.85325713186611196</v>
      </c>
      <c r="C83" s="39">
        <v>0.83067791750548614</v>
      </c>
      <c r="D83" s="39">
        <v>0.90310386006564736</v>
      </c>
      <c r="E83" s="39">
        <v>0.97837119621069579</v>
      </c>
      <c r="F83" s="39">
        <v>0.96002259749751495</v>
      </c>
      <c r="G83" s="39">
        <v>0.95842141242838763</v>
      </c>
      <c r="H83" s="39">
        <v>0.9348664986308397</v>
      </c>
      <c r="I83" s="39">
        <v>0.87557218441335216</v>
      </c>
      <c r="J83" s="39">
        <v>0.87778860246297652</v>
      </c>
      <c r="K83" s="39">
        <v>0.85425167402899294</v>
      </c>
      <c r="L83" s="39">
        <v>0.86193669567925024</v>
      </c>
      <c r="M83" s="44">
        <v>0.87858412266423336</v>
      </c>
    </row>
    <row r="84" spans="1:13" x14ac:dyDescent="0.3">
      <c r="A84" s="37">
        <v>6</v>
      </c>
      <c r="B84" s="43">
        <v>0.83117480729162296</v>
      </c>
      <c r="C84" s="39">
        <v>0.80328930935042464</v>
      </c>
      <c r="D84" s="39">
        <v>0.86056566709126736</v>
      </c>
      <c r="E84" s="39">
        <v>0.9428815782240636</v>
      </c>
      <c r="F84" s="39">
        <v>0.91343356482272586</v>
      </c>
      <c r="G84" s="39">
        <v>0.91946298195759391</v>
      </c>
      <c r="H84" s="39">
        <v>0.90679613704131079</v>
      </c>
      <c r="I84" s="39">
        <v>0.84325997558310817</v>
      </c>
      <c r="J84" s="39">
        <v>0.84389252679425608</v>
      </c>
      <c r="K84" s="39">
        <v>0.80727376224135949</v>
      </c>
      <c r="L84" s="39">
        <v>0.82235615128470463</v>
      </c>
      <c r="M84" s="44">
        <v>0.84889627682104474</v>
      </c>
    </row>
    <row r="85" spans="1:13" x14ac:dyDescent="0.3">
      <c r="A85" s="37">
        <v>5</v>
      </c>
      <c r="B85" s="43">
        <v>0.80549483029956392</v>
      </c>
      <c r="C85" s="39">
        <v>0.7688561282779931</v>
      </c>
      <c r="D85" s="39">
        <v>0.80710952966400518</v>
      </c>
      <c r="E85" s="39">
        <v>0.89479852504268975</v>
      </c>
      <c r="F85" s="39">
        <v>0.85185133852115724</v>
      </c>
      <c r="G85" s="39">
        <v>0.86842769096017702</v>
      </c>
      <c r="H85" s="39">
        <v>0.87056080221830101</v>
      </c>
      <c r="I85" s="39">
        <v>0.80360312617974206</v>
      </c>
      <c r="J85" s="39">
        <v>0.8035251909221881</v>
      </c>
      <c r="K85" s="39">
        <v>0.75210550292341471</v>
      </c>
      <c r="L85" s="39">
        <v>0.776211702957609</v>
      </c>
      <c r="M85" s="44">
        <v>0.81301567167034317</v>
      </c>
    </row>
    <row r="86" spans="1:13" x14ac:dyDescent="0.3">
      <c r="A86" s="37">
        <v>4</v>
      </c>
      <c r="B86" s="43">
        <v>0.77621720088993451</v>
      </c>
      <c r="C86" s="39">
        <v>0.72737837428819163</v>
      </c>
      <c r="D86" s="39">
        <v>0.74273544778386091</v>
      </c>
      <c r="E86" s="39">
        <v>0.83412203666657403</v>
      </c>
      <c r="F86" s="39">
        <v>0.77527591859280909</v>
      </c>
      <c r="G86" s="39">
        <v>0.80531553943613687</v>
      </c>
      <c r="H86" s="39">
        <v>0.82616049416181037</v>
      </c>
      <c r="I86" s="39">
        <v>0.75660163620325394</v>
      </c>
      <c r="J86" s="39">
        <v>0.75668659484677281</v>
      </c>
      <c r="K86" s="39">
        <v>0.6887468960751586</v>
      </c>
      <c r="L86" s="39">
        <v>0.72350335069796312</v>
      </c>
      <c r="M86" s="44">
        <v>0.77094230721212864</v>
      </c>
    </row>
    <row r="87" spans="1:13" x14ac:dyDescent="0.3">
      <c r="A87" s="37">
        <v>3</v>
      </c>
      <c r="B87" s="43">
        <v>0.74334191906273506</v>
      </c>
      <c r="C87" s="39">
        <v>0.67885604738102012</v>
      </c>
      <c r="D87" s="39">
        <v>0.66744342145083468</v>
      </c>
      <c r="E87" s="39">
        <v>0.76085211309571676</v>
      </c>
      <c r="F87" s="39">
        <v>0.68370730503768096</v>
      </c>
      <c r="G87" s="39">
        <v>0.73012652738547335</v>
      </c>
      <c r="H87" s="39">
        <v>0.77359521287183863</v>
      </c>
      <c r="I87" s="39">
        <v>0.7022555056536437</v>
      </c>
      <c r="J87" s="39">
        <v>0.70337673856800997</v>
      </c>
      <c r="K87" s="39">
        <v>0.61719794169659115</v>
      </c>
      <c r="L87" s="39">
        <v>0.66423109450576723</v>
      </c>
      <c r="M87" s="44">
        <v>0.72267618344640105</v>
      </c>
    </row>
    <row r="88" spans="1:13" x14ac:dyDescent="0.3">
      <c r="A88" s="37">
        <v>2</v>
      </c>
      <c r="B88" s="43">
        <v>0.70686898481796545</v>
      </c>
      <c r="C88" s="39">
        <v>0.62328914755647857</v>
      </c>
      <c r="D88" s="39">
        <v>0.58123345066492615</v>
      </c>
      <c r="E88" s="39">
        <v>0.67498875433011785</v>
      </c>
      <c r="F88" s="39">
        <v>0.5771454978557734</v>
      </c>
      <c r="G88" s="39">
        <v>0.64286065480818677</v>
      </c>
      <c r="H88" s="39">
        <v>0.71286495834838615</v>
      </c>
      <c r="I88" s="39">
        <v>0.64056473453091123</v>
      </c>
      <c r="J88" s="39">
        <v>0.64359562208589971</v>
      </c>
      <c r="K88" s="39">
        <v>0.53745863978771247</v>
      </c>
      <c r="L88" s="39">
        <v>0.59839493438102109</v>
      </c>
      <c r="M88" s="44">
        <v>0.66821730037316052</v>
      </c>
    </row>
    <row r="89" spans="1:13" x14ac:dyDescent="0.3">
      <c r="A89" s="37">
        <v>1</v>
      </c>
      <c r="B89" s="45">
        <v>0.66679839815562569</v>
      </c>
      <c r="C89" s="46">
        <v>0.56067767481456687</v>
      </c>
      <c r="D89" s="46">
        <v>0.4841055354261356</v>
      </c>
      <c r="E89" s="46">
        <v>0.57653196036977716</v>
      </c>
      <c r="F89" s="46">
        <v>0.4555904970470861</v>
      </c>
      <c r="G89" s="46">
        <v>0.54351792170427693</v>
      </c>
      <c r="H89" s="46">
        <v>0.64396973059145279</v>
      </c>
      <c r="I89" s="46">
        <v>0.57152932283505675</v>
      </c>
      <c r="J89" s="46">
        <v>0.57734324540044191</v>
      </c>
      <c r="K89" s="46">
        <v>0.44952899034852234</v>
      </c>
      <c r="L89" s="46">
        <v>0.52599487032372494</v>
      </c>
      <c r="M89" s="47">
        <v>0.60756565799240692</v>
      </c>
    </row>
    <row r="91" spans="1:13" x14ac:dyDescent="0.3">
      <c r="A91" s="35" t="s">
        <v>55</v>
      </c>
      <c r="B91" s="38">
        <v>4</v>
      </c>
      <c r="C91" s="38">
        <v>5</v>
      </c>
      <c r="D91" s="38">
        <v>6</v>
      </c>
      <c r="E91" s="38">
        <v>7</v>
      </c>
      <c r="F91" s="38">
        <v>8</v>
      </c>
      <c r="G91" s="38">
        <v>9</v>
      </c>
      <c r="H91" s="38">
        <v>10</v>
      </c>
      <c r="I91" s="38">
        <v>11</v>
      </c>
      <c r="J91" s="38">
        <v>12</v>
      </c>
      <c r="K91" s="38">
        <v>1</v>
      </c>
      <c r="L91" s="38">
        <v>2</v>
      </c>
      <c r="M91" s="38">
        <v>3</v>
      </c>
    </row>
    <row r="92" spans="1:13" x14ac:dyDescent="0.3">
      <c r="A92" s="37">
        <v>20</v>
      </c>
      <c r="B92" s="40">
        <v>0.94563943727827104</v>
      </c>
      <c r="C92" s="41">
        <v>0.88598767528742639</v>
      </c>
      <c r="D92" s="41">
        <v>0.9749183882096959</v>
      </c>
      <c r="E92" s="41">
        <v>1</v>
      </c>
      <c r="F92" s="41">
        <v>1</v>
      </c>
      <c r="G92" s="41">
        <v>1</v>
      </c>
      <c r="H92" s="41">
        <v>0.98049236086009883</v>
      </c>
      <c r="I92" s="41">
        <v>0.94511439238162609</v>
      </c>
      <c r="J92" s="41">
        <v>0.96965294233311894</v>
      </c>
      <c r="K92" s="41">
        <v>0.98214310283446871</v>
      </c>
      <c r="L92" s="41">
        <v>0.98797149471670243</v>
      </c>
      <c r="M92" s="42">
        <v>0.95185979284060451</v>
      </c>
    </row>
    <row r="93" spans="1:13" x14ac:dyDescent="0.3">
      <c r="A93" s="37">
        <v>19</v>
      </c>
      <c r="B93" s="43">
        <v>0.94563943727827104</v>
      </c>
      <c r="C93" s="39">
        <v>0.88598767528742639</v>
      </c>
      <c r="D93" s="39">
        <v>0.9749183882096959</v>
      </c>
      <c r="E93" s="39">
        <v>1</v>
      </c>
      <c r="F93" s="39">
        <v>1</v>
      </c>
      <c r="G93" s="39">
        <v>1</v>
      </c>
      <c r="H93" s="39">
        <v>0.98049236086009883</v>
      </c>
      <c r="I93" s="39">
        <v>0.94511439238162609</v>
      </c>
      <c r="J93" s="39">
        <v>0.96965294233311894</v>
      </c>
      <c r="K93" s="39">
        <v>0.98214310283446871</v>
      </c>
      <c r="L93" s="39">
        <v>0.98797149471670243</v>
      </c>
      <c r="M93" s="44">
        <v>0.95185979284060451</v>
      </c>
    </row>
    <row r="94" spans="1:13" x14ac:dyDescent="0.3">
      <c r="A94" s="37">
        <v>18</v>
      </c>
      <c r="B94" s="43">
        <v>0.94563943727827104</v>
      </c>
      <c r="C94" s="39">
        <v>0.88598767528742639</v>
      </c>
      <c r="D94" s="39">
        <v>0.9749183882096959</v>
      </c>
      <c r="E94" s="39">
        <v>1</v>
      </c>
      <c r="F94" s="39">
        <v>1</v>
      </c>
      <c r="G94" s="39">
        <v>1</v>
      </c>
      <c r="H94" s="39">
        <v>0.98049236086009883</v>
      </c>
      <c r="I94" s="39">
        <v>0.94511439238162609</v>
      </c>
      <c r="J94" s="39">
        <v>0.96965294233311894</v>
      </c>
      <c r="K94" s="39">
        <v>0.98214310283446871</v>
      </c>
      <c r="L94" s="39">
        <v>0.98797149471670243</v>
      </c>
      <c r="M94" s="44">
        <v>0.95185979284060451</v>
      </c>
    </row>
    <row r="95" spans="1:13" x14ac:dyDescent="0.3">
      <c r="A95" s="37">
        <v>17</v>
      </c>
      <c r="B95" s="43">
        <v>0.94563943727827104</v>
      </c>
      <c r="C95" s="39">
        <v>0.88598767528742639</v>
      </c>
      <c r="D95" s="39">
        <v>0.9749183882096959</v>
      </c>
      <c r="E95" s="39">
        <v>1</v>
      </c>
      <c r="F95" s="39">
        <v>1</v>
      </c>
      <c r="G95" s="39">
        <v>1</v>
      </c>
      <c r="H95" s="39">
        <v>0.98049236086009883</v>
      </c>
      <c r="I95" s="39">
        <v>0.94511439238162609</v>
      </c>
      <c r="J95" s="39">
        <v>0.96965294233311894</v>
      </c>
      <c r="K95" s="39">
        <v>0.98214310283446871</v>
      </c>
      <c r="L95" s="39">
        <v>0.98797149471670243</v>
      </c>
      <c r="M95" s="44">
        <v>0.95185979284060451</v>
      </c>
    </row>
    <row r="96" spans="1:13" x14ac:dyDescent="0.3">
      <c r="A96" s="37">
        <v>16</v>
      </c>
      <c r="B96" s="43">
        <v>0.9451187750427914</v>
      </c>
      <c r="C96" s="39">
        <v>0.88598767528742639</v>
      </c>
      <c r="D96" s="39">
        <v>0.9749183882096959</v>
      </c>
      <c r="E96" s="39">
        <v>1</v>
      </c>
      <c r="F96" s="39">
        <v>1</v>
      </c>
      <c r="G96" s="39">
        <v>1</v>
      </c>
      <c r="H96" s="39">
        <v>0.98049236086009883</v>
      </c>
      <c r="I96" s="39">
        <v>0.94511439238162609</v>
      </c>
      <c r="J96" s="39">
        <v>0.96965294233311894</v>
      </c>
      <c r="K96" s="39">
        <v>0.98214310283446871</v>
      </c>
      <c r="L96" s="39">
        <v>0.98797149471670243</v>
      </c>
      <c r="M96" s="44">
        <v>0.95185979284060451</v>
      </c>
    </row>
    <row r="97" spans="1:13" x14ac:dyDescent="0.3">
      <c r="A97" s="37">
        <v>15</v>
      </c>
      <c r="B97" s="43">
        <v>0.94305472259348799</v>
      </c>
      <c r="C97" s="39">
        <v>0.88598767528742639</v>
      </c>
      <c r="D97" s="39">
        <v>0.9749183882096959</v>
      </c>
      <c r="E97" s="39">
        <v>1</v>
      </c>
      <c r="F97" s="39">
        <v>1</v>
      </c>
      <c r="G97" s="39">
        <v>1</v>
      </c>
      <c r="H97" s="39">
        <v>0.98049236086009883</v>
      </c>
      <c r="I97" s="39">
        <v>0.94511439238162609</v>
      </c>
      <c r="J97" s="39">
        <v>0.96965294233311894</v>
      </c>
      <c r="K97" s="39">
        <v>0.98214310283446871</v>
      </c>
      <c r="L97" s="39">
        <v>0.98797149471670243</v>
      </c>
      <c r="M97" s="44">
        <v>0.95185979284060451</v>
      </c>
    </row>
    <row r="98" spans="1:13" x14ac:dyDescent="0.3">
      <c r="A98" s="37">
        <v>14</v>
      </c>
      <c r="B98" s="43">
        <v>0.93944727993036092</v>
      </c>
      <c r="C98" s="39">
        <v>0.88598767528742639</v>
      </c>
      <c r="D98" s="39">
        <v>0.9749183882096959</v>
      </c>
      <c r="E98" s="39">
        <v>1</v>
      </c>
      <c r="F98" s="39">
        <v>1</v>
      </c>
      <c r="G98" s="39">
        <v>1</v>
      </c>
      <c r="H98" s="39">
        <v>0.98049236086009883</v>
      </c>
      <c r="I98" s="39">
        <v>0.94511439238162609</v>
      </c>
      <c r="J98" s="39">
        <v>0.96965294233311894</v>
      </c>
      <c r="K98" s="39">
        <v>0.98214310283446871</v>
      </c>
      <c r="L98" s="39">
        <v>0.98797149471670243</v>
      </c>
      <c r="M98" s="44">
        <v>0.95185979284060451</v>
      </c>
    </row>
    <row r="99" spans="1:13" x14ac:dyDescent="0.3">
      <c r="A99" s="37">
        <v>13</v>
      </c>
      <c r="B99" s="43">
        <v>0.93429644705341008</v>
      </c>
      <c r="C99" s="39">
        <v>0.88598767528742639</v>
      </c>
      <c r="D99" s="39">
        <v>0.9749183882096959</v>
      </c>
      <c r="E99" s="39">
        <v>1</v>
      </c>
      <c r="F99" s="39">
        <v>1</v>
      </c>
      <c r="G99" s="39">
        <v>1</v>
      </c>
      <c r="H99" s="39">
        <v>0.98049236086009883</v>
      </c>
      <c r="I99" s="39">
        <v>0.94511439238162609</v>
      </c>
      <c r="J99" s="39">
        <v>0.96965294233311894</v>
      </c>
      <c r="K99" s="39">
        <v>0.98214310283446871</v>
      </c>
      <c r="L99" s="39">
        <v>0.98618080077245507</v>
      </c>
      <c r="M99" s="44">
        <v>0.95185979284060451</v>
      </c>
    </row>
    <row r="100" spans="1:13" x14ac:dyDescent="0.3">
      <c r="A100" s="37">
        <v>12</v>
      </c>
      <c r="B100" s="43">
        <v>0.92760222396263559</v>
      </c>
      <c r="C100" s="39">
        <v>0.88508641252332787</v>
      </c>
      <c r="D100" s="39">
        <v>0.9749183882096959</v>
      </c>
      <c r="E100" s="39">
        <v>1</v>
      </c>
      <c r="F100" s="39">
        <v>1</v>
      </c>
      <c r="G100" s="39">
        <v>1</v>
      </c>
      <c r="H100" s="39">
        <v>0.98049236086009883</v>
      </c>
      <c r="I100" s="39">
        <v>0.94511439238162609</v>
      </c>
      <c r="J100" s="39">
        <v>0.96931751297878832</v>
      </c>
      <c r="K100" s="39">
        <v>0.98214310283446871</v>
      </c>
      <c r="L100" s="39">
        <v>0.979926831529222</v>
      </c>
      <c r="M100" s="44">
        <v>0.95185979284060451</v>
      </c>
    </row>
    <row r="101" spans="1:13" x14ac:dyDescent="0.3">
      <c r="A101" s="37">
        <v>11</v>
      </c>
      <c r="B101" s="43">
        <v>0.91936461065803743</v>
      </c>
      <c r="C101" s="39">
        <v>0.8821870621736545</v>
      </c>
      <c r="D101" s="39">
        <v>0.9749183882096959</v>
      </c>
      <c r="E101" s="39">
        <v>1</v>
      </c>
      <c r="F101" s="39">
        <v>1</v>
      </c>
      <c r="G101" s="39">
        <v>1</v>
      </c>
      <c r="H101" s="39">
        <v>0.98049236086009883</v>
      </c>
      <c r="I101" s="39">
        <v>0.94442840932635963</v>
      </c>
      <c r="J101" s="39">
        <v>0.96498440527721108</v>
      </c>
      <c r="K101" s="39">
        <v>0.97947039555334847</v>
      </c>
      <c r="L101" s="39">
        <v>0.96920958698700299</v>
      </c>
      <c r="M101" s="44">
        <v>0.94940385427600349</v>
      </c>
    </row>
    <row r="102" spans="1:13" x14ac:dyDescent="0.3">
      <c r="A102" s="37">
        <v>10</v>
      </c>
      <c r="B102" s="43">
        <v>0.9095836071396155</v>
      </c>
      <c r="C102" s="39">
        <v>0.87728962423840595</v>
      </c>
      <c r="D102" s="39">
        <v>0.9699274787841996</v>
      </c>
      <c r="E102" s="39">
        <v>1</v>
      </c>
      <c r="F102" s="39">
        <v>1</v>
      </c>
      <c r="G102" s="39">
        <v>1</v>
      </c>
      <c r="H102" s="39">
        <v>0.98049236086009883</v>
      </c>
      <c r="I102" s="39">
        <v>0.93868630546550369</v>
      </c>
      <c r="J102" s="39">
        <v>0.95665361922838688</v>
      </c>
      <c r="K102" s="39">
        <v>0.97032367765676453</v>
      </c>
      <c r="L102" s="39">
        <v>0.95402906714579838</v>
      </c>
      <c r="M102" s="44">
        <v>0.94278475939741657</v>
      </c>
    </row>
    <row r="103" spans="1:13" x14ac:dyDescent="0.3">
      <c r="A103" s="37">
        <v>9</v>
      </c>
      <c r="B103" s="43">
        <v>0.89825921340736992</v>
      </c>
      <c r="C103" s="39">
        <v>0.87039409871758244</v>
      </c>
      <c r="D103" s="39">
        <v>0.9590849590412841</v>
      </c>
      <c r="E103" s="39">
        <v>1</v>
      </c>
      <c r="F103" s="39">
        <v>1</v>
      </c>
      <c r="G103" s="39">
        <v>1</v>
      </c>
      <c r="H103" s="39">
        <v>0.97547823266961942</v>
      </c>
      <c r="I103" s="39">
        <v>0.92788808079905816</v>
      </c>
      <c r="J103" s="39">
        <v>0.94432515483231594</v>
      </c>
      <c r="K103" s="39">
        <v>0.95470294914471676</v>
      </c>
      <c r="L103" s="39">
        <v>0.93438527200560795</v>
      </c>
      <c r="M103" s="44">
        <v>0.93200250820484398</v>
      </c>
    </row>
    <row r="104" spans="1:13" x14ac:dyDescent="0.3">
      <c r="A104" s="37">
        <v>8</v>
      </c>
      <c r="B104" s="43">
        <v>0.88539142946130045</v>
      </c>
      <c r="C104" s="39">
        <v>0.86150048561118409</v>
      </c>
      <c r="D104" s="39">
        <v>0.94239082898094917</v>
      </c>
      <c r="E104" s="39">
        <v>1</v>
      </c>
      <c r="F104" s="39">
        <v>1</v>
      </c>
      <c r="G104" s="39">
        <v>0.9963788076909047</v>
      </c>
      <c r="H104" s="39">
        <v>0.96513721921533935</v>
      </c>
      <c r="I104" s="39">
        <v>0.91203373532702336</v>
      </c>
      <c r="J104" s="39">
        <v>0.92799901208899827</v>
      </c>
      <c r="K104" s="39">
        <v>0.93260821001720506</v>
      </c>
      <c r="L104" s="39">
        <v>0.91027820156643169</v>
      </c>
      <c r="M104" s="44">
        <v>0.9170571006982855</v>
      </c>
    </row>
    <row r="105" spans="1:13" x14ac:dyDescent="0.3">
      <c r="A105" s="37">
        <v>7</v>
      </c>
      <c r="B105" s="43">
        <v>0.87098025530140744</v>
      </c>
      <c r="C105" s="39">
        <v>0.85060878491921077</v>
      </c>
      <c r="D105" s="39">
        <v>0.9198450886031948</v>
      </c>
      <c r="E105" s="39">
        <v>0.99175836805059969</v>
      </c>
      <c r="F105" s="39">
        <v>0.98505514819791895</v>
      </c>
      <c r="G105" s="39">
        <v>0.97461611179790064</v>
      </c>
      <c r="H105" s="39">
        <v>0.94946932049725874</v>
      </c>
      <c r="I105" s="39">
        <v>0.89112326904939887</v>
      </c>
      <c r="J105" s="39">
        <v>0.90767519099843375</v>
      </c>
      <c r="K105" s="39">
        <v>0.90403946027422966</v>
      </c>
      <c r="L105" s="39">
        <v>0.8817078558282696</v>
      </c>
      <c r="M105" s="44">
        <v>0.89794853687774134</v>
      </c>
    </row>
    <row r="106" spans="1:13" x14ac:dyDescent="0.3">
      <c r="A106" s="37">
        <v>6</v>
      </c>
      <c r="B106" s="43">
        <v>0.85502569092769054</v>
      </c>
      <c r="C106" s="39">
        <v>0.83771899664166227</v>
      </c>
      <c r="D106" s="39">
        <v>0.89144773790802101</v>
      </c>
      <c r="E106" s="39">
        <v>0.96220244575879632</v>
      </c>
      <c r="F106" s="39">
        <v>0.95969194209605335</v>
      </c>
      <c r="G106" s="39">
        <v>0.94281510130953594</v>
      </c>
      <c r="H106" s="39">
        <v>0.9284745365153777</v>
      </c>
      <c r="I106" s="39">
        <v>0.86515668196618511</v>
      </c>
      <c r="J106" s="39">
        <v>0.88335369156062238</v>
      </c>
      <c r="K106" s="39">
        <v>0.86899669991579054</v>
      </c>
      <c r="L106" s="39">
        <v>0.84867423479112192</v>
      </c>
      <c r="M106" s="44">
        <v>0.87467681674321129</v>
      </c>
    </row>
    <row r="107" spans="1:13" x14ac:dyDescent="0.3">
      <c r="A107" s="37">
        <v>5</v>
      </c>
      <c r="B107" s="43">
        <v>0.8375277363401501</v>
      </c>
      <c r="C107" s="39">
        <v>0.82283112077853893</v>
      </c>
      <c r="D107" s="39">
        <v>0.85719877689542789</v>
      </c>
      <c r="E107" s="39">
        <v>0.92253908032459042</v>
      </c>
      <c r="F107" s="39">
        <v>0.9263461676044944</v>
      </c>
      <c r="G107" s="39">
        <v>0.9009757762258106</v>
      </c>
      <c r="H107" s="39">
        <v>0.90215286726969601</v>
      </c>
      <c r="I107" s="39">
        <v>0.83413397407738177</v>
      </c>
      <c r="J107" s="39">
        <v>0.85503451377556428</v>
      </c>
      <c r="K107" s="39">
        <v>0.8274799289418876</v>
      </c>
      <c r="L107" s="39">
        <v>0.81117733845498841</v>
      </c>
      <c r="M107" s="44">
        <v>0.84724194029469557</v>
      </c>
    </row>
    <row r="108" spans="1:13" x14ac:dyDescent="0.3">
      <c r="A108" s="37">
        <v>4</v>
      </c>
      <c r="B108" s="43">
        <v>0.81848639153878588</v>
      </c>
      <c r="C108" s="39">
        <v>0.80594515732984062</v>
      </c>
      <c r="D108" s="39">
        <v>0.81709820556541546</v>
      </c>
      <c r="E108" s="39">
        <v>0.87276827174798222</v>
      </c>
      <c r="F108" s="39">
        <v>0.88501782472324197</v>
      </c>
      <c r="G108" s="39">
        <v>0.84909813654672495</v>
      </c>
      <c r="H108" s="39">
        <v>0.87050431276021378</v>
      </c>
      <c r="I108" s="39">
        <v>0.79805514538298894</v>
      </c>
      <c r="J108" s="39">
        <v>0.82271765764325944</v>
      </c>
      <c r="K108" s="39">
        <v>0.77948914735252073</v>
      </c>
      <c r="L108" s="39">
        <v>0.76921716681986907</v>
      </c>
      <c r="M108" s="44">
        <v>0.81564390753219396</v>
      </c>
    </row>
    <row r="109" spans="1:13" x14ac:dyDescent="0.3">
      <c r="A109" s="37">
        <v>3</v>
      </c>
      <c r="B109" s="43">
        <v>0.7979016565235979</v>
      </c>
      <c r="C109" s="39">
        <v>0.78706110629556725</v>
      </c>
      <c r="D109" s="39">
        <v>0.77114602391798359</v>
      </c>
      <c r="E109" s="39">
        <v>0.81289002002897148</v>
      </c>
      <c r="F109" s="39">
        <v>0.83570691345229631</v>
      </c>
      <c r="G109" s="39">
        <v>0.78718218227227865</v>
      </c>
      <c r="H109" s="39">
        <v>0.83352887298693101</v>
      </c>
      <c r="I109" s="39">
        <v>0.75692019588300663</v>
      </c>
      <c r="J109" s="39">
        <v>0.78640312316370775</v>
      </c>
      <c r="K109" s="39">
        <v>0.72502435514769026</v>
      </c>
      <c r="L109" s="39">
        <v>0.72279371988576402</v>
      </c>
      <c r="M109" s="44">
        <v>0.77988271845570667</v>
      </c>
    </row>
    <row r="110" spans="1:13" x14ac:dyDescent="0.3">
      <c r="A110" s="37">
        <v>2</v>
      </c>
      <c r="B110" s="43">
        <v>0.77577353129458626</v>
      </c>
      <c r="C110" s="39">
        <v>0.76617896767571902</v>
      </c>
      <c r="D110" s="39">
        <v>0.71934223195313229</v>
      </c>
      <c r="E110" s="39">
        <v>0.74290432516755844</v>
      </c>
      <c r="F110" s="39">
        <v>0.77841343379165706</v>
      </c>
      <c r="G110" s="39">
        <v>0.71522791340247172</v>
      </c>
      <c r="H110" s="39">
        <v>0.7912265479498477</v>
      </c>
      <c r="I110" s="39">
        <v>0.71072912557743484</v>
      </c>
      <c r="J110" s="39">
        <v>0.74609091033690933</v>
      </c>
      <c r="K110" s="39">
        <v>0.66408555232739586</v>
      </c>
      <c r="L110" s="39">
        <v>0.67190699765267314</v>
      </c>
      <c r="M110" s="44">
        <v>0.7399583730652336</v>
      </c>
    </row>
    <row r="111" spans="1:13" x14ac:dyDescent="0.3">
      <c r="A111" s="37">
        <v>1</v>
      </c>
      <c r="B111" s="45">
        <v>0.75210201585175085</v>
      </c>
      <c r="C111" s="46">
        <v>0.74329874147029573</v>
      </c>
      <c r="D111" s="46">
        <v>0.66168682967086168</v>
      </c>
      <c r="E111" s="46">
        <v>0.66281118716374288</v>
      </c>
      <c r="F111" s="46">
        <v>0.71313738574132457</v>
      </c>
      <c r="G111" s="46">
        <v>0.63323532993730436</v>
      </c>
      <c r="H111" s="46">
        <v>0.74359733764896385</v>
      </c>
      <c r="I111" s="46">
        <v>0.65948193446627368</v>
      </c>
      <c r="J111" s="46">
        <v>0.70178101916286406</v>
      </c>
      <c r="K111" s="46">
        <v>0.59667273889163763</v>
      </c>
      <c r="L111" s="46">
        <v>0.61655700012059655</v>
      </c>
      <c r="M111" s="47">
        <v>0.69587087136077463</v>
      </c>
    </row>
    <row r="113" spans="1:13" x14ac:dyDescent="0.3">
      <c r="A113" s="35" t="s">
        <v>56</v>
      </c>
      <c r="B113" s="38">
        <v>4</v>
      </c>
      <c r="C113" s="38">
        <v>5</v>
      </c>
      <c r="D113" s="38">
        <v>6</v>
      </c>
      <c r="E113" s="38">
        <v>7</v>
      </c>
      <c r="F113" s="38">
        <v>8</v>
      </c>
      <c r="G113" s="38">
        <v>9</v>
      </c>
      <c r="H113" s="38">
        <v>10</v>
      </c>
      <c r="I113" s="38">
        <v>11</v>
      </c>
      <c r="J113" s="38">
        <v>12</v>
      </c>
      <c r="K113" s="38">
        <v>1</v>
      </c>
      <c r="L113" s="38">
        <v>2</v>
      </c>
      <c r="M113" s="38">
        <v>3</v>
      </c>
    </row>
    <row r="114" spans="1:13" x14ac:dyDescent="0.3">
      <c r="A114" s="37">
        <v>20</v>
      </c>
      <c r="B114" s="40">
        <v>0.91663140207123994</v>
      </c>
      <c r="C114" s="41">
        <v>0.88497811653557501</v>
      </c>
      <c r="D114" s="41">
        <v>0.97822036014975011</v>
      </c>
      <c r="E114" s="41">
        <v>1</v>
      </c>
      <c r="F114" s="41">
        <v>1</v>
      </c>
      <c r="G114" s="41">
        <v>1</v>
      </c>
      <c r="H114" s="41">
        <v>0.98098799925619762</v>
      </c>
      <c r="I114" s="41">
        <v>0.93993536112779164</v>
      </c>
      <c r="J114" s="41">
        <v>0.95974356386070503</v>
      </c>
      <c r="K114" s="41">
        <v>0.97544925562115847</v>
      </c>
      <c r="L114" s="41">
        <v>0.96908652141776308</v>
      </c>
      <c r="M114" s="42">
        <v>0.94454031047871267</v>
      </c>
    </row>
    <row r="115" spans="1:13" x14ac:dyDescent="0.3">
      <c r="A115" s="37">
        <v>19</v>
      </c>
      <c r="B115" s="43">
        <v>0.91663140207123994</v>
      </c>
      <c r="C115" s="39">
        <v>0.88497811653557501</v>
      </c>
      <c r="D115" s="39">
        <v>0.97822036014975011</v>
      </c>
      <c r="E115" s="39">
        <v>1</v>
      </c>
      <c r="F115" s="39">
        <v>1</v>
      </c>
      <c r="G115" s="39">
        <v>1</v>
      </c>
      <c r="H115" s="39">
        <v>0.98098799925619762</v>
      </c>
      <c r="I115" s="39">
        <v>0.93993536112779164</v>
      </c>
      <c r="J115" s="39">
        <v>0.95974356386070503</v>
      </c>
      <c r="K115" s="39">
        <v>0.97544925562115847</v>
      </c>
      <c r="L115" s="39">
        <v>0.96908652141776308</v>
      </c>
      <c r="M115" s="44">
        <v>0.94454031047871267</v>
      </c>
    </row>
    <row r="116" spans="1:13" x14ac:dyDescent="0.3">
      <c r="A116" s="37">
        <v>18</v>
      </c>
      <c r="B116" s="43">
        <v>0.91663140207123994</v>
      </c>
      <c r="C116" s="39">
        <v>0.88497811653557501</v>
      </c>
      <c r="D116" s="39">
        <v>0.97822036014975011</v>
      </c>
      <c r="E116" s="39">
        <v>1</v>
      </c>
      <c r="F116" s="39">
        <v>1</v>
      </c>
      <c r="G116" s="39">
        <v>1</v>
      </c>
      <c r="H116" s="39">
        <v>0.98098799925619762</v>
      </c>
      <c r="I116" s="39">
        <v>0.93993536112779164</v>
      </c>
      <c r="J116" s="39">
        <v>0.95974356386070503</v>
      </c>
      <c r="K116" s="39">
        <v>0.97544925562115847</v>
      </c>
      <c r="L116" s="39">
        <v>0.96908652141776308</v>
      </c>
      <c r="M116" s="44">
        <v>0.94454031047871267</v>
      </c>
    </row>
    <row r="117" spans="1:13" x14ac:dyDescent="0.3">
      <c r="A117" s="37">
        <v>17</v>
      </c>
      <c r="B117" s="43">
        <v>0.91663140207123994</v>
      </c>
      <c r="C117" s="39">
        <v>0.88497811653557501</v>
      </c>
      <c r="D117" s="39">
        <v>0.97822036014975011</v>
      </c>
      <c r="E117" s="39">
        <v>1</v>
      </c>
      <c r="F117" s="39">
        <v>1</v>
      </c>
      <c r="G117" s="39">
        <v>1</v>
      </c>
      <c r="H117" s="39">
        <v>0.98098799925619762</v>
      </c>
      <c r="I117" s="39">
        <v>0.93993536112779164</v>
      </c>
      <c r="J117" s="39">
        <v>0.95974356386070503</v>
      </c>
      <c r="K117" s="39">
        <v>0.97544925562115847</v>
      </c>
      <c r="L117" s="39">
        <v>0.96908652141776308</v>
      </c>
      <c r="M117" s="44">
        <v>0.94454031047871267</v>
      </c>
    </row>
    <row r="118" spans="1:13" x14ac:dyDescent="0.3">
      <c r="A118" s="37">
        <v>16</v>
      </c>
      <c r="B118" s="43">
        <v>0.91663140207123994</v>
      </c>
      <c r="C118" s="39">
        <v>0.88497811653557501</v>
      </c>
      <c r="D118" s="39">
        <v>0.97822036014975011</v>
      </c>
      <c r="E118" s="39">
        <v>1</v>
      </c>
      <c r="F118" s="39">
        <v>1</v>
      </c>
      <c r="G118" s="39">
        <v>1</v>
      </c>
      <c r="H118" s="39">
        <v>0.98098799925619762</v>
      </c>
      <c r="I118" s="39">
        <v>0.93993536112779164</v>
      </c>
      <c r="J118" s="39">
        <v>0.95974356386070503</v>
      </c>
      <c r="K118" s="39">
        <v>0.97544925562115847</v>
      </c>
      <c r="L118" s="39">
        <v>0.96908652141776308</v>
      </c>
      <c r="M118" s="44">
        <v>0.94454031047871267</v>
      </c>
    </row>
    <row r="119" spans="1:13" x14ac:dyDescent="0.3">
      <c r="A119" s="37">
        <v>15</v>
      </c>
      <c r="B119" s="43">
        <v>0.91663140207123994</v>
      </c>
      <c r="C119" s="39">
        <v>0.88497811653557501</v>
      </c>
      <c r="D119" s="39">
        <v>0.97822036014975011</v>
      </c>
      <c r="E119" s="39">
        <v>1</v>
      </c>
      <c r="F119" s="39">
        <v>1</v>
      </c>
      <c r="G119" s="39">
        <v>1</v>
      </c>
      <c r="H119" s="39">
        <v>0.98098799925619762</v>
      </c>
      <c r="I119" s="39">
        <v>0.93993536112779164</v>
      </c>
      <c r="J119" s="39">
        <v>0.95974356386070503</v>
      </c>
      <c r="K119" s="39">
        <v>0.97544925562115847</v>
      </c>
      <c r="L119" s="39">
        <v>0.96908652141776308</v>
      </c>
      <c r="M119" s="44">
        <v>0.94454031047871267</v>
      </c>
    </row>
    <row r="120" spans="1:13" x14ac:dyDescent="0.3">
      <c r="A120" s="37">
        <v>14</v>
      </c>
      <c r="B120" s="43">
        <v>0.91663140207123994</v>
      </c>
      <c r="C120" s="39">
        <v>0.88497811653557501</v>
      </c>
      <c r="D120" s="39">
        <v>0.97822036014975011</v>
      </c>
      <c r="E120" s="39">
        <v>1</v>
      </c>
      <c r="F120" s="39">
        <v>1</v>
      </c>
      <c r="G120" s="39">
        <v>1</v>
      </c>
      <c r="H120" s="39">
        <v>0.98098799925619762</v>
      </c>
      <c r="I120" s="39">
        <v>0.93993536112779164</v>
      </c>
      <c r="J120" s="39">
        <v>0.95974356386070503</v>
      </c>
      <c r="K120" s="39">
        <v>0.97544925562115847</v>
      </c>
      <c r="L120" s="39">
        <v>0.96908652141776308</v>
      </c>
      <c r="M120" s="44">
        <v>0.94454031047871267</v>
      </c>
    </row>
    <row r="121" spans="1:13" x14ac:dyDescent="0.3">
      <c r="A121" s="37">
        <v>13</v>
      </c>
      <c r="B121" s="43">
        <v>0.91663140207123994</v>
      </c>
      <c r="C121" s="39">
        <v>0.88497811653557501</v>
      </c>
      <c r="D121" s="39">
        <v>0.97822036014975011</v>
      </c>
      <c r="E121" s="39">
        <v>1</v>
      </c>
      <c r="F121" s="39">
        <v>1</v>
      </c>
      <c r="G121" s="39">
        <v>1</v>
      </c>
      <c r="H121" s="39">
        <v>0.98098799925619762</v>
      </c>
      <c r="I121" s="39">
        <v>0.93993536112779164</v>
      </c>
      <c r="J121" s="39">
        <v>0.95974356386070503</v>
      </c>
      <c r="K121" s="39">
        <v>0.97544925562115847</v>
      </c>
      <c r="L121" s="39">
        <v>0.96908652141776308</v>
      </c>
      <c r="M121" s="44">
        <v>0.94454031047871267</v>
      </c>
    </row>
    <row r="122" spans="1:13" x14ac:dyDescent="0.3">
      <c r="A122" s="37">
        <v>12</v>
      </c>
      <c r="B122" s="43">
        <v>0.91663140207123994</v>
      </c>
      <c r="C122" s="39">
        <v>0.88497811653557501</v>
      </c>
      <c r="D122" s="39">
        <v>0.97822036014975011</v>
      </c>
      <c r="E122" s="39">
        <v>1</v>
      </c>
      <c r="F122" s="39">
        <v>1</v>
      </c>
      <c r="G122" s="39">
        <v>1</v>
      </c>
      <c r="H122" s="39">
        <v>0.98098799925619762</v>
      </c>
      <c r="I122" s="39">
        <v>0.93993536112779164</v>
      </c>
      <c r="J122" s="39">
        <v>0.95974356386070503</v>
      </c>
      <c r="K122" s="39">
        <v>0.97544925562115847</v>
      </c>
      <c r="L122" s="39">
        <v>0.96908652141776308</v>
      </c>
      <c r="M122" s="44">
        <v>0.94454031047871267</v>
      </c>
    </row>
    <row r="123" spans="1:13" x14ac:dyDescent="0.3">
      <c r="A123" s="37">
        <v>11</v>
      </c>
      <c r="B123" s="43">
        <v>0.91399645976875554</v>
      </c>
      <c r="C123" s="39">
        <v>0.88497811653557501</v>
      </c>
      <c r="D123" s="39">
        <v>0.97822036014975011</v>
      </c>
      <c r="E123" s="39">
        <v>1</v>
      </c>
      <c r="F123" s="39">
        <v>1</v>
      </c>
      <c r="G123" s="39">
        <v>1</v>
      </c>
      <c r="H123" s="39">
        <v>0.98098799925619762</v>
      </c>
      <c r="I123" s="39">
        <v>0.93993536112779164</v>
      </c>
      <c r="J123" s="39">
        <v>0.95974356386070503</v>
      </c>
      <c r="K123" s="39">
        <v>0.96695224729498008</v>
      </c>
      <c r="L123" s="39">
        <v>0.96419426774480443</v>
      </c>
      <c r="M123" s="44">
        <v>0.94454031047871267</v>
      </c>
    </row>
    <row r="124" spans="1:13" x14ac:dyDescent="0.3">
      <c r="A124" s="37">
        <v>10</v>
      </c>
      <c r="B124" s="43">
        <v>0.90733822618223003</v>
      </c>
      <c r="C124" s="39">
        <v>0.88497811653557501</v>
      </c>
      <c r="D124" s="39">
        <v>0.97822036014975011</v>
      </c>
      <c r="E124" s="39">
        <v>1</v>
      </c>
      <c r="F124" s="39">
        <v>1</v>
      </c>
      <c r="G124" s="39">
        <v>1</v>
      </c>
      <c r="H124" s="39">
        <v>0.98098799925619762</v>
      </c>
      <c r="I124" s="39">
        <v>0.93742075190158769</v>
      </c>
      <c r="J124" s="39">
        <v>0.9544550078666354</v>
      </c>
      <c r="K124" s="39">
        <v>0.94929799124996928</v>
      </c>
      <c r="L124" s="39">
        <v>0.95127504633302806</v>
      </c>
      <c r="M124" s="44">
        <v>0.94119428944064376</v>
      </c>
    </row>
    <row r="125" spans="1:13" x14ac:dyDescent="0.3">
      <c r="A125" s="37">
        <v>9</v>
      </c>
      <c r="B125" s="43">
        <v>0.89665670131166331</v>
      </c>
      <c r="C125" s="39">
        <v>0.87973834694270625</v>
      </c>
      <c r="D125" s="39">
        <v>0.96778296360749239</v>
      </c>
      <c r="E125" s="39">
        <v>1</v>
      </c>
      <c r="F125" s="39">
        <v>1</v>
      </c>
      <c r="G125" s="39">
        <v>1</v>
      </c>
      <c r="H125" s="39">
        <v>0.97727475813734044</v>
      </c>
      <c r="I125" s="39">
        <v>0.92678397762127762</v>
      </c>
      <c r="J125" s="39">
        <v>0.94213956015438483</v>
      </c>
      <c r="K125" s="39">
        <v>0.92248648748612649</v>
      </c>
      <c r="L125" s="39">
        <v>0.93032885718243452</v>
      </c>
      <c r="M125" s="44">
        <v>0.93044541119214663</v>
      </c>
    </row>
    <row r="126" spans="1:13" x14ac:dyDescent="0.3">
      <c r="A126" s="37">
        <v>8</v>
      </c>
      <c r="B126" s="43">
        <v>0.88195188515705547</v>
      </c>
      <c r="C126" s="39">
        <v>0.86437710450470395</v>
      </c>
      <c r="D126" s="39">
        <v>0.94344259927466601</v>
      </c>
      <c r="E126" s="39">
        <v>1</v>
      </c>
      <c r="F126" s="39">
        <v>1</v>
      </c>
      <c r="G126" s="39">
        <v>0.99344738121640574</v>
      </c>
      <c r="H126" s="39">
        <v>0.96362417984740323</v>
      </c>
      <c r="I126" s="39">
        <v>0.90802503828686132</v>
      </c>
      <c r="J126" s="39">
        <v>0.92279722072395343</v>
      </c>
      <c r="K126" s="39">
        <v>0.88651773600345152</v>
      </c>
      <c r="L126" s="39">
        <v>0.90135570029302359</v>
      </c>
      <c r="M126" s="44">
        <v>0.91229367573322118</v>
      </c>
    </row>
    <row r="127" spans="1:13" x14ac:dyDescent="0.3">
      <c r="A127" s="37">
        <v>7</v>
      </c>
      <c r="B127" s="43">
        <v>0.86322377771840642</v>
      </c>
      <c r="C127" s="39">
        <v>0.83889438922156812</v>
      </c>
      <c r="D127" s="39">
        <v>0.90519926715127053</v>
      </c>
      <c r="E127" s="39">
        <v>0.98267907051997538</v>
      </c>
      <c r="F127" s="39">
        <v>0.97387996011711042</v>
      </c>
      <c r="G127" s="39">
        <v>0.96168330224652343</v>
      </c>
      <c r="H127" s="39">
        <v>0.94003626438638577</v>
      </c>
      <c r="I127" s="39">
        <v>0.88114393389833912</v>
      </c>
      <c r="J127" s="39">
        <v>0.89642798957534109</v>
      </c>
      <c r="K127" s="39">
        <v>0.84139173680194457</v>
      </c>
      <c r="L127" s="39">
        <v>0.86435557566479537</v>
      </c>
      <c r="M127" s="44">
        <v>0.88673908306386728</v>
      </c>
    </row>
    <row r="128" spans="1:13" x14ac:dyDescent="0.3">
      <c r="A128" s="37">
        <v>6</v>
      </c>
      <c r="B128" s="43">
        <v>0.84047237899571603</v>
      </c>
      <c r="C128" s="39">
        <v>0.80329020109329874</v>
      </c>
      <c r="D128" s="39">
        <v>0.85305296723730617</v>
      </c>
      <c r="E128" s="39">
        <v>0.93910457302530481</v>
      </c>
      <c r="F128" s="39">
        <v>0.92537563827610003</v>
      </c>
      <c r="G128" s="39">
        <v>0.91570999335800973</v>
      </c>
      <c r="H128" s="39">
        <v>0.90651101175428817</v>
      </c>
      <c r="I128" s="39">
        <v>0.84614066445571057</v>
      </c>
      <c r="J128" s="39">
        <v>0.8630318667085477</v>
      </c>
      <c r="K128" s="39">
        <v>0.7871084898816052</v>
      </c>
      <c r="L128" s="39">
        <v>0.81932848329774965</v>
      </c>
      <c r="M128" s="44">
        <v>0.85378163318408529</v>
      </c>
    </row>
    <row r="129" spans="1:13" x14ac:dyDescent="0.3">
      <c r="A129" s="37">
        <v>5</v>
      </c>
      <c r="B129" s="43">
        <v>0.81369768898898442</v>
      </c>
      <c r="C129" s="39">
        <v>0.75756454011989582</v>
      </c>
      <c r="D129" s="39">
        <v>0.78700369953277294</v>
      </c>
      <c r="E129" s="39">
        <v>0.88029292289674077</v>
      </c>
      <c r="F129" s="39">
        <v>0.86064159852168021</v>
      </c>
      <c r="G129" s="39">
        <v>0.85552745455086465</v>
      </c>
      <c r="H129" s="39">
        <v>0.86304842195111031</v>
      </c>
      <c r="I129" s="39">
        <v>0.8030152299589759</v>
      </c>
      <c r="J129" s="39">
        <v>0.82260885212357326</v>
      </c>
      <c r="K129" s="39">
        <v>0.72366799524243408</v>
      </c>
      <c r="L129" s="39">
        <v>0.76627442319188677</v>
      </c>
      <c r="M129" s="44">
        <v>0.81342132609387474</v>
      </c>
    </row>
    <row r="130" spans="1:13" x14ac:dyDescent="0.3">
      <c r="A130" s="37">
        <v>4</v>
      </c>
      <c r="B130" s="43">
        <v>0.78289970769821182</v>
      </c>
      <c r="C130" s="39">
        <v>0.70171740630135937</v>
      </c>
      <c r="D130" s="39">
        <v>0.70705146403767083</v>
      </c>
      <c r="E130" s="39">
        <v>0.80624412013428326</v>
      </c>
      <c r="F130" s="39">
        <v>0.7796778408538505</v>
      </c>
      <c r="G130" s="39">
        <v>0.78113568582508841</v>
      </c>
      <c r="H130" s="39">
        <v>0.80964849497685232</v>
      </c>
      <c r="I130" s="39">
        <v>0.7517676304081351</v>
      </c>
      <c r="J130" s="39">
        <v>0.77515894582041811</v>
      </c>
      <c r="K130" s="39">
        <v>0.65107025288443077</v>
      </c>
      <c r="L130" s="39">
        <v>0.70519339534720649</v>
      </c>
      <c r="M130" s="44">
        <v>0.76565816179323609</v>
      </c>
    </row>
    <row r="131" spans="1:13" x14ac:dyDescent="0.3">
      <c r="A131" s="37">
        <v>3</v>
      </c>
      <c r="B131" s="43">
        <v>0.74807843512339778</v>
      </c>
      <c r="C131" s="39">
        <v>0.63574879963768927</v>
      </c>
      <c r="D131" s="39">
        <v>0.61319626075199962</v>
      </c>
      <c r="E131" s="39">
        <v>0.71695816473793217</v>
      </c>
      <c r="F131" s="39">
        <v>0.68248436527261092</v>
      </c>
      <c r="G131" s="39">
        <v>0.69253468718068079</v>
      </c>
      <c r="H131" s="39">
        <v>0.74631123083151429</v>
      </c>
      <c r="I131" s="39">
        <v>0.69239786580318818</v>
      </c>
      <c r="J131" s="39">
        <v>0.72068214779908191</v>
      </c>
      <c r="K131" s="39">
        <v>0.56931526280759526</v>
      </c>
      <c r="L131" s="39">
        <v>0.63608539976370881</v>
      </c>
      <c r="M131" s="44">
        <v>0.710492140282169</v>
      </c>
    </row>
    <row r="132" spans="1:13" x14ac:dyDescent="0.3">
      <c r="A132" s="37">
        <v>2</v>
      </c>
      <c r="B132" s="43">
        <v>0.70923387126454274</v>
      </c>
      <c r="C132" s="39">
        <v>0.55965872012888562</v>
      </c>
      <c r="D132" s="39">
        <v>0.50543808967575965</v>
      </c>
      <c r="E132" s="39">
        <v>0.61243505670768772</v>
      </c>
      <c r="F132" s="39">
        <v>0.56906117177796145</v>
      </c>
      <c r="G132" s="39">
        <v>0.58972445861764178</v>
      </c>
      <c r="H132" s="39">
        <v>0.67303662951509591</v>
      </c>
      <c r="I132" s="39">
        <v>0.62490593614413514</v>
      </c>
      <c r="J132" s="39">
        <v>0.65917845805956476</v>
      </c>
      <c r="K132" s="39">
        <v>0.47840302501192766</v>
      </c>
      <c r="L132" s="39">
        <v>0.55895043644139375</v>
      </c>
      <c r="M132" s="44">
        <v>0.64792326156067359</v>
      </c>
    </row>
    <row r="133" spans="1:13" x14ac:dyDescent="0.3">
      <c r="A133" s="37">
        <v>1</v>
      </c>
      <c r="B133" s="45">
        <v>0.66636601612164637</v>
      </c>
      <c r="C133" s="46">
        <v>0.47344716777494855</v>
      </c>
      <c r="D133" s="46">
        <v>0.38377695080895069</v>
      </c>
      <c r="E133" s="46">
        <v>0.49267479604354991</v>
      </c>
      <c r="F133" s="46">
        <v>0.43940826036990244</v>
      </c>
      <c r="G133" s="46">
        <v>0.47270500013597144</v>
      </c>
      <c r="H133" s="46">
        <v>0.58982469102759749</v>
      </c>
      <c r="I133" s="46">
        <v>0.54929184143097598</v>
      </c>
      <c r="J133" s="46">
        <v>0.59064787660186668</v>
      </c>
      <c r="K133" s="46">
        <v>0.37833353949742798</v>
      </c>
      <c r="L133" s="46">
        <v>0.47378850538026146</v>
      </c>
      <c r="M133" s="47">
        <v>0.57795152562874996</v>
      </c>
    </row>
    <row r="135" spans="1:13" x14ac:dyDescent="0.3">
      <c r="A135" s="35" t="s">
        <v>57</v>
      </c>
      <c r="B135" s="38">
        <v>4</v>
      </c>
      <c r="C135" s="38">
        <v>5</v>
      </c>
      <c r="D135" s="38">
        <v>6</v>
      </c>
      <c r="E135" s="38">
        <v>7</v>
      </c>
      <c r="F135" s="38">
        <v>8</v>
      </c>
      <c r="G135" s="38">
        <v>9</v>
      </c>
      <c r="H135" s="38">
        <v>10</v>
      </c>
      <c r="I135" s="38">
        <v>11</v>
      </c>
      <c r="J135" s="38">
        <v>12</v>
      </c>
      <c r="K135" s="38">
        <v>1</v>
      </c>
      <c r="L135" s="38">
        <v>2</v>
      </c>
      <c r="M135" s="38">
        <v>3</v>
      </c>
    </row>
    <row r="136" spans="1:13" x14ac:dyDescent="0.3">
      <c r="A136" s="37">
        <v>20</v>
      </c>
      <c r="B136" s="40">
        <v>0.93197633565436466</v>
      </c>
      <c r="C136" s="41">
        <v>0.86144363835364035</v>
      </c>
      <c r="D136" s="41">
        <v>0.95501657801188355</v>
      </c>
      <c r="E136" s="41">
        <v>0.99936810365859907</v>
      </c>
      <c r="F136" s="41">
        <v>0.9910951567488433</v>
      </c>
      <c r="G136" s="41">
        <v>0.99044422982824454</v>
      </c>
      <c r="H136" s="41">
        <v>0.95719168250925357</v>
      </c>
      <c r="I136" s="41">
        <v>0.92425596264653942</v>
      </c>
      <c r="J136" s="41">
        <v>0.94979122030432039</v>
      </c>
      <c r="K136" s="41">
        <v>0.96177706353577319</v>
      </c>
      <c r="L136" s="41">
        <v>0.96805577448688374</v>
      </c>
      <c r="M136" s="42">
        <v>0.931123727831074</v>
      </c>
    </row>
    <row r="137" spans="1:13" x14ac:dyDescent="0.3">
      <c r="A137" s="37">
        <v>19</v>
      </c>
      <c r="B137" s="43">
        <v>0.93197633565436466</v>
      </c>
      <c r="C137" s="39">
        <v>0.86144363835364035</v>
      </c>
      <c r="D137" s="39">
        <v>0.95501657801188355</v>
      </c>
      <c r="E137" s="39">
        <v>0.99936810365859907</v>
      </c>
      <c r="F137" s="39">
        <v>0.9910951567488433</v>
      </c>
      <c r="G137" s="39">
        <v>0.99044422982824454</v>
      </c>
      <c r="H137" s="39">
        <v>0.95719168250925357</v>
      </c>
      <c r="I137" s="39">
        <v>0.92425596264653942</v>
      </c>
      <c r="J137" s="39">
        <v>0.94979122030432039</v>
      </c>
      <c r="K137" s="39">
        <v>0.96177706353577319</v>
      </c>
      <c r="L137" s="39">
        <v>0.96805577448688374</v>
      </c>
      <c r="M137" s="44">
        <v>0.931123727831074</v>
      </c>
    </row>
    <row r="138" spans="1:13" x14ac:dyDescent="0.3">
      <c r="A138" s="37">
        <v>18</v>
      </c>
      <c r="B138" s="43">
        <v>0.93182790758777934</v>
      </c>
      <c r="C138" s="39">
        <v>0.86144363835364035</v>
      </c>
      <c r="D138" s="39">
        <v>0.95501657801188355</v>
      </c>
      <c r="E138" s="39">
        <v>0.99936810365859907</v>
      </c>
      <c r="F138" s="39">
        <v>0.9910951567488433</v>
      </c>
      <c r="G138" s="39">
        <v>0.99044422982824454</v>
      </c>
      <c r="H138" s="39">
        <v>0.95719168250925357</v>
      </c>
      <c r="I138" s="39">
        <v>0.92425596264653942</v>
      </c>
      <c r="J138" s="39">
        <v>0.94979122030432039</v>
      </c>
      <c r="K138" s="39">
        <v>0.96177706353577319</v>
      </c>
      <c r="L138" s="39">
        <v>0.96805577448688374</v>
      </c>
      <c r="M138" s="44">
        <v>0.931123727831074</v>
      </c>
    </row>
    <row r="139" spans="1:13" x14ac:dyDescent="0.3">
      <c r="A139" s="37">
        <v>17</v>
      </c>
      <c r="B139" s="43">
        <v>0.93053721809097756</v>
      </c>
      <c r="C139" s="39">
        <v>0.86144363835364035</v>
      </c>
      <c r="D139" s="39">
        <v>0.95501657801188355</v>
      </c>
      <c r="E139" s="39">
        <v>0.99936810365859907</v>
      </c>
      <c r="F139" s="39">
        <v>0.9910951567488433</v>
      </c>
      <c r="G139" s="39">
        <v>0.99044422982824454</v>
      </c>
      <c r="H139" s="39">
        <v>0.95719168250925357</v>
      </c>
      <c r="I139" s="39">
        <v>0.92425596264653942</v>
      </c>
      <c r="J139" s="39">
        <v>0.94979122030432039</v>
      </c>
      <c r="K139" s="39">
        <v>0.96177706353577319</v>
      </c>
      <c r="L139" s="39">
        <v>0.96805577448688374</v>
      </c>
      <c r="M139" s="44">
        <v>0.931123727831074</v>
      </c>
    </row>
    <row r="140" spans="1:13" x14ac:dyDescent="0.3">
      <c r="A140" s="37">
        <v>16</v>
      </c>
      <c r="B140" s="43">
        <v>0.92810426716395966</v>
      </c>
      <c r="C140" s="39">
        <v>0.86144363835364035</v>
      </c>
      <c r="D140" s="39">
        <v>0.95501657801188355</v>
      </c>
      <c r="E140" s="39">
        <v>0.99936810365859907</v>
      </c>
      <c r="F140" s="39">
        <v>0.9910951567488433</v>
      </c>
      <c r="G140" s="39">
        <v>0.99044422982824454</v>
      </c>
      <c r="H140" s="39">
        <v>0.95719168250925357</v>
      </c>
      <c r="I140" s="39">
        <v>0.92425596264653942</v>
      </c>
      <c r="J140" s="39">
        <v>0.94979122030432039</v>
      </c>
      <c r="K140" s="39">
        <v>0.96177706353577319</v>
      </c>
      <c r="L140" s="39">
        <v>0.96805577448688374</v>
      </c>
      <c r="M140" s="44">
        <v>0.931123727831074</v>
      </c>
    </row>
    <row r="141" spans="1:13" x14ac:dyDescent="0.3">
      <c r="A141" s="37">
        <v>15</v>
      </c>
      <c r="B141" s="43">
        <v>0.92452905480672554</v>
      </c>
      <c r="C141" s="39">
        <v>0.86144363835364035</v>
      </c>
      <c r="D141" s="39">
        <v>0.95501657801188355</v>
      </c>
      <c r="E141" s="39">
        <v>0.99936810365859907</v>
      </c>
      <c r="F141" s="39">
        <v>0.9910951567488433</v>
      </c>
      <c r="G141" s="39">
        <v>0.99044422982824454</v>
      </c>
      <c r="H141" s="39">
        <v>0.95719168250925357</v>
      </c>
      <c r="I141" s="39">
        <v>0.92425596264653942</v>
      </c>
      <c r="J141" s="39">
        <v>0.94979122030432039</v>
      </c>
      <c r="K141" s="39">
        <v>0.96177706353577319</v>
      </c>
      <c r="L141" s="39">
        <v>0.96805577448688374</v>
      </c>
      <c r="M141" s="44">
        <v>0.931123727831074</v>
      </c>
    </row>
    <row r="142" spans="1:13" x14ac:dyDescent="0.3">
      <c r="A142" s="37">
        <v>14</v>
      </c>
      <c r="B142" s="43">
        <v>0.91981158101927507</v>
      </c>
      <c r="C142" s="39">
        <v>0.86144363835364035</v>
      </c>
      <c r="D142" s="39">
        <v>0.95501657801188355</v>
      </c>
      <c r="E142" s="39">
        <v>0.99936810365859907</v>
      </c>
      <c r="F142" s="39">
        <v>0.9910951567488433</v>
      </c>
      <c r="G142" s="39">
        <v>0.99044422982824454</v>
      </c>
      <c r="H142" s="39">
        <v>0.95719168250925357</v>
      </c>
      <c r="I142" s="39">
        <v>0.92425596264653942</v>
      </c>
      <c r="J142" s="39">
        <v>0.94979122030432039</v>
      </c>
      <c r="K142" s="39">
        <v>0.96177706353577319</v>
      </c>
      <c r="L142" s="39">
        <v>0.96805577448688374</v>
      </c>
      <c r="M142" s="44">
        <v>0.931123727831074</v>
      </c>
    </row>
    <row r="143" spans="1:13" x14ac:dyDescent="0.3">
      <c r="A143" s="37">
        <v>13</v>
      </c>
      <c r="B143" s="43">
        <v>0.91395184580160849</v>
      </c>
      <c r="C143" s="39">
        <v>0.86144363835364035</v>
      </c>
      <c r="D143" s="39">
        <v>0.95501657801188355</v>
      </c>
      <c r="E143" s="39">
        <v>0.99936810365859907</v>
      </c>
      <c r="F143" s="39">
        <v>0.9910951567488433</v>
      </c>
      <c r="G143" s="39">
        <v>0.99044422982824454</v>
      </c>
      <c r="H143" s="39">
        <v>0.95719168250925357</v>
      </c>
      <c r="I143" s="39">
        <v>0.92425596264653942</v>
      </c>
      <c r="J143" s="39">
        <v>0.94979122030432039</v>
      </c>
      <c r="K143" s="39">
        <v>0.96177706353577319</v>
      </c>
      <c r="L143" s="39">
        <v>0.96506087862079726</v>
      </c>
      <c r="M143" s="44">
        <v>0.931123727831074</v>
      </c>
    </row>
    <row r="144" spans="1:13" x14ac:dyDescent="0.3">
      <c r="A144" s="37">
        <v>12</v>
      </c>
      <c r="B144" s="43">
        <v>0.90694984915372556</v>
      </c>
      <c r="C144" s="39">
        <v>0.86144363835364035</v>
      </c>
      <c r="D144" s="39">
        <v>0.95501657801188355</v>
      </c>
      <c r="E144" s="39">
        <v>0.99936810365859907</v>
      </c>
      <c r="F144" s="39">
        <v>0.9910951567488433</v>
      </c>
      <c r="G144" s="39">
        <v>0.99044422982824454</v>
      </c>
      <c r="H144" s="39">
        <v>0.95719168250925357</v>
      </c>
      <c r="I144" s="39">
        <v>0.92425596264653942</v>
      </c>
      <c r="J144" s="39">
        <v>0.94784008860853319</v>
      </c>
      <c r="K144" s="39">
        <v>0.96172336377726331</v>
      </c>
      <c r="L144" s="39">
        <v>0.95812227089268975</v>
      </c>
      <c r="M144" s="44">
        <v>0.931123727831074</v>
      </c>
    </row>
    <row r="145" spans="1:13" x14ac:dyDescent="0.3">
      <c r="A145" s="37">
        <v>11</v>
      </c>
      <c r="B145" s="43">
        <v>0.8988055910756263</v>
      </c>
      <c r="C145" s="39">
        <v>0.86113899555039242</v>
      </c>
      <c r="D145" s="39">
        <v>0.95501657801188355</v>
      </c>
      <c r="E145" s="39">
        <v>0.99936810365859907</v>
      </c>
      <c r="F145" s="39">
        <v>0.9910951567488433</v>
      </c>
      <c r="G145" s="39">
        <v>0.99044422982824454</v>
      </c>
      <c r="H145" s="39">
        <v>0.95719168250925357</v>
      </c>
      <c r="I145" s="39">
        <v>0.92342255758614877</v>
      </c>
      <c r="J145" s="39">
        <v>0.94264568291706397</v>
      </c>
      <c r="K145" s="39">
        <v>0.95590460714491199</v>
      </c>
      <c r="L145" s="39">
        <v>0.94723995130256122</v>
      </c>
      <c r="M145" s="44">
        <v>0.92793914918885045</v>
      </c>
    </row>
    <row r="146" spans="1:13" x14ac:dyDescent="0.3">
      <c r="A146" s="37">
        <v>10</v>
      </c>
      <c r="B146" s="43">
        <v>0.88951907156731103</v>
      </c>
      <c r="C146" s="39">
        <v>0.85822058741451046</v>
      </c>
      <c r="D146" s="39">
        <v>0.95225046994260887</v>
      </c>
      <c r="E146" s="39">
        <v>0.99936810365859907</v>
      </c>
      <c r="F146" s="39">
        <v>0.9910951567488433</v>
      </c>
      <c r="G146" s="39">
        <v>0.99044422982824454</v>
      </c>
      <c r="H146" s="39">
        <v>0.95719168250925357</v>
      </c>
      <c r="I146" s="39">
        <v>0.9179773407188927</v>
      </c>
      <c r="J146" s="39">
        <v>0.93420800322991271</v>
      </c>
      <c r="K146" s="39">
        <v>0.94432079363871946</v>
      </c>
      <c r="L146" s="39">
        <v>0.93241391985041167</v>
      </c>
      <c r="M146" s="44">
        <v>0.921246023782886</v>
      </c>
    </row>
    <row r="147" spans="1:13" x14ac:dyDescent="0.3">
      <c r="A147" s="37">
        <v>9</v>
      </c>
      <c r="B147" s="43">
        <v>0.8790902906287793</v>
      </c>
      <c r="C147" s="39">
        <v>0.85268841394599471</v>
      </c>
      <c r="D147" s="39">
        <v>0.94238879896116901</v>
      </c>
      <c r="E147" s="39">
        <v>0.99936810365859907</v>
      </c>
      <c r="F147" s="39">
        <v>0.99039178705215969</v>
      </c>
      <c r="G147" s="39">
        <v>0.98701211237849551</v>
      </c>
      <c r="H147" s="39">
        <v>0.95277185427280808</v>
      </c>
      <c r="I147" s="39">
        <v>0.90792031204477119</v>
      </c>
      <c r="J147" s="39">
        <v>0.92252704954707965</v>
      </c>
      <c r="K147" s="39">
        <v>0.92697192325868549</v>
      </c>
      <c r="L147" s="39">
        <v>0.91364417653624108</v>
      </c>
      <c r="M147" s="44">
        <v>0.91104435161318054</v>
      </c>
    </row>
    <row r="148" spans="1:13" x14ac:dyDescent="0.3">
      <c r="A148" s="37">
        <v>8</v>
      </c>
      <c r="B148" s="43">
        <v>0.86751924826003146</v>
      </c>
      <c r="C148" s="39">
        <v>0.84454247514484493</v>
      </c>
      <c r="D148" s="39">
        <v>0.92543156506756397</v>
      </c>
      <c r="E148" s="39">
        <v>0.99127480726775796</v>
      </c>
      <c r="F148" s="39">
        <v>0.98195730763316125</v>
      </c>
      <c r="G148" s="39">
        <v>0.97472002528910329</v>
      </c>
      <c r="H148" s="39">
        <v>0.94357910391324973</v>
      </c>
      <c r="I148" s="39">
        <v>0.89325147156378437</v>
      </c>
      <c r="J148" s="39">
        <v>0.90760282186856445</v>
      </c>
      <c r="K148" s="39">
        <v>0.90385799600480998</v>
      </c>
      <c r="L148" s="39">
        <v>0.89093072136004958</v>
      </c>
      <c r="M148" s="44">
        <v>0.89733413267973416</v>
      </c>
    </row>
    <row r="149" spans="1:13" x14ac:dyDescent="0.3">
      <c r="A149" s="37">
        <v>7</v>
      </c>
      <c r="B149" s="43">
        <v>0.85480594446106728</v>
      </c>
      <c r="C149" s="39">
        <v>0.83378277101106124</v>
      </c>
      <c r="D149" s="39">
        <v>0.90137876826179353</v>
      </c>
      <c r="E149" s="39">
        <v>0.97339991684678095</v>
      </c>
      <c r="F149" s="39">
        <v>0.96579171849184797</v>
      </c>
      <c r="G149" s="39">
        <v>0.95356796856006776</v>
      </c>
      <c r="H149" s="39">
        <v>0.9296134314305784</v>
      </c>
      <c r="I149" s="39">
        <v>0.87397081927593212</v>
      </c>
      <c r="J149" s="39">
        <v>0.88943532019436733</v>
      </c>
      <c r="K149" s="39">
        <v>0.87497901187709326</v>
      </c>
      <c r="L149" s="39">
        <v>0.86427355432183695</v>
      </c>
      <c r="M149" s="44">
        <v>0.88011536698254678</v>
      </c>
    </row>
    <row r="150" spans="1:13" x14ac:dyDescent="0.3">
      <c r="A150" s="37">
        <v>6</v>
      </c>
      <c r="B150" s="43">
        <v>0.84095037923188687</v>
      </c>
      <c r="C150" s="39">
        <v>0.82040930154464364</v>
      </c>
      <c r="D150" s="39">
        <v>0.87023040854385814</v>
      </c>
      <c r="E150" s="39">
        <v>0.94574343239566816</v>
      </c>
      <c r="F150" s="39">
        <v>0.94189501962821987</v>
      </c>
      <c r="G150" s="39">
        <v>0.92355594219138881</v>
      </c>
      <c r="H150" s="39">
        <v>0.9108748368247942</v>
      </c>
      <c r="I150" s="39">
        <v>0.85007835518121455</v>
      </c>
      <c r="J150" s="39">
        <v>0.8680245445244883</v>
      </c>
      <c r="K150" s="39">
        <v>0.84033497087553499</v>
      </c>
      <c r="L150" s="39">
        <v>0.83367267542160339</v>
      </c>
      <c r="M150" s="44">
        <v>0.85938805452161859</v>
      </c>
    </row>
    <row r="151" spans="1:13" x14ac:dyDescent="0.3">
      <c r="A151" s="37">
        <v>5</v>
      </c>
      <c r="B151" s="43">
        <v>0.82595255257249034</v>
      </c>
      <c r="C151" s="39">
        <v>0.80442206674559213</v>
      </c>
      <c r="D151" s="39">
        <v>0.83198648591375723</v>
      </c>
      <c r="E151" s="39">
        <v>0.90830535391441947</v>
      </c>
      <c r="F151" s="39">
        <v>0.91026721104227692</v>
      </c>
      <c r="G151" s="39">
        <v>0.88468394618306678</v>
      </c>
      <c r="H151" s="39">
        <v>0.88736332009589702</v>
      </c>
      <c r="I151" s="39">
        <v>0.82157407927963133</v>
      </c>
      <c r="J151" s="39">
        <v>0.84337049485892734</v>
      </c>
      <c r="K151" s="39">
        <v>0.79992587300013551</v>
      </c>
      <c r="L151" s="39">
        <v>0.7991280846593487</v>
      </c>
      <c r="M151" s="44">
        <v>0.83515219529694928</v>
      </c>
    </row>
    <row r="152" spans="1:13" x14ac:dyDescent="0.3">
      <c r="A152" s="37">
        <v>4</v>
      </c>
      <c r="B152" s="43">
        <v>0.80981246448287747</v>
      </c>
      <c r="C152" s="39">
        <v>0.7858210666139066</v>
      </c>
      <c r="D152" s="39">
        <v>0.78664700037149116</v>
      </c>
      <c r="E152" s="39">
        <v>0.86108568140303499</v>
      </c>
      <c r="F152" s="39">
        <v>0.87090829273401915</v>
      </c>
      <c r="G152" s="39">
        <v>0.83695198053510134</v>
      </c>
      <c r="H152" s="39">
        <v>0.85907888124388698</v>
      </c>
      <c r="I152" s="39">
        <v>0.7884579915711829</v>
      </c>
      <c r="J152" s="39">
        <v>0.81547317119768437</v>
      </c>
      <c r="K152" s="39">
        <v>0.75375171825089449</v>
      </c>
      <c r="L152" s="39">
        <v>0.7606397820350731</v>
      </c>
      <c r="M152" s="44">
        <v>0.80740778930853907</v>
      </c>
    </row>
    <row r="153" spans="1:13" x14ac:dyDescent="0.3">
      <c r="A153" s="37">
        <v>3</v>
      </c>
      <c r="B153" s="43">
        <v>0.79253011496304826</v>
      </c>
      <c r="C153" s="39">
        <v>0.76460630114958728</v>
      </c>
      <c r="D153" s="39">
        <v>0.73421195191706001</v>
      </c>
      <c r="E153" s="39">
        <v>0.80408441486151472</v>
      </c>
      <c r="F153" s="39">
        <v>0.82381826470344655</v>
      </c>
      <c r="G153" s="39">
        <v>0.78036004524749258</v>
      </c>
      <c r="H153" s="39">
        <v>0.82602152026876396</v>
      </c>
      <c r="I153" s="39">
        <v>0.75073009205586905</v>
      </c>
      <c r="J153" s="39">
        <v>0.78433257354075947</v>
      </c>
      <c r="K153" s="39">
        <v>0.70181250662781214</v>
      </c>
      <c r="L153" s="39">
        <v>0.71820776754877647</v>
      </c>
      <c r="M153" s="44">
        <v>0.77615483655638795</v>
      </c>
    </row>
    <row r="154" spans="1:13" x14ac:dyDescent="0.3">
      <c r="A154" s="37">
        <v>2</v>
      </c>
      <c r="B154" s="43">
        <v>0.77410550401300293</v>
      </c>
      <c r="C154" s="39">
        <v>0.74077777035263392</v>
      </c>
      <c r="D154" s="39">
        <v>0.67468134055046347</v>
      </c>
      <c r="E154" s="39">
        <v>0.73730155428985855</v>
      </c>
      <c r="F154" s="39">
        <v>0.76899712695055911</v>
      </c>
      <c r="G154" s="39">
        <v>0.71490814032024042</v>
      </c>
      <c r="H154" s="39">
        <v>0.78819123717052808</v>
      </c>
      <c r="I154" s="39">
        <v>0.70839038073368976</v>
      </c>
      <c r="J154" s="39">
        <v>0.74994870188815255</v>
      </c>
      <c r="K154" s="39">
        <v>0.64410823813088836</v>
      </c>
      <c r="L154" s="39">
        <v>0.67183204120045881</v>
      </c>
      <c r="M154" s="44">
        <v>0.74139333704049581</v>
      </c>
    </row>
    <row r="155" spans="1:13" x14ac:dyDescent="0.3">
      <c r="A155" s="37">
        <v>1</v>
      </c>
      <c r="B155" s="45">
        <v>0.75453863163274137</v>
      </c>
      <c r="C155" s="46">
        <v>0.71433547422304666</v>
      </c>
      <c r="D155" s="46">
        <v>0.60805516627170175</v>
      </c>
      <c r="E155" s="46">
        <v>0.6607370996880666</v>
      </c>
      <c r="F155" s="46">
        <v>0.70644487947535672</v>
      </c>
      <c r="G155" s="46">
        <v>0.64059626575334505</v>
      </c>
      <c r="H155" s="46">
        <v>0.74558803194917922</v>
      </c>
      <c r="I155" s="46">
        <v>0.66143885760464505</v>
      </c>
      <c r="J155" s="46">
        <v>0.71232155623986371</v>
      </c>
      <c r="K155" s="46">
        <v>0.58063891276012325</v>
      </c>
      <c r="L155" s="46">
        <v>0.62151260299012012</v>
      </c>
      <c r="M155" s="47">
        <v>0.70312329076086266</v>
      </c>
    </row>
    <row r="157" spans="1:13" x14ac:dyDescent="0.3">
      <c r="A157" s="35" t="s">
        <v>58</v>
      </c>
      <c r="B157" s="38">
        <v>4</v>
      </c>
      <c r="C157" s="38">
        <v>5</v>
      </c>
      <c r="D157" s="38">
        <v>6</v>
      </c>
      <c r="E157" s="38">
        <v>7</v>
      </c>
      <c r="F157" s="38">
        <v>8</v>
      </c>
      <c r="G157" s="38">
        <v>9</v>
      </c>
      <c r="H157" s="38">
        <v>10</v>
      </c>
      <c r="I157" s="38">
        <v>11</v>
      </c>
      <c r="J157" s="38">
        <v>12</v>
      </c>
      <c r="K157" s="38">
        <v>1</v>
      </c>
      <c r="L157" s="38">
        <v>2</v>
      </c>
      <c r="M157" s="38">
        <v>3</v>
      </c>
    </row>
    <row r="158" spans="1:13" x14ac:dyDescent="0.3">
      <c r="A158" s="37">
        <v>20</v>
      </c>
      <c r="B158" s="40">
        <v>0.91405047460033639</v>
      </c>
      <c r="C158" s="41">
        <v>0.8598376094018414</v>
      </c>
      <c r="D158" s="41">
        <v>0.95165273907314873</v>
      </c>
      <c r="E158" s="41">
        <v>0.99732605501128813</v>
      </c>
      <c r="F158" s="41">
        <v>0.98850766426532077</v>
      </c>
      <c r="G158" s="41">
        <v>0.98867537829357133</v>
      </c>
      <c r="H158" s="41">
        <v>0.95632072904122234</v>
      </c>
      <c r="I158" s="41">
        <v>0.92078753636635846</v>
      </c>
      <c r="J158" s="41">
        <v>0.94202034605634721</v>
      </c>
      <c r="K158" s="41">
        <v>0.95926581712224157</v>
      </c>
      <c r="L158" s="41">
        <v>0.96224872777719783</v>
      </c>
      <c r="M158" s="42">
        <v>0.92744070534888756</v>
      </c>
    </row>
    <row r="159" spans="1:13" x14ac:dyDescent="0.3">
      <c r="A159" s="37">
        <v>19</v>
      </c>
      <c r="B159" s="43">
        <v>0.91405047460033639</v>
      </c>
      <c r="C159" s="39">
        <v>0.8598376094018414</v>
      </c>
      <c r="D159" s="39">
        <v>0.95165273907314873</v>
      </c>
      <c r="E159" s="39">
        <v>0.99732605501128813</v>
      </c>
      <c r="F159" s="39">
        <v>0.98850766426532077</v>
      </c>
      <c r="G159" s="39">
        <v>0.98867537829357133</v>
      </c>
      <c r="H159" s="39">
        <v>0.95632072904122234</v>
      </c>
      <c r="I159" s="39">
        <v>0.92078753636635846</v>
      </c>
      <c r="J159" s="39">
        <v>0.94202034605634721</v>
      </c>
      <c r="K159" s="39">
        <v>0.95926581712224157</v>
      </c>
      <c r="L159" s="39">
        <v>0.96224872777719783</v>
      </c>
      <c r="M159" s="44">
        <v>0.92744070534888756</v>
      </c>
    </row>
    <row r="160" spans="1:13" x14ac:dyDescent="0.3">
      <c r="A160" s="37">
        <v>18</v>
      </c>
      <c r="B160" s="43">
        <v>0.91405047460033639</v>
      </c>
      <c r="C160" s="39">
        <v>0.8598376094018414</v>
      </c>
      <c r="D160" s="39">
        <v>0.95165273907314873</v>
      </c>
      <c r="E160" s="39">
        <v>0.99732605501128813</v>
      </c>
      <c r="F160" s="39">
        <v>0.98850766426532077</v>
      </c>
      <c r="G160" s="39">
        <v>0.98867537829357133</v>
      </c>
      <c r="H160" s="39">
        <v>0.95632072904122234</v>
      </c>
      <c r="I160" s="39">
        <v>0.92078753636635846</v>
      </c>
      <c r="J160" s="39">
        <v>0.94202034605634721</v>
      </c>
      <c r="K160" s="39">
        <v>0.95926581712224157</v>
      </c>
      <c r="L160" s="39">
        <v>0.96224872777719783</v>
      </c>
      <c r="M160" s="44">
        <v>0.92744070534888756</v>
      </c>
    </row>
    <row r="161" spans="1:13" x14ac:dyDescent="0.3">
      <c r="A161" s="37">
        <v>17</v>
      </c>
      <c r="B161" s="43">
        <v>0.91405047460033639</v>
      </c>
      <c r="C161" s="39">
        <v>0.8598376094018414</v>
      </c>
      <c r="D161" s="39">
        <v>0.95165273907314873</v>
      </c>
      <c r="E161" s="39">
        <v>0.99732605501128813</v>
      </c>
      <c r="F161" s="39">
        <v>0.98850766426532077</v>
      </c>
      <c r="G161" s="39">
        <v>0.98867537829357133</v>
      </c>
      <c r="H161" s="39">
        <v>0.95632072904122234</v>
      </c>
      <c r="I161" s="39">
        <v>0.92078753636635846</v>
      </c>
      <c r="J161" s="39">
        <v>0.94202034605634721</v>
      </c>
      <c r="K161" s="39">
        <v>0.95926581712224157</v>
      </c>
      <c r="L161" s="39">
        <v>0.96224872777719783</v>
      </c>
      <c r="M161" s="44">
        <v>0.92744070534888756</v>
      </c>
    </row>
    <row r="162" spans="1:13" x14ac:dyDescent="0.3">
      <c r="A162" s="37">
        <v>16</v>
      </c>
      <c r="B162" s="43">
        <v>0.91405047460033639</v>
      </c>
      <c r="C162" s="39">
        <v>0.8598376094018414</v>
      </c>
      <c r="D162" s="39">
        <v>0.95165273907314873</v>
      </c>
      <c r="E162" s="39">
        <v>0.99732605501128813</v>
      </c>
      <c r="F162" s="39">
        <v>0.98850766426532077</v>
      </c>
      <c r="G162" s="39">
        <v>0.98867537829357133</v>
      </c>
      <c r="H162" s="39">
        <v>0.95632072904122234</v>
      </c>
      <c r="I162" s="39">
        <v>0.92078753636635846</v>
      </c>
      <c r="J162" s="39">
        <v>0.94202034605634721</v>
      </c>
      <c r="K162" s="39">
        <v>0.95926581712224157</v>
      </c>
      <c r="L162" s="39">
        <v>0.96224872777719783</v>
      </c>
      <c r="M162" s="44">
        <v>0.92744070534888756</v>
      </c>
    </row>
    <row r="163" spans="1:13" x14ac:dyDescent="0.3">
      <c r="A163" s="37">
        <v>15</v>
      </c>
      <c r="B163" s="43">
        <v>0.91366362422667136</v>
      </c>
      <c r="C163" s="39">
        <v>0.8598376094018414</v>
      </c>
      <c r="D163" s="39">
        <v>0.95165273907314873</v>
      </c>
      <c r="E163" s="39">
        <v>0.99732605501128813</v>
      </c>
      <c r="F163" s="39">
        <v>0.98850766426532077</v>
      </c>
      <c r="G163" s="39">
        <v>0.98867537829357133</v>
      </c>
      <c r="H163" s="39">
        <v>0.95632072904122234</v>
      </c>
      <c r="I163" s="39">
        <v>0.92078753636635846</v>
      </c>
      <c r="J163" s="39">
        <v>0.94202034605634721</v>
      </c>
      <c r="K163" s="39">
        <v>0.95926581712224157</v>
      </c>
      <c r="L163" s="39">
        <v>0.96224872777719783</v>
      </c>
      <c r="M163" s="44">
        <v>0.92744070534888756</v>
      </c>
    </row>
    <row r="164" spans="1:13" x14ac:dyDescent="0.3">
      <c r="A164" s="37">
        <v>14</v>
      </c>
      <c r="B164" s="43">
        <v>0.91173523162607628</v>
      </c>
      <c r="C164" s="39">
        <v>0.8598376094018414</v>
      </c>
      <c r="D164" s="39">
        <v>0.95165273907314873</v>
      </c>
      <c r="E164" s="39">
        <v>0.99732605501128813</v>
      </c>
      <c r="F164" s="39">
        <v>0.98850766426532077</v>
      </c>
      <c r="G164" s="39">
        <v>0.98867537829357133</v>
      </c>
      <c r="H164" s="39">
        <v>0.95632072904122234</v>
      </c>
      <c r="I164" s="39">
        <v>0.92078753636635846</v>
      </c>
      <c r="J164" s="39">
        <v>0.94202034605634721</v>
      </c>
      <c r="K164" s="39">
        <v>0.95926581712224157</v>
      </c>
      <c r="L164" s="39">
        <v>0.96224872777719783</v>
      </c>
      <c r="M164" s="44">
        <v>0.92744070534888756</v>
      </c>
    </row>
    <row r="165" spans="1:13" x14ac:dyDescent="0.3">
      <c r="A165" s="37">
        <v>13</v>
      </c>
      <c r="B165" s="43">
        <v>0.90826529679855128</v>
      </c>
      <c r="C165" s="39">
        <v>0.8598376094018414</v>
      </c>
      <c r="D165" s="39">
        <v>0.95165273907314873</v>
      </c>
      <c r="E165" s="39">
        <v>0.99732605501128813</v>
      </c>
      <c r="F165" s="39">
        <v>0.98850766426532077</v>
      </c>
      <c r="G165" s="39">
        <v>0.98867537829357133</v>
      </c>
      <c r="H165" s="39">
        <v>0.95632072904122234</v>
      </c>
      <c r="I165" s="39">
        <v>0.92078753636635846</v>
      </c>
      <c r="J165" s="39">
        <v>0.94202034605634721</v>
      </c>
      <c r="K165" s="39">
        <v>0.95926581712224157</v>
      </c>
      <c r="L165" s="39">
        <v>0.96058293684438745</v>
      </c>
      <c r="M165" s="44">
        <v>0.92744070534888756</v>
      </c>
    </row>
    <row r="166" spans="1:13" x14ac:dyDescent="0.3">
      <c r="A166" s="37">
        <v>12</v>
      </c>
      <c r="B166" s="43">
        <v>0.90325381974409624</v>
      </c>
      <c r="C166" s="39">
        <v>0.8598376094018414</v>
      </c>
      <c r="D166" s="39">
        <v>0.95165273907314873</v>
      </c>
      <c r="E166" s="39">
        <v>0.99732605501128813</v>
      </c>
      <c r="F166" s="39">
        <v>0.98850766426532077</v>
      </c>
      <c r="G166" s="39">
        <v>0.98867537829357133</v>
      </c>
      <c r="H166" s="39">
        <v>0.95632072904122234</v>
      </c>
      <c r="I166" s="39">
        <v>0.92078753636635846</v>
      </c>
      <c r="J166" s="39">
        <v>0.94202034605634721</v>
      </c>
      <c r="K166" s="39">
        <v>0.95910589993952489</v>
      </c>
      <c r="L166" s="39">
        <v>0.95482717285070329</v>
      </c>
      <c r="M166" s="44">
        <v>0.92744070534888756</v>
      </c>
    </row>
    <row r="167" spans="1:13" x14ac:dyDescent="0.3">
      <c r="A167" s="37">
        <v>11</v>
      </c>
      <c r="B167" s="43">
        <v>0.89670080046271128</v>
      </c>
      <c r="C167" s="39">
        <v>0.85924134141386166</v>
      </c>
      <c r="D167" s="39">
        <v>0.95165273907314873</v>
      </c>
      <c r="E167" s="39">
        <v>0.99732605501128813</v>
      </c>
      <c r="F167" s="39">
        <v>0.98850766426532077</v>
      </c>
      <c r="G167" s="39">
        <v>0.98867537829357133</v>
      </c>
      <c r="H167" s="39">
        <v>0.95632072904122234</v>
      </c>
      <c r="I167" s="39">
        <v>0.92078753636635846</v>
      </c>
      <c r="J167" s="39">
        <v>0.93932826237452072</v>
      </c>
      <c r="K167" s="39">
        <v>0.95406103384765895</v>
      </c>
      <c r="L167" s="39">
        <v>0.94498143579614591</v>
      </c>
      <c r="M167" s="44">
        <v>0.92577163004826946</v>
      </c>
    </row>
    <row r="168" spans="1:13" x14ac:dyDescent="0.3">
      <c r="A168" s="37">
        <v>10</v>
      </c>
      <c r="B168" s="43">
        <v>0.88860623895439628</v>
      </c>
      <c r="C168" s="39">
        <v>0.85639551056816465</v>
      </c>
      <c r="D168" s="39">
        <v>0.94790678970274778</v>
      </c>
      <c r="E168" s="39">
        <v>0.99732605501128813</v>
      </c>
      <c r="F168" s="39">
        <v>0.98850766426532077</v>
      </c>
      <c r="G168" s="39">
        <v>0.98867537829357133</v>
      </c>
      <c r="H168" s="39">
        <v>0.95632072904122234</v>
      </c>
      <c r="I168" s="39">
        <v>0.91635152487089466</v>
      </c>
      <c r="J168" s="39">
        <v>0.9326648249516698</v>
      </c>
      <c r="K168" s="39">
        <v>0.94413121884664375</v>
      </c>
      <c r="L168" s="39">
        <v>0.93104572568071486</v>
      </c>
      <c r="M168" s="44">
        <v>0.92024186068775893</v>
      </c>
    </row>
    <row r="169" spans="1:13" x14ac:dyDescent="0.3">
      <c r="A169" s="37">
        <v>9</v>
      </c>
      <c r="B169" s="43">
        <v>0.87897013521915135</v>
      </c>
      <c r="C169" s="39">
        <v>0.85130011686475016</v>
      </c>
      <c r="D169" s="39">
        <v>0.93823122402527481</v>
      </c>
      <c r="E169" s="39">
        <v>0.99732605501128813</v>
      </c>
      <c r="F169" s="39">
        <v>0.98823491915096195</v>
      </c>
      <c r="G169" s="39">
        <v>0.9860605968074897</v>
      </c>
      <c r="H169" s="39">
        <v>0.95273910126990069</v>
      </c>
      <c r="I169" s="39">
        <v>0.90703488348456474</v>
      </c>
      <c r="J169" s="39">
        <v>0.92203003378779425</v>
      </c>
      <c r="K169" s="39">
        <v>0.92931645493647896</v>
      </c>
      <c r="L169" s="39">
        <v>0.91302004250441049</v>
      </c>
      <c r="M169" s="44">
        <v>0.91085139726735598</v>
      </c>
    </row>
    <row r="170" spans="1:13" x14ac:dyDescent="0.3">
      <c r="A170" s="37">
        <v>8</v>
      </c>
      <c r="B170" s="43">
        <v>0.86779248925697638</v>
      </c>
      <c r="C170" s="39">
        <v>0.84395516030361839</v>
      </c>
      <c r="D170" s="39">
        <v>0.92262604204072973</v>
      </c>
      <c r="E170" s="39">
        <v>0.98996948804570173</v>
      </c>
      <c r="F170" s="39">
        <v>0.98068933257627489</v>
      </c>
      <c r="G170" s="39">
        <v>0.9745934723087839</v>
      </c>
      <c r="H170" s="39">
        <v>0.9440309361395044</v>
      </c>
      <c r="I170" s="39">
        <v>0.89283761220736846</v>
      </c>
      <c r="J170" s="39">
        <v>0.90742388888289383</v>
      </c>
      <c r="K170" s="39">
        <v>0.90961674211716503</v>
      </c>
      <c r="L170" s="39">
        <v>0.89090438626723256</v>
      </c>
      <c r="M170" s="44">
        <v>0.89760023978706049</v>
      </c>
    </row>
    <row r="171" spans="1:13" x14ac:dyDescent="0.3">
      <c r="A171" s="37">
        <v>7</v>
      </c>
      <c r="B171" s="43">
        <v>0.85507330106787149</v>
      </c>
      <c r="C171" s="39">
        <v>0.83436064088476924</v>
      </c>
      <c r="D171" s="39">
        <v>0.90109124374911254</v>
      </c>
      <c r="E171" s="39">
        <v>0.97308382809868432</v>
      </c>
      <c r="F171" s="39">
        <v>0.96587090454125957</v>
      </c>
      <c r="G171" s="39">
        <v>0.95427400479745372</v>
      </c>
      <c r="H171" s="39">
        <v>0.93019623365003345</v>
      </c>
      <c r="I171" s="39">
        <v>0.87375971103930594</v>
      </c>
      <c r="J171" s="39">
        <v>0.88884639023696876</v>
      </c>
      <c r="K171" s="39">
        <v>0.88503208038870174</v>
      </c>
      <c r="L171" s="39">
        <v>0.86469875696918108</v>
      </c>
      <c r="M171" s="44">
        <v>0.88048838824687248</v>
      </c>
    </row>
    <row r="172" spans="1:13" x14ac:dyDescent="0.3">
      <c r="A172" s="37">
        <v>6</v>
      </c>
      <c r="B172" s="43">
        <v>0.84081257065183657</v>
      </c>
      <c r="C172" s="39">
        <v>0.82251655860820261</v>
      </c>
      <c r="D172" s="39">
        <v>0.87362682915042322</v>
      </c>
      <c r="E172" s="39">
        <v>0.9466690751702358</v>
      </c>
      <c r="F172" s="39">
        <v>0.94377963504591611</v>
      </c>
      <c r="G172" s="39">
        <v>0.92510219427349938</v>
      </c>
      <c r="H172" s="39">
        <v>0.91123499380148787</v>
      </c>
      <c r="I172" s="39">
        <v>0.84980117998037707</v>
      </c>
      <c r="J172" s="39">
        <v>0.86629753785001906</v>
      </c>
      <c r="K172" s="39">
        <v>0.85556246975108907</v>
      </c>
      <c r="L172" s="39">
        <v>0.83440315461025627</v>
      </c>
      <c r="M172" s="44">
        <v>0.85951584264679215</v>
      </c>
    </row>
    <row r="173" spans="1:13" x14ac:dyDescent="0.3">
      <c r="A173" s="37">
        <v>5</v>
      </c>
      <c r="B173" s="43">
        <v>0.82501029800887171</v>
      </c>
      <c r="C173" s="39">
        <v>0.8084229134739187</v>
      </c>
      <c r="D173" s="39">
        <v>0.84023279824466157</v>
      </c>
      <c r="E173" s="39">
        <v>0.91072522926035604</v>
      </c>
      <c r="F173" s="39">
        <v>0.9144155240902444</v>
      </c>
      <c r="G173" s="39">
        <v>0.88707804073692076</v>
      </c>
      <c r="H173" s="39">
        <v>0.88714721659386764</v>
      </c>
      <c r="I173" s="39">
        <v>0.82096201903058208</v>
      </c>
      <c r="J173" s="39">
        <v>0.83977733172204461</v>
      </c>
      <c r="K173" s="39">
        <v>0.82120791020432704</v>
      </c>
      <c r="L173" s="39">
        <v>0.80001757919045791</v>
      </c>
      <c r="M173" s="44">
        <v>0.83468260298681929</v>
      </c>
    </row>
    <row r="174" spans="1:13" x14ac:dyDescent="0.3">
      <c r="A174" s="37">
        <v>4</v>
      </c>
      <c r="B174" s="43">
        <v>0.80766648313897682</v>
      </c>
      <c r="C174" s="39">
        <v>0.79207970548191731</v>
      </c>
      <c r="D174" s="39">
        <v>0.80090915103182803</v>
      </c>
      <c r="E174" s="39">
        <v>0.86525229036904527</v>
      </c>
      <c r="F174" s="39">
        <v>0.87777857167424445</v>
      </c>
      <c r="G174" s="39">
        <v>0.84020154418771797</v>
      </c>
      <c r="H174" s="39">
        <v>0.85793290202717276</v>
      </c>
      <c r="I174" s="39">
        <v>0.78724222818992073</v>
      </c>
      <c r="J174" s="39">
        <v>0.80928577185304551</v>
      </c>
      <c r="K174" s="39">
        <v>0.78196840174841564</v>
      </c>
      <c r="L174" s="39">
        <v>0.7615420307097861</v>
      </c>
      <c r="M174" s="44">
        <v>0.80598866926695389</v>
      </c>
    </row>
    <row r="175" spans="1:13" x14ac:dyDescent="0.3">
      <c r="A175" s="37">
        <v>3</v>
      </c>
      <c r="B175" s="43">
        <v>0.788781126042152</v>
      </c>
      <c r="C175" s="39">
        <v>0.77348693463219864</v>
      </c>
      <c r="D175" s="39">
        <v>0.75565588751192225</v>
      </c>
      <c r="E175" s="39">
        <v>0.81025025849630339</v>
      </c>
      <c r="F175" s="39">
        <v>0.83386877779791624</v>
      </c>
      <c r="G175" s="39">
        <v>0.78447270462589092</v>
      </c>
      <c r="H175" s="39">
        <v>0.82359205010140324</v>
      </c>
      <c r="I175" s="39">
        <v>0.74864180745839315</v>
      </c>
      <c r="J175" s="39">
        <v>0.77482285824302166</v>
      </c>
      <c r="K175" s="39">
        <v>0.73784394438335499</v>
      </c>
      <c r="L175" s="39">
        <v>0.71897650916824085</v>
      </c>
      <c r="M175" s="44">
        <v>0.77343404148719608</v>
      </c>
    </row>
    <row r="176" spans="1:13" x14ac:dyDescent="0.3">
      <c r="A176" s="37">
        <v>2</v>
      </c>
      <c r="B176" s="43">
        <v>0.76835422671839715</v>
      </c>
      <c r="C176" s="39">
        <v>0.7526446009247626</v>
      </c>
      <c r="D176" s="39">
        <v>0.70447300768494436</v>
      </c>
      <c r="E176" s="39">
        <v>0.74571913364213027</v>
      </c>
      <c r="F176" s="39">
        <v>0.78268614246125989</v>
      </c>
      <c r="G176" s="39">
        <v>0.71989152205143958</v>
      </c>
      <c r="H176" s="39">
        <v>0.78412466081655907</v>
      </c>
      <c r="I176" s="39">
        <v>0.70516075683599921</v>
      </c>
      <c r="J176" s="39">
        <v>0.73638859089197317</v>
      </c>
      <c r="K176" s="39">
        <v>0.68883453810914497</v>
      </c>
      <c r="L176" s="39">
        <v>0.67232101456582205</v>
      </c>
      <c r="M176" s="44">
        <v>0.73701871964754584</v>
      </c>
    </row>
    <row r="177" spans="1:13" x14ac:dyDescent="0.3">
      <c r="A177" s="37">
        <v>1</v>
      </c>
      <c r="B177" s="45">
        <v>0.74638578516771237</v>
      </c>
      <c r="C177" s="46">
        <v>0.72955270435960917</v>
      </c>
      <c r="D177" s="46">
        <v>0.64736051155089436</v>
      </c>
      <c r="E177" s="46">
        <v>0.67165891580652615</v>
      </c>
      <c r="F177" s="46">
        <v>0.72423066566427519</v>
      </c>
      <c r="G177" s="46">
        <v>0.64645799646436408</v>
      </c>
      <c r="H177" s="46">
        <v>0.73953073417264015</v>
      </c>
      <c r="I177" s="46">
        <v>0.65679907632273904</v>
      </c>
      <c r="J177" s="46">
        <v>0.69398296979989993</v>
      </c>
      <c r="K177" s="46">
        <v>0.63494018292578569</v>
      </c>
      <c r="L177" s="46">
        <v>0.62157554690252981</v>
      </c>
      <c r="M177" s="47">
        <v>0.69674270374800307</v>
      </c>
    </row>
    <row r="179" spans="1:13" x14ac:dyDescent="0.3">
      <c r="A179" s="35" t="s">
        <v>59</v>
      </c>
      <c r="B179" s="38">
        <v>4</v>
      </c>
      <c r="C179" s="38">
        <v>5</v>
      </c>
      <c r="D179" s="38">
        <v>6</v>
      </c>
      <c r="E179" s="38">
        <v>7</v>
      </c>
      <c r="F179" s="38">
        <v>8</v>
      </c>
      <c r="G179" s="38">
        <v>9</v>
      </c>
      <c r="H179" s="38">
        <v>10</v>
      </c>
      <c r="I179" s="38">
        <v>11</v>
      </c>
      <c r="J179" s="38">
        <v>12</v>
      </c>
      <c r="K179" s="38">
        <v>1</v>
      </c>
      <c r="L179" s="38">
        <v>2</v>
      </c>
      <c r="M179" s="38">
        <v>3</v>
      </c>
    </row>
    <row r="180" spans="1:13" x14ac:dyDescent="0.3">
      <c r="A180" s="37">
        <v>20</v>
      </c>
      <c r="B180" s="40">
        <v>0.91641986689427446</v>
      </c>
      <c r="C180" s="41">
        <v>0.88769681867724892</v>
      </c>
      <c r="D180" s="41">
        <v>0.97664850973707495</v>
      </c>
      <c r="E180" s="41">
        <v>1</v>
      </c>
      <c r="F180" s="41">
        <v>1</v>
      </c>
      <c r="G180" s="41">
        <v>1</v>
      </c>
      <c r="H180" s="41">
        <v>0.9912762289856335</v>
      </c>
      <c r="I180" s="41">
        <v>0.9415149344900916</v>
      </c>
      <c r="J180" s="41">
        <v>0.96425240835471904</v>
      </c>
      <c r="K180" s="41">
        <v>0.97821003664575179</v>
      </c>
      <c r="L180" s="41">
        <v>0.97166575600586857</v>
      </c>
      <c r="M180" s="42">
        <v>0.94669899593210372</v>
      </c>
    </row>
    <row r="181" spans="1:13" x14ac:dyDescent="0.3">
      <c r="A181" s="37">
        <v>19</v>
      </c>
      <c r="B181" s="43">
        <v>0.91641986689427446</v>
      </c>
      <c r="C181" s="39">
        <v>0.88769681867724892</v>
      </c>
      <c r="D181" s="39">
        <v>0.97664850973707495</v>
      </c>
      <c r="E181" s="39">
        <v>1</v>
      </c>
      <c r="F181" s="39">
        <v>1</v>
      </c>
      <c r="G181" s="39">
        <v>1</v>
      </c>
      <c r="H181" s="39">
        <v>0.9912762289856335</v>
      </c>
      <c r="I181" s="39">
        <v>0.9415149344900916</v>
      </c>
      <c r="J181" s="39">
        <v>0.96425240835471904</v>
      </c>
      <c r="K181" s="39">
        <v>0.97821003664575179</v>
      </c>
      <c r="L181" s="39">
        <v>0.97166575600586857</v>
      </c>
      <c r="M181" s="44">
        <v>0.94669899593210372</v>
      </c>
    </row>
    <row r="182" spans="1:13" x14ac:dyDescent="0.3">
      <c r="A182" s="37">
        <v>18</v>
      </c>
      <c r="B182" s="43">
        <v>0.91641986689427446</v>
      </c>
      <c r="C182" s="39">
        <v>0.88769681867724892</v>
      </c>
      <c r="D182" s="39">
        <v>0.97664850973707495</v>
      </c>
      <c r="E182" s="39">
        <v>1</v>
      </c>
      <c r="F182" s="39">
        <v>1</v>
      </c>
      <c r="G182" s="39">
        <v>1</v>
      </c>
      <c r="H182" s="39">
        <v>0.9912762289856335</v>
      </c>
      <c r="I182" s="39">
        <v>0.9415149344900916</v>
      </c>
      <c r="J182" s="39">
        <v>0.96425240835471904</v>
      </c>
      <c r="K182" s="39">
        <v>0.97821003664575179</v>
      </c>
      <c r="L182" s="39">
        <v>0.97166575600586857</v>
      </c>
      <c r="M182" s="44">
        <v>0.94669899593210372</v>
      </c>
    </row>
    <row r="183" spans="1:13" x14ac:dyDescent="0.3">
      <c r="A183" s="37">
        <v>17</v>
      </c>
      <c r="B183" s="43">
        <v>0.91641986689427446</v>
      </c>
      <c r="C183" s="39">
        <v>0.88769681867724892</v>
      </c>
      <c r="D183" s="39">
        <v>0.97664850973707495</v>
      </c>
      <c r="E183" s="39">
        <v>1</v>
      </c>
      <c r="F183" s="39">
        <v>1</v>
      </c>
      <c r="G183" s="39">
        <v>1</v>
      </c>
      <c r="H183" s="39">
        <v>0.9912762289856335</v>
      </c>
      <c r="I183" s="39">
        <v>0.9415149344900916</v>
      </c>
      <c r="J183" s="39">
        <v>0.96425240835471904</v>
      </c>
      <c r="K183" s="39">
        <v>0.97821003664575179</v>
      </c>
      <c r="L183" s="39">
        <v>0.97166575600586857</v>
      </c>
      <c r="M183" s="44">
        <v>0.94669899593210372</v>
      </c>
    </row>
    <row r="184" spans="1:13" x14ac:dyDescent="0.3">
      <c r="A184" s="37">
        <v>16</v>
      </c>
      <c r="B184" s="43">
        <v>0.91641986689427446</v>
      </c>
      <c r="C184" s="39">
        <v>0.88769681867724892</v>
      </c>
      <c r="D184" s="39">
        <v>0.97664850973707495</v>
      </c>
      <c r="E184" s="39">
        <v>1</v>
      </c>
      <c r="F184" s="39">
        <v>1</v>
      </c>
      <c r="G184" s="39">
        <v>1</v>
      </c>
      <c r="H184" s="39">
        <v>0.9912762289856335</v>
      </c>
      <c r="I184" s="39">
        <v>0.9415149344900916</v>
      </c>
      <c r="J184" s="39">
        <v>0.96425240835471904</v>
      </c>
      <c r="K184" s="39">
        <v>0.97821003664575179</v>
      </c>
      <c r="L184" s="39">
        <v>0.97166575600586857</v>
      </c>
      <c r="M184" s="44">
        <v>0.94669899593210372</v>
      </c>
    </row>
    <row r="185" spans="1:13" x14ac:dyDescent="0.3">
      <c r="A185" s="37">
        <v>15</v>
      </c>
      <c r="B185" s="43">
        <v>0.91641986689427446</v>
      </c>
      <c r="C185" s="39">
        <v>0.88769681867724892</v>
      </c>
      <c r="D185" s="39">
        <v>0.97664850973707495</v>
      </c>
      <c r="E185" s="39">
        <v>1</v>
      </c>
      <c r="F185" s="39">
        <v>1</v>
      </c>
      <c r="G185" s="39">
        <v>1</v>
      </c>
      <c r="H185" s="39">
        <v>0.9912762289856335</v>
      </c>
      <c r="I185" s="39">
        <v>0.9415149344900916</v>
      </c>
      <c r="J185" s="39">
        <v>0.96425240835471904</v>
      </c>
      <c r="K185" s="39">
        <v>0.97821003664575179</v>
      </c>
      <c r="L185" s="39">
        <v>0.97166575600586857</v>
      </c>
      <c r="M185" s="44">
        <v>0.94669899593210372</v>
      </c>
    </row>
    <row r="186" spans="1:13" x14ac:dyDescent="0.3">
      <c r="A186" s="37">
        <v>14</v>
      </c>
      <c r="B186" s="43">
        <v>0.91641986689427446</v>
      </c>
      <c r="C186" s="39">
        <v>0.88769681867724892</v>
      </c>
      <c r="D186" s="39">
        <v>0.97664850973707495</v>
      </c>
      <c r="E186" s="39">
        <v>1</v>
      </c>
      <c r="F186" s="39">
        <v>1</v>
      </c>
      <c r="G186" s="39">
        <v>1</v>
      </c>
      <c r="H186" s="39">
        <v>0.9912762289856335</v>
      </c>
      <c r="I186" s="39">
        <v>0.9415149344900916</v>
      </c>
      <c r="J186" s="39">
        <v>0.96425240835471904</v>
      </c>
      <c r="K186" s="39">
        <v>0.97821003664575179</v>
      </c>
      <c r="L186" s="39">
        <v>0.97166575600586857</v>
      </c>
      <c r="M186" s="44">
        <v>0.94669899593210372</v>
      </c>
    </row>
    <row r="187" spans="1:13" x14ac:dyDescent="0.3">
      <c r="A187" s="37">
        <v>13</v>
      </c>
      <c r="B187" s="43">
        <v>0.91641986689427446</v>
      </c>
      <c r="C187" s="39">
        <v>0.88769681867724892</v>
      </c>
      <c r="D187" s="39">
        <v>0.97664850973707495</v>
      </c>
      <c r="E187" s="39">
        <v>1</v>
      </c>
      <c r="F187" s="39">
        <v>1</v>
      </c>
      <c r="G187" s="39">
        <v>1</v>
      </c>
      <c r="H187" s="39">
        <v>0.9912762289856335</v>
      </c>
      <c r="I187" s="39">
        <v>0.9415149344900916</v>
      </c>
      <c r="J187" s="39">
        <v>0.96425240835471904</v>
      </c>
      <c r="K187" s="39">
        <v>0.97821003664575179</v>
      </c>
      <c r="L187" s="39">
        <v>0.97166575600586857</v>
      </c>
      <c r="M187" s="44">
        <v>0.94669899593210372</v>
      </c>
    </row>
    <row r="188" spans="1:13" x14ac:dyDescent="0.3">
      <c r="A188" s="37">
        <v>12</v>
      </c>
      <c r="B188" s="43">
        <v>0.91641986689427446</v>
      </c>
      <c r="C188" s="39">
        <v>0.88769681867724892</v>
      </c>
      <c r="D188" s="39">
        <v>0.97664850973707495</v>
      </c>
      <c r="E188" s="39">
        <v>1</v>
      </c>
      <c r="F188" s="39">
        <v>1</v>
      </c>
      <c r="G188" s="39">
        <v>1</v>
      </c>
      <c r="H188" s="39">
        <v>0.9912762289856335</v>
      </c>
      <c r="I188" s="39">
        <v>0.9415149344900916</v>
      </c>
      <c r="J188" s="39">
        <v>0.96425240835471904</v>
      </c>
      <c r="K188" s="39">
        <v>0.97821003664575179</v>
      </c>
      <c r="L188" s="39">
        <v>0.97166575600586857</v>
      </c>
      <c r="M188" s="44">
        <v>0.94669899593210372</v>
      </c>
    </row>
    <row r="189" spans="1:13" x14ac:dyDescent="0.3">
      <c r="A189" s="37">
        <v>11</v>
      </c>
      <c r="B189" s="43">
        <v>0.9152911779802162</v>
      </c>
      <c r="C189" s="39">
        <v>0.88769681867724892</v>
      </c>
      <c r="D189" s="39">
        <v>0.97664850973707495</v>
      </c>
      <c r="E189" s="39">
        <v>1</v>
      </c>
      <c r="F189" s="39">
        <v>1</v>
      </c>
      <c r="G189" s="39">
        <v>1</v>
      </c>
      <c r="H189" s="39">
        <v>0.9912762289856335</v>
      </c>
      <c r="I189" s="39">
        <v>0.9415149344900916</v>
      </c>
      <c r="J189" s="39">
        <v>0.96425240835471904</v>
      </c>
      <c r="K189" s="39">
        <v>0.9774201074626736</v>
      </c>
      <c r="L189" s="39">
        <v>0.96475523763319504</v>
      </c>
      <c r="M189" s="44">
        <v>0.94669899593210372</v>
      </c>
    </row>
    <row r="190" spans="1:13" x14ac:dyDescent="0.3">
      <c r="A190" s="37">
        <v>10</v>
      </c>
      <c r="B190" s="43">
        <v>0.90816616145518947</v>
      </c>
      <c r="C190" s="39">
        <v>0.88769681867724892</v>
      </c>
      <c r="D190" s="39">
        <v>0.97521799381549923</v>
      </c>
      <c r="E190" s="39">
        <v>1</v>
      </c>
      <c r="F190" s="39">
        <v>1</v>
      </c>
      <c r="G190" s="39">
        <v>1</v>
      </c>
      <c r="H190" s="39">
        <v>0.9912762289856335</v>
      </c>
      <c r="I190" s="39">
        <v>0.93891103200245829</v>
      </c>
      <c r="J190" s="39">
        <v>0.95996621052081288</v>
      </c>
      <c r="K190" s="39">
        <v>0.96893726072124187</v>
      </c>
      <c r="L190" s="39">
        <v>0.95085622593433661</v>
      </c>
      <c r="M190" s="44">
        <v>0.94180272556253763</v>
      </c>
    </row>
    <row r="191" spans="1:13" x14ac:dyDescent="0.3">
      <c r="A191" s="37">
        <v>9</v>
      </c>
      <c r="B191" s="43">
        <v>0.89504481731919427</v>
      </c>
      <c r="C191" s="39">
        <v>0.88255987285637172</v>
      </c>
      <c r="D191" s="39">
        <v>0.96226057305515766</v>
      </c>
      <c r="E191" s="39">
        <v>1</v>
      </c>
      <c r="F191" s="39">
        <v>1</v>
      </c>
      <c r="G191" s="39">
        <v>1</v>
      </c>
      <c r="H191" s="39">
        <v>0.98756261593803585</v>
      </c>
      <c r="I191" s="39">
        <v>0.92745888908778973</v>
      </c>
      <c r="J191" s="39">
        <v>0.94873360153772346</v>
      </c>
      <c r="K191" s="39">
        <v>0.95276149642145658</v>
      </c>
      <c r="L191" s="39">
        <v>0.92996872090929306</v>
      </c>
      <c r="M191" s="44">
        <v>0.92922496773726793</v>
      </c>
    </row>
    <row r="192" spans="1:13" x14ac:dyDescent="0.3">
      <c r="A192" s="37">
        <v>8</v>
      </c>
      <c r="B192" s="43">
        <v>0.87592714557223084</v>
      </c>
      <c r="C192" s="39">
        <v>0.86833004713823625</v>
      </c>
      <c r="D192" s="39">
        <v>0.93777624745605026</v>
      </c>
      <c r="E192" s="39">
        <v>1</v>
      </c>
      <c r="F192" s="39">
        <v>1</v>
      </c>
      <c r="G192" s="39">
        <v>0.99983357891343405</v>
      </c>
      <c r="H192" s="39">
        <v>0.97120849187943892</v>
      </c>
      <c r="I192" s="39">
        <v>0.90715850574608625</v>
      </c>
      <c r="J192" s="39">
        <v>0.93055458140545122</v>
      </c>
      <c r="K192" s="39">
        <v>0.92889281456331763</v>
      </c>
      <c r="L192" s="39">
        <v>0.90209272255806461</v>
      </c>
      <c r="M192" s="44">
        <v>0.90896572245629503</v>
      </c>
    </row>
    <row r="193" spans="1:13" x14ac:dyDescent="0.3">
      <c r="A193" s="37">
        <v>7</v>
      </c>
      <c r="B193" s="43">
        <v>0.85081314621429893</v>
      </c>
      <c r="C193" s="39">
        <v>0.84500734152284251</v>
      </c>
      <c r="D193" s="39">
        <v>0.90176501701817691</v>
      </c>
      <c r="E193" s="39">
        <v>0.99074783136516786</v>
      </c>
      <c r="F193" s="39">
        <v>0.98412135991034799</v>
      </c>
      <c r="G193" s="39">
        <v>0.96943493137909598</v>
      </c>
      <c r="H193" s="39">
        <v>0.94221385680984271</v>
      </c>
      <c r="I193" s="39">
        <v>0.87800988197734742</v>
      </c>
      <c r="J193" s="39">
        <v>0.90542915012399594</v>
      </c>
      <c r="K193" s="39">
        <v>0.89733121514682512</v>
      </c>
      <c r="L193" s="39">
        <v>0.86722823088065126</v>
      </c>
      <c r="M193" s="44">
        <v>0.88102498971961851</v>
      </c>
    </row>
    <row r="194" spans="1:13" x14ac:dyDescent="0.3">
      <c r="A194" s="37">
        <v>6</v>
      </c>
      <c r="B194" s="43">
        <v>0.81970281924539856</v>
      </c>
      <c r="C194" s="39">
        <v>0.81259175601019074</v>
      </c>
      <c r="D194" s="39">
        <v>0.85422688174153782</v>
      </c>
      <c r="E194" s="39">
        <v>0.95095651693154748</v>
      </c>
      <c r="F194" s="39">
        <v>0.94447474091817285</v>
      </c>
      <c r="G194" s="39">
        <v>0.92525910386111332</v>
      </c>
      <c r="H194" s="39">
        <v>0.90057871072924711</v>
      </c>
      <c r="I194" s="39">
        <v>0.84001301778157345</v>
      </c>
      <c r="J194" s="39">
        <v>0.87335730769335762</v>
      </c>
      <c r="K194" s="39">
        <v>0.85807669817197918</v>
      </c>
      <c r="L194" s="39">
        <v>0.8253752458770528</v>
      </c>
      <c r="M194" s="44">
        <v>0.8454027695272387</v>
      </c>
    </row>
    <row r="195" spans="1:13" x14ac:dyDescent="0.3">
      <c r="A195" s="37">
        <v>5</v>
      </c>
      <c r="B195" s="43">
        <v>0.78259616466552995</v>
      </c>
      <c r="C195" s="39">
        <v>0.77108329060028069</v>
      </c>
      <c r="D195" s="39">
        <v>0.79516184162613279</v>
      </c>
      <c r="E195" s="39">
        <v>0.89711515740927816</v>
      </c>
      <c r="F195" s="39">
        <v>0.89140110289022345</v>
      </c>
      <c r="G195" s="39">
        <v>0.86730609635948597</v>
      </c>
      <c r="H195" s="39">
        <v>0.84630305363765235</v>
      </c>
      <c r="I195" s="39">
        <v>0.79316791315876412</v>
      </c>
      <c r="J195" s="39">
        <v>0.83433905411353648</v>
      </c>
      <c r="K195" s="39">
        <v>0.8111292636387798</v>
      </c>
      <c r="L195" s="39">
        <v>0.77653376754726944</v>
      </c>
      <c r="M195" s="44">
        <v>0.80209906187915547</v>
      </c>
    </row>
    <row r="196" spans="1:13" x14ac:dyDescent="0.3">
      <c r="A196" s="37">
        <v>4</v>
      </c>
      <c r="B196" s="43">
        <v>0.73949318247469298</v>
      </c>
      <c r="C196" s="39">
        <v>0.72048194529311238</v>
      </c>
      <c r="D196" s="39">
        <v>0.72456989667196181</v>
      </c>
      <c r="E196" s="39">
        <v>0.82922375279836003</v>
      </c>
      <c r="F196" s="39">
        <v>0.82490044582649968</v>
      </c>
      <c r="G196" s="39">
        <v>0.79557590887421381</v>
      </c>
      <c r="H196" s="39">
        <v>0.77938688553505808</v>
      </c>
      <c r="I196" s="39">
        <v>0.73747456810891987</v>
      </c>
      <c r="J196" s="39">
        <v>0.7883743893845323</v>
      </c>
      <c r="K196" s="39">
        <v>0.75648891154722686</v>
      </c>
      <c r="L196" s="39">
        <v>0.72070379589130096</v>
      </c>
      <c r="M196" s="44">
        <v>0.75111386677536884</v>
      </c>
    </row>
    <row r="197" spans="1:13" x14ac:dyDescent="0.3">
      <c r="A197" s="37">
        <v>3</v>
      </c>
      <c r="B197" s="43">
        <v>0.69039387267288754</v>
      </c>
      <c r="C197" s="39">
        <v>0.66078772008868591</v>
      </c>
      <c r="D197" s="39">
        <v>0.6424510468790251</v>
      </c>
      <c r="E197" s="39">
        <v>0.74728230309879295</v>
      </c>
      <c r="F197" s="39">
        <v>0.74497276972700188</v>
      </c>
      <c r="G197" s="39">
        <v>0.71006854140529696</v>
      </c>
      <c r="H197" s="39">
        <v>0.69983020642146465</v>
      </c>
      <c r="I197" s="39">
        <v>0.67293298263204027</v>
      </c>
      <c r="J197" s="39">
        <v>0.73546331350634508</v>
      </c>
      <c r="K197" s="39">
        <v>0.69415564189732026</v>
      </c>
      <c r="L197" s="39">
        <v>0.65788533090914758</v>
      </c>
      <c r="M197" s="44">
        <v>0.69244718421587881</v>
      </c>
    </row>
    <row r="198" spans="1:13" x14ac:dyDescent="0.3">
      <c r="A198" s="37">
        <v>2</v>
      </c>
      <c r="B198" s="43">
        <v>0.63529823526011375</v>
      </c>
      <c r="C198" s="39">
        <v>0.59200061498700118</v>
      </c>
      <c r="D198" s="39">
        <v>0.54880529224732244</v>
      </c>
      <c r="E198" s="39">
        <v>0.65129080831057706</v>
      </c>
      <c r="F198" s="39">
        <v>0.65161807459172971</v>
      </c>
      <c r="G198" s="39">
        <v>0.61078399395273553</v>
      </c>
      <c r="H198" s="39">
        <v>0.60763301629687183</v>
      </c>
      <c r="I198" s="39">
        <v>0.59954315672812553</v>
      </c>
      <c r="J198" s="39">
        <v>0.67560582647897482</v>
      </c>
      <c r="K198" s="39">
        <v>0.62412945468906023</v>
      </c>
      <c r="L198" s="39">
        <v>0.5880783726008092</v>
      </c>
      <c r="M198" s="44">
        <v>0.62609901420068526</v>
      </c>
    </row>
    <row r="199" spans="1:13" x14ac:dyDescent="0.3">
      <c r="A199" s="37">
        <v>1</v>
      </c>
      <c r="B199" s="45">
        <v>0.57420627023637161</v>
      </c>
      <c r="C199" s="46">
        <v>0.5141206299880583</v>
      </c>
      <c r="D199" s="46">
        <v>0.44363263277685389</v>
      </c>
      <c r="E199" s="46">
        <v>0.54124926843371224</v>
      </c>
      <c r="F199" s="46">
        <v>0.54483636042068351</v>
      </c>
      <c r="G199" s="46">
        <v>0.4977222665165294</v>
      </c>
      <c r="H199" s="46">
        <v>0.50279531516127973</v>
      </c>
      <c r="I199" s="46">
        <v>0.51730509039717554</v>
      </c>
      <c r="J199" s="46">
        <v>0.60880192830242175</v>
      </c>
      <c r="K199" s="46">
        <v>0.54641034992244664</v>
      </c>
      <c r="L199" s="46">
        <v>0.51128292096628591</v>
      </c>
      <c r="M199" s="47">
        <v>0.55206935672978841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t="b">
        <f>IF(入力!$E$16="北海道",B4,IF(入力!$E$16="東北",B26,IF(入力!$E$16="東京",B48,IF(入力!$E$16="中部",B70,IF(入力!$E$16="北陸",B92,IF(入力!$E$16="関西",B114,IF(入力!$E$16="中国",B136,IF(入力!$E$16="四国",B158,IF(入力!$E$16="九州",B180)))))))))</f>
        <v>0</v>
      </c>
      <c r="C202" s="52" t="b">
        <f>IF(入力!$E$16="北海道",C4,IF(入力!$E$16="東北",C26,IF(入力!$E$16="東京",C48,IF(入力!$E$16="中部",C70,IF(入力!$E$16="北陸",C92,IF(入力!$E$16="関西",C114,IF(入力!$E$16="中国",C136,IF(入力!$E$16="四国",C158,IF(入力!$E$16="九州",C180)))))))))</f>
        <v>0</v>
      </c>
      <c r="D202" s="52" t="b">
        <f>IF(入力!$E$16="北海道",D4,IF(入力!$E$16="東北",D26,IF(入力!$E$16="東京",D48,IF(入力!$E$16="中部",D70,IF(入力!$E$16="北陸",D92,IF(入力!$E$16="関西",D114,IF(入力!$E$16="中国",D136,IF(入力!$E$16="四国",D158,IF(入力!$E$16="九州",D180)))))))))</f>
        <v>0</v>
      </c>
      <c r="E202" s="52" t="b">
        <f>IF(入力!$E$16="北海道",E4,IF(入力!$E$16="東北",E26,IF(入力!$E$16="東京",E48,IF(入力!$E$16="中部",E70,IF(入力!$E$16="北陸",E92,IF(入力!$E$16="関西",E114,IF(入力!$E$16="中国",E136,IF(入力!$E$16="四国",E158,IF(入力!$E$16="九州",E180)))))))))</f>
        <v>0</v>
      </c>
      <c r="F202" s="52" t="b">
        <f>IF(入力!$E$16="北海道",F4,IF(入力!$E$16="東北",F26,IF(入力!$E$16="東京",F48,IF(入力!$E$16="中部",F70,IF(入力!$E$16="北陸",F92,IF(入力!$E$16="関西",F114,IF(入力!$E$16="中国",F136,IF(入力!$E$16="四国",F158,IF(入力!$E$16="九州",F180)))))))))</f>
        <v>0</v>
      </c>
      <c r="G202" s="52" t="b">
        <f>IF(入力!$E$16="北海道",G4,IF(入力!$E$16="東北",G26,IF(入力!$E$16="東京",G48,IF(入力!$E$16="中部",G70,IF(入力!$E$16="北陸",G92,IF(入力!$E$16="関西",G114,IF(入力!$E$16="中国",G136,IF(入力!$E$16="四国",G158,IF(入力!$E$16="九州",G180)))))))))</f>
        <v>0</v>
      </c>
      <c r="H202" s="52" t="b">
        <f>IF(入力!$E$16="北海道",H4,IF(入力!$E$16="東北",H26,IF(入力!$E$16="東京",H48,IF(入力!$E$16="中部",H70,IF(入力!$E$16="北陸",H92,IF(入力!$E$16="関西",H114,IF(入力!$E$16="中国",H136,IF(入力!$E$16="四国",H158,IF(入力!$E$16="九州",H180)))))))))</f>
        <v>0</v>
      </c>
      <c r="I202" s="52" t="b">
        <f>IF(入力!$E$16="北海道",I4,IF(入力!$E$16="東北",I26,IF(入力!$E$16="東京",I48,IF(入力!$E$16="中部",I70,IF(入力!$E$16="北陸",I92,IF(入力!$E$16="関西",I114,IF(入力!$E$16="中国",I136,IF(入力!$E$16="四国",I158,IF(入力!$E$16="九州",I180)))))))))</f>
        <v>0</v>
      </c>
      <c r="J202" s="52" t="b">
        <f>IF(入力!$E$16="北海道",J4,IF(入力!$E$16="東北",J26,IF(入力!$E$16="東京",J48,IF(入力!$E$16="中部",J70,IF(入力!$E$16="北陸",J92,IF(入力!$E$16="関西",J114,IF(入力!$E$16="中国",J136,IF(入力!$E$16="四国",J158,IF(入力!$E$16="九州",J180)))))))))</f>
        <v>0</v>
      </c>
      <c r="K202" s="52" t="b">
        <f>IF(入力!$E$16="北海道",K4,IF(入力!$E$16="東北",K26,IF(入力!$E$16="東京",K48,IF(入力!$E$16="中部",K70,IF(入力!$E$16="北陸",K92,IF(入力!$E$16="関西",K114,IF(入力!$E$16="中国",K136,IF(入力!$E$16="四国",K158,IF(入力!$E$16="九州",K180)))))))))</f>
        <v>0</v>
      </c>
      <c r="L202" s="52" t="b">
        <f>IF(入力!$E$16="北海道",L4,IF(入力!$E$16="東北",L26,IF(入力!$E$16="東京",L48,IF(入力!$E$16="中部",L70,IF(入力!$E$16="北陸",L92,IF(入力!$E$16="関西",L114,IF(入力!$E$16="中国",L136,IF(入力!$E$16="四国",L158,IF(入力!$E$16="九州",L180)))))))))</f>
        <v>0</v>
      </c>
      <c r="M202" s="53" t="b">
        <f>IF(入力!$E$16="北海道",M4,IF(入力!$E$16="東北",M26,IF(入力!$E$16="東京",M48,IF(入力!$E$16="中部",M70,IF(入力!$E$16="北陸",M92,IF(入力!$E$16="関西",M114,IF(入力!$E$16="中国",M136,IF(入力!$E$16="四国",M158,IF(入力!$E$16="九州",M180)))))))))</f>
        <v>0</v>
      </c>
    </row>
    <row r="203" spans="1:13" x14ac:dyDescent="0.3">
      <c r="A203" s="50">
        <v>19</v>
      </c>
      <c r="B203" s="54" t="b">
        <f>IF(入力!$E$16="北海道",B5,IF(入力!$E$16="東北",B27,IF(入力!$E$16="東京",B49,IF(入力!$E$16="中部",B71,IF(入力!$E$16="北陸",B93,IF(入力!$E$16="関西",B115,IF(入力!$E$16="中国",B137,IF(入力!$E$16="四国",B159,IF(入力!$E$16="九州",B181)))))))))</f>
        <v>0</v>
      </c>
      <c r="C203" s="55" t="b">
        <f>IF(入力!$E$16="北海道",C5,IF(入力!$E$16="東北",C27,IF(入力!$E$16="東京",C49,IF(入力!$E$16="中部",C71,IF(入力!$E$16="北陸",C93,IF(入力!$E$16="関西",C115,IF(入力!$E$16="中国",C137,IF(入力!$E$16="四国",C159,IF(入力!$E$16="九州",C181)))))))))</f>
        <v>0</v>
      </c>
      <c r="D203" s="55" t="b">
        <f>IF(入力!$E$16="北海道",D5,IF(入力!$E$16="東北",D27,IF(入力!$E$16="東京",D49,IF(入力!$E$16="中部",D71,IF(入力!$E$16="北陸",D93,IF(入力!$E$16="関西",D115,IF(入力!$E$16="中国",D137,IF(入力!$E$16="四国",D159,IF(入力!$E$16="九州",D181)))))))))</f>
        <v>0</v>
      </c>
      <c r="E203" s="55" t="b">
        <f>IF(入力!$E$16="北海道",E5,IF(入力!$E$16="東北",E27,IF(入力!$E$16="東京",E49,IF(入力!$E$16="中部",E71,IF(入力!$E$16="北陸",E93,IF(入力!$E$16="関西",E115,IF(入力!$E$16="中国",E137,IF(入力!$E$16="四国",E159,IF(入力!$E$16="九州",E181)))))))))</f>
        <v>0</v>
      </c>
      <c r="F203" s="55" t="b">
        <f>IF(入力!$E$16="北海道",F5,IF(入力!$E$16="東北",F27,IF(入力!$E$16="東京",F49,IF(入力!$E$16="中部",F71,IF(入力!$E$16="北陸",F93,IF(入力!$E$16="関西",F115,IF(入力!$E$16="中国",F137,IF(入力!$E$16="四国",F159,IF(入力!$E$16="九州",F181)))))))))</f>
        <v>0</v>
      </c>
      <c r="G203" s="55" t="b">
        <f>IF(入力!$E$16="北海道",G5,IF(入力!$E$16="東北",G27,IF(入力!$E$16="東京",G49,IF(入力!$E$16="中部",G71,IF(入力!$E$16="北陸",G93,IF(入力!$E$16="関西",G115,IF(入力!$E$16="中国",G137,IF(入力!$E$16="四国",G159,IF(入力!$E$16="九州",G181)))))))))</f>
        <v>0</v>
      </c>
      <c r="H203" s="55" t="b">
        <f>IF(入力!$E$16="北海道",H5,IF(入力!$E$16="東北",H27,IF(入力!$E$16="東京",H49,IF(入力!$E$16="中部",H71,IF(入力!$E$16="北陸",H93,IF(入力!$E$16="関西",H115,IF(入力!$E$16="中国",H137,IF(入力!$E$16="四国",H159,IF(入力!$E$16="九州",H181)))))))))</f>
        <v>0</v>
      </c>
      <c r="I203" s="55" t="b">
        <f>IF(入力!$E$16="北海道",I5,IF(入力!$E$16="東北",I27,IF(入力!$E$16="東京",I49,IF(入力!$E$16="中部",I71,IF(入力!$E$16="北陸",I93,IF(入力!$E$16="関西",I115,IF(入力!$E$16="中国",I137,IF(入力!$E$16="四国",I159,IF(入力!$E$16="九州",I181)))))))))</f>
        <v>0</v>
      </c>
      <c r="J203" s="55" t="b">
        <f>IF(入力!$E$16="北海道",J5,IF(入力!$E$16="東北",J27,IF(入力!$E$16="東京",J49,IF(入力!$E$16="中部",J71,IF(入力!$E$16="北陸",J93,IF(入力!$E$16="関西",J115,IF(入力!$E$16="中国",J137,IF(入力!$E$16="四国",J159,IF(入力!$E$16="九州",J181)))))))))</f>
        <v>0</v>
      </c>
      <c r="K203" s="55" t="b">
        <f>IF(入力!$E$16="北海道",K5,IF(入力!$E$16="東北",K27,IF(入力!$E$16="東京",K49,IF(入力!$E$16="中部",K71,IF(入力!$E$16="北陸",K93,IF(入力!$E$16="関西",K115,IF(入力!$E$16="中国",K137,IF(入力!$E$16="四国",K159,IF(入力!$E$16="九州",K181)))))))))</f>
        <v>0</v>
      </c>
      <c r="L203" s="55" t="b">
        <f>IF(入力!$E$16="北海道",L5,IF(入力!$E$16="東北",L27,IF(入力!$E$16="東京",L49,IF(入力!$E$16="中部",L71,IF(入力!$E$16="北陸",L93,IF(入力!$E$16="関西",L115,IF(入力!$E$16="中国",L137,IF(入力!$E$16="四国",L159,IF(入力!$E$16="九州",L181)))))))))</f>
        <v>0</v>
      </c>
      <c r="M203" s="56" t="b">
        <f>IF(入力!$E$16="北海道",M5,IF(入力!$E$16="東北",M27,IF(入力!$E$16="東京",M49,IF(入力!$E$16="中部",M71,IF(入力!$E$16="北陸",M93,IF(入力!$E$16="関西",M115,IF(入力!$E$16="中国",M137,IF(入力!$E$16="四国",M159,IF(入力!$E$16="九州",M181)))))))))</f>
        <v>0</v>
      </c>
    </row>
    <row r="204" spans="1:13" x14ac:dyDescent="0.3">
      <c r="A204" s="50">
        <v>18</v>
      </c>
      <c r="B204" s="54" t="b">
        <f>IF(入力!$E$16="北海道",B6,IF(入力!$E$16="東北",B28,IF(入力!$E$16="東京",B50,IF(入力!$E$16="中部",B72,IF(入力!$E$16="北陸",B94,IF(入力!$E$16="関西",B116,IF(入力!$E$16="中国",B138,IF(入力!$E$16="四国",B160,IF(入力!$E$16="九州",B182)))))))))</f>
        <v>0</v>
      </c>
      <c r="C204" s="55" t="b">
        <f>IF(入力!$E$16="北海道",C6,IF(入力!$E$16="東北",C28,IF(入力!$E$16="東京",C50,IF(入力!$E$16="中部",C72,IF(入力!$E$16="北陸",C94,IF(入力!$E$16="関西",C116,IF(入力!$E$16="中国",C138,IF(入力!$E$16="四国",C160,IF(入力!$E$16="九州",C182)))))))))</f>
        <v>0</v>
      </c>
      <c r="D204" s="55" t="b">
        <f>IF(入力!$E$16="北海道",D6,IF(入力!$E$16="東北",D28,IF(入力!$E$16="東京",D50,IF(入力!$E$16="中部",D72,IF(入力!$E$16="北陸",D94,IF(入力!$E$16="関西",D116,IF(入力!$E$16="中国",D138,IF(入力!$E$16="四国",D160,IF(入力!$E$16="九州",D182)))))))))</f>
        <v>0</v>
      </c>
      <c r="E204" s="55" t="b">
        <f>IF(入力!$E$16="北海道",E6,IF(入力!$E$16="東北",E28,IF(入力!$E$16="東京",E50,IF(入力!$E$16="中部",E72,IF(入力!$E$16="北陸",E94,IF(入力!$E$16="関西",E116,IF(入力!$E$16="中国",E138,IF(入力!$E$16="四国",E160,IF(入力!$E$16="九州",E182)))))))))</f>
        <v>0</v>
      </c>
      <c r="F204" s="55" t="b">
        <f>IF(入力!$E$16="北海道",F6,IF(入力!$E$16="東北",F28,IF(入力!$E$16="東京",F50,IF(入力!$E$16="中部",F72,IF(入力!$E$16="北陸",F94,IF(入力!$E$16="関西",F116,IF(入力!$E$16="中国",F138,IF(入力!$E$16="四国",F160,IF(入力!$E$16="九州",F182)))))))))</f>
        <v>0</v>
      </c>
      <c r="G204" s="55" t="b">
        <f>IF(入力!$E$16="北海道",G6,IF(入力!$E$16="東北",G28,IF(入力!$E$16="東京",G50,IF(入力!$E$16="中部",G72,IF(入力!$E$16="北陸",G94,IF(入力!$E$16="関西",G116,IF(入力!$E$16="中国",G138,IF(入力!$E$16="四国",G160,IF(入力!$E$16="九州",G182)))))))))</f>
        <v>0</v>
      </c>
      <c r="H204" s="55" t="b">
        <f>IF(入力!$E$16="北海道",H6,IF(入力!$E$16="東北",H28,IF(入力!$E$16="東京",H50,IF(入力!$E$16="中部",H72,IF(入力!$E$16="北陸",H94,IF(入力!$E$16="関西",H116,IF(入力!$E$16="中国",H138,IF(入力!$E$16="四国",H160,IF(入力!$E$16="九州",H182)))))))))</f>
        <v>0</v>
      </c>
      <c r="I204" s="55" t="b">
        <f>IF(入力!$E$16="北海道",I6,IF(入力!$E$16="東北",I28,IF(入力!$E$16="東京",I50,IF(入力!$E$16="中部",I72,IF(入力!$E$16="北陸",I94,IF(入力!$E$16="関西",I116,IF(入力!$E$16="中国",I138,IF(入力!$E$16="四国",I160,IF(入力!$E$16="九州",I182)))))))))</f>
        <v>0</v>
      </c>
      <c r="J204" s="55" t="b">
        <f>IF(入力!$E$16="北海道",J6,IF(入力!$E$16="東北",J28,IF(入力!$E$16="東京",J50,IF(入力!$E$16="中部",J72,IF(入力!$E$16="北陸",J94,IF(入力!$E$16="関西",J116,IF(入力!$E$16="中国",J138,IF(入力!$E$16="四国",J160,IF(入力!$E$16="九州",J182)))))))))</f>
        <v>0</v>
      </c>
      <c r="K204" s="55" t="b">
        <f>IF(入力!$E$16="北海道",K6,IF(入力!$E$16="東北",K28,IF(入力!$E$16="東京",K50,IF(入力!$E$16="中部",K72,IF(入力!$E$16="北陸",K94,IF(入力!$E$16="関西",K116,IF(入力!$E$16="中国",K138,IF(入力!$E$16="四国",K160,IF(入力!$E$16="九州",K182)))))))))</f>
        <v>0</v>
      </c>
      <c r="L204" s="55" t="b">
        <f>IF(入力!$E$16="北海道",L6,IF(入力!$E$16="東北",L28,IF(入力!$E$16="東京",L50,IF(入力!$E$16="中部",L72,IF(入力!$E$16="北陸",L94,IF(入力!$E$16="関西",L116,IF(入力!$E$16="中国",L138,IF(入力!$E$16="四国",L160,IF(入力!$E$16="九州",L182)))))))))</f>
        <v>0</v>
      </c>
      <c r="M204" s="56" t="b">
        <f>IF(入力!$E$16="北海道",M6,IF(入力!$E$16="東北",M28,IF(入力!$E$16="東京",M50,IF(入力!$E$16="中部",M72,IF(入力!$E$16="北陸",M94,IF(入力!$E$16="関西",M116,IF(入力!$E$16="中国",M138,IF(入力!$E$16="四国",M160,IF(入力!$E$16="九州",M182)))))))))</f>
        <v>0</v>
      </c>
    </row>
    <row r="205" spans="1:13" x14ac:dyDescent="0.3">
      <c r="A205" s="50">
        <v>17</v>
      </c>
      <c r="B205" s="54" t="b">
        <f>IF(入力!$E$16="北海道",B7,IF(入力!$E$16="東北",B29,IF(入力!$E$16="東京",B51,IF(入力!$E$16="中部",B73,IF(入力!$E$16="北陸",B95,IF(入力!$E$16="関西",B117,IF(入力!$E$16="中国",B139,IF(入力!$E$16="四国",B161,IF(入力!$E$16="九州",B183)))))))))</f>
        <v>0</v>
      </c>
      <c r="C205" s="55" t="b">
        <f>IF(入力!$E$16="北海道",C7,IF(入力!$E$16="東北",C29,IF(入力!$E$16="東京",C51,IF(入力!$E$16="中部",C73,IF(入力!$E$16="北陸",C95,IF(入力!$E$16="関西",C117,IF(入力!$E$16="中国",C139,IF(入力!$E$16="四国",C161,IF(入力!$E$16="九州",C183)))))))))</f>
        <v>0</v>
      </c>
      <c r="D205" s="55" t="b">
        <f>IF(入力!$E$16="北海道",D7,IF(入力!$E$16="東北",D29,IF(入力!$E$16="東京",D51,IF(入力!$E$16="中部",D73,IF(入力!$E$16="北陸",D95,IF(入力!$E$16="関西",D117,IF(入力!$E$16="中国",D139,IF(入力!$E$16="四国",D161,IF(入力!$E$16="九州",D183)))))))))</f>
        <v>0</v>
      </c>
      <c r="E205" s="55" t="b">
        <f>IF(入力!$E$16="北海道",E7,IF(入力!$E$16="東北",E29,IF(入力!$E$16="東京",E51,IF(入力!$E$16="中部",E73,IF(入力!$E$16="北陸",E95,IF(入力!$E$16="関西",E117,IF(入力!$E$16="中国",E139,IF(入力!$E$16="四国",E161,IF(入力!$E$16="九州",E183)))))))))</f>
        <v>0</v>
      </c>
      <c r="F205" s="55" t="b">
        <f>IF(入力!$E$16="北海道",F7,IF(入力!$E$16="東北",F29,IF(入力!$E$16="東京",F51,IF(入力!$E$16="中部",F73,IF(入力!$E$16="北陸",F95,IF(入力!$E$16="関西",F117,IF(入力!$E$16="中国",F139,IF(入力!$E$16="四国",F161,IF(入力!$E$16="九州",F183)))))))))</f>
        <v>0</v>
      </c>
      <c r="G205" s="55" t="b">
        <f>IF(入力!$E$16="北海道",G7,IF(入力!$E$16="東北",G29,IF(入力!$E$16="東京",G51,IF(入力!$E$16="中部",G73,IF(入力!$E$16="北陸",G95,IF(入力!$E$16="関西",G117,IF(入力!$E$16="中国",G139,IF(入力!$E$16="四国",G161,IF(入力!$E$16="九州",G183)))))))))</f>
        <v>0</v>
      </c>
      <c r="H205" s="55" t="b">
        <f>IF(入力!$E$16="北海道",H7,IF(入力!$E$16="東北",H29,IF(入力!$E$16="東京",H51,IF(入力!$E$16="中部",H73,IF(入力!$E$16="北陸",H95,IF(入力!$E$16="関西",H117,IF(入力!$E$16="中国",H139,IF(入力!$E$16="四国",H161,IF(入力!$E$16="九州",H183)))))))))</f>
        <v>0</v>
      </c>
      <c r="I205" s="55" t="b">
        <f>IF(入力!$E$16="北海道",I7,IF(入力!$E$16="東北",I29,IF(入力!$E$16="東京",I51,IF(入力!$E$16="中部",I73,IF(入力!$E$16="北陸",I95,IF(入力!$E$16="関西",I117,IF(入力!$E$16="中国",I139,IF(入力!$E$16="四国",I161,IF(入力!$E$16="九州",I183)))))))))</f>
        <v>0</v>
      </c>
      <c r="J205" s="55" t="b">
        <f>IF(入力!$E$16="北海道",J7,IF(入力!$E$16="東北",J29,IF(入力!$E$16="東京",J51,IF(入力!$E$16="中部",J73,IF(入力!$E$16="北陸",J95,IF(入力!$E$16="関西",J117,IF(入力!$E$16="中国",J139,IF(入力!$E$16="四国",J161,IF(入力!$E$16="九州",J183)))))))))</f>
        <v>0</v>
      </c>
      <c r="K205" s="55" t="b">
        <f>IF(入力!$E$16="北海道",K7,IF(入力!$E$16="東北",K29,IF(入力!$E$16="東京",K51,IF(入力!$E$16="中部",K73,IF(入力!$E$16="北陸",K95,IF(入力!$E$16="関西",K117,IF(入力!$E$16="中国",K139,IF(入力!$E$16="四国",K161,IF(入力!$E$16="九州",K183)))))))))</f>
        <v>0</v>
      </c>
      <c r="L205" s="55" t="b">
        <f>IF(入力!$E$16="北海道",L7,IF(入力!$E$16="東北",L29,IF(入力!$E$16="東京",L51,IF(入力!$E$16="中部",L73,IF(入力!$E$16="北陸",L95,IF(入力!$E$16="関西",L117,IF(入力!$E$16="中国",L139,IF(入力!$E$16="四国",L161,IF(入力!$E$16="九州",L183)))))))))</f>
        <v>0</v>
      </c>
      <c r="M205" s="56" t="b">
        <f>IF(入力!$E$16="北海道",M7,IF(入力!$E$16="東北",M29,IF(入力!$E$16="東京",M51,IF(入力!$E$16="中部",M73,IF(入力!$E$16="北陸",M95,IF(入力!$E$16="関西",M117,IF(入力!$E$16="中国",M139,IF(入力!$E$16="四国",M161,IF(入力!$E$16="九州",M183)))))))))</f>
        <v>0</v>
      </c>
    </row>
    <row r="206" spans="1:13" x14ac:dyDescent="0.3">
      <c r="A206" s="50">
        <v>16</v>
      </c>
      <c r="B206" s="54" t="b">
        <f>IF(入力!$E$16="北海道",B8,IF(入力!$E$16="東北",B30,IF(入力!$E$16="東京",B52,IF(入力!$E$16="中部",B74,IF(入力!$E$16="北陸",B96,IF(入力!$E$16="関西",B118,IF(入力!$E$16="中国",B140,IF(入力!$E$16="四国",B162,IF(入力!$E$16="九州",B184)))))))))</f>
        <v>0</v>
      </c>
      <c r="C206" s="55" t="b">
        <f>IF(入力!$E$16="北海道",C8,IF(入力!$E$16="東北",C30,IF(入力!$E$16="東京",C52,IF(入力!$E$16="中部",C74,IF(入力!$E$16="北陸",C96,IF(入力!$E$16="関西",C118,IF(入力!$E$16="中国",C140,IF(入力!$E$16="四国",C162,IF(入力!$E$16="九州",C184)))))))))</f>
        <v>0</v>
      </c>
      <c r="D206" s="55" t="b">
        <f>IF(入力!$E$16="北海道",D8,IF(入力!$E$16="東北",D30,IF(入力!$E$16="東京",D52,IF(入力!$E$16="中部",D74,IF(入力!$E$16="北陸",D96,IF(入力!$E$16="関西",D118,IF(入力!$E$16="中国",D140,IF(入力!$E$16="四国",D162,IF(入力!$E$16="九州",D184)))))))))</f>
        <v>0</v>
      </c>
      <c r="E206" s="55" t="b">
        <f>IF(入力!$E$16="北海道",E8,IF(入力!$E$16="東北",E30,IF(入力!$E$16="東京",E52,IF(入力!$E$16="中部",E74,IF(入力!$E$16="北陸",E96,IF(入力!$E$16="関西",E118,IF(入力!$E$16="中国",E140,IF(入力!$E$16="四国",E162,IF(入力!$E$16="九州",E184)))))))))</f>
        <v>0</v>
      </c>
      <c r="F206" s="55" t="b">
        <f>IF(入力!$E$16="北海道",F8,IF(入力!$E$16="東北",F30,IF(入力!$E$16="東京",F52,IF(入力!$E$16="中部",F74,IF(入力!$E$16="北陸",F96,IF(入力!$E$16="関西",F118,IF(入力!$E$16="中国",F140,IF(入力!$E$16="四国",F162,IF(入力!$E$16="九州",F184)))))))))</f>
        <v>0</v>
      </c>
      <c r="G206" s="55" t="b">
        <f>IF(入力!$E$16="北海道",G8,IF(入力!$E$16="東北",G30,IF(入力!$E$16="東京",G52,IF(入力!$E$16="中部",G74,IF(入力!$E$16="北陸",G96,IF(入力!$E$16="関西",G118,IF(入力!$E$16="中国",G140,IF(入力!$E$16="四国",G162,IF(入力!$E$16="九州",G184)))))))))</f>
        <v>0</v>
      </c>
      <c r="H206" s="55" t="b">
        <f>IF(入力!$E$16="北海道",H8,IF(入力!$E$16="東北",H30,IF(入力!$E$16="東京",H52,IF(入力!$E$16="中部",H74,IF(入力!$E$16="北陸",H96,IF(入力!$E$16="関西",H118,IF(入力!$E$16="中国",H140,IF(入力!$E$16="四国",H162,IF(入力!$E$16="九州",H184)))))))))</f>
        <v>0</v>
      </c>
      <c r="I206" s="55" t="b">
        <f>IF(入力!$E$16="北海道",I8,IF(入力!$E$16="東北",I30,IF(入力!$E$16="東京",I52,IF(入力!$E$16="中部",I74,IF(入力!$E$16="北陸",I96,IF(入力!$E$16="関西",I118,IF(入力!$E$16="中国",I140,IF(入力!$E$16="四国",I162,IF(入力!$E$16="九州",I184)))))))))</f>
        <v>0</v>
      </c>
      <c r="J206" s="55" t="b">
        <f>IF(入力!$E$16="北海道",J8,IF(入力!$E$16="東北",J30,IF(入力!$E$16="東京",J52,IF(入力!$E$16="中部",J74,IF(入力!$E$16="北陸",J96,IF(入力!$E$16="関西",J118,IF(入力!$E$16="中国",J140,IF(入力!$E$16="四国",J162,IF(入力!$E$16="九州",J184)))))))))</f>
        <v>0</v>
      </c>
      <c r="K206" s="55" t="b">
        <f>IF(入力!$E$16="北海道",K8,IF(入力!$E$16="東北",K30,IF(入力!$E$16="東京",K52,IF(入力!$E$16="中部",K74,IF(入力!$E$16="北陸",K96,IF(入力!$E$16="関西",K118,IF(入力!$E$16="中国",K140,IF(入力!$E$16="四国",K162,IF(入力!$E$16="九州",K184)))))))))</f>
        <v>0</v>
      </c>
      <c r="L206" s="55" t="b">
        <f>IF(入力!$E$16="北海道",L8,IF(入力!$E$16="東北",L30,IF(入力!$E$16="東京",L52,IF(入力!$E$16="中部",L74,IF(入力!$E$16="北陸",L96,IF(入力!$E$16="関西",L118,IF(入力!$E$16="中国",L140,IF(入力!$E$16="四国",L162,IF(入力!$E$16="九州",L184)))))))))</f>
        <v>0</v>
      </c>
      <c r="M206" s="56" t="b">
        <f>IF(入力!$E$16="北海道",M8,IF(入力!$E$16="東北",M30,IF(入力!$E$16="東京",M52,IF(入力!$E$16="中部",M74,IF(入力!$E$16="北陸",M96,IF(入力!$E$16="関西",M118,IF(入力!$E$16="中国",M140,IF(入力!$E$16="四国",M162,IF(入力!$E$16="九州",M184)))))))))</f>
        <v>0</v>
      </c>
    </row>
    <row r="207" spans="1:13" x14ac:dyDescent="0.3">
      <c r="A207" s="50">
        <v>15</v>
      </c>
      <c r="B207" s="54" t="b">
        <f>IF(入力!$E$16="北海道",B9,IF(入力!$E$16="東北",B31,IF(入力!$E$16="東京",B53,IF(入力!$E$16="中部",B75,IF(入力!$E$16="北陸",B97,IF(入力!$E$16="関西",B119,IF(入力!$E$16="中国",B141,IF(入力!$E$16="四国",B163,IF(入力!$E$16="九州",B185)))))))))</f>
        <v>0</v>
      </c>
      <c r="C207" s="55" t="b">
        <f>IF(入力!$E$16="北海道",C9,IF(入力!$E$16="東北",C31,IF(入力!$E$16="東京",C53,IF(入力!$E$16="中部",C75,IF(入力!$E$16="北陸",C97,IF(入力!$E$16="関西",C119,IF(入力!$E$16="中国",C141,IF(入力!$E$16="四国",C163,IF(入力!$E$16="九州",C185)))))))))</f>
        <v>0</v>
      </c>
      <c r="D207" s="55" t="b">
        <f>IF(入力!$E$16="北海道",D9,IF(入力!$E$16="東北",D31,IF(入力!$E$16="東京",D53,IF(入力!$E$16="中部",D75,IF(入力!$E$16="北陸",D97,IF(入力!$E$16="関西",D119,IF(入力!$E$16="中国",D141,IF(入力!$E$16="四国",D163,IF(入力!$E$16="九州",D185)))))))))</f>
        <v>0</v>
      </c>
      <c r="E207" s="55" t="b">
        <f>IF(入力!$E$16="北海道",E9,IF(入力!$E$16="東北",E31,IF(入力!$E$16="東京",E53,IF(入力!$E$16="中部",E75,IF(入力!$E$16="北陸",E97,IF(入力!$E$16="関西",E119,IF(入力!$E$16="中国",E141,IF(入力!$E$16="四国",E163,IF(入力!$E$16="九州",E185)))))))))</f>
        <v>0</v>
      </c>
      <c r="F207" s="55" t="b">
        <f>IF(入力!$E$16="北海道",F9,IF(入力!$E$16="東北",F31,IF(入力!$E$16="東京",F53,IF(入力!$E$16="中部",F75,IF(入力!$E$16="北陸",F97,IF(入力!$E$16="関西",F119,IF(入力!$E$16="中国",F141,IF(入力!$E$16="四国",F163,IF(入力!$E$16="九州",F185)))))))))</f>
        <v>0</v>
      </c>
      <c r="G207" s="55" t="b">
        <f>IF(入力!$E$16="北海道",G9,IF(入力!$E$16="東北",G31,IF(入力!$E$16="東京",G53,IF(入力!$E$16="中部",G75,IF(入力!$E$16="北陸",G97,IF(入力!$E$16="関西",G119,IF(入力!$E$16="中国",G141,IF(入力!$E$16="四国",G163,IF(入力!$E$16="九州",G185)))))))))</f>
        <v>0</v>
      </c>
      <c r="H207" s="55" t="b">
        <f>IF(入力!$E$16="北海道",H9,IF(入力!$E$16="東北",H31,IF(入力!$E$16="東京",H53,IF(入力!$E$16="中部",H75,IF(入力!$E$16="北陸",H97,IF(入力!$E$16="関西",H119,IF(入力!$E$16="中国",H141,IF(入力!$E$16="四国",H163,IF(入力!$E$16="九州",H185)))))))))</f>
        <v>0</v>
      </c>
      <c r="I207" s="55" t="b">
        <f>IF(入力!$E$16="北海道",I9,IF(入力!$E$16="東北",I31,IF(入力!$E$16="東京",I53,IF(入力!$E$16="中部",I75,IF(入力!$E$16="北陸",I97,IF(入力!$E$16="関西",I119,IF(入力!$E$16="中国",I141,IF(入力!$E$16="四国",I163,IF(入力!$E$16="九州",I185)))))))))</f>
        <v>0</v>
      </c>
      <c r="J207" s="55" t="b">
        <f>IF(入力!$E$16="北海道",J9,IF(入力!$E$16="東北",J31,IF(入力!$E$16="東京",J53,IF(入力!$E$16="中部",J75,IF(入力!$E$16="北陸",J97,IF(入力!$E$16="関西",J119,IF(入力!$E$16="中国",J141,IF(入力!$E$16="四国",J163,IF(入力!$E$16="九州",J185)))))))))</f>
        <v>0</v>
      </c>
      <c r="K207" s="55" t="b">
        <f>IF(入力!$E$16="北海道",K9,IF(入力!$E$16="東北",K31,IF(入力!$E$16="東京",K53,IF(入力!$E$16="中部",K75,IF(入力!$E$16="北陸",K97,IF(入力!$E$16="関西",K119,IF(入力!$E$16="中国",K141,IF(入力!$E$16="四国",K163,IF(入力!$E$16="九州",K185)))))))))</f>
        <v>0</v>
      </c>
      <c r="L207" s="55" t="b">
        <f>IF(入力!$E$16="北海道",L9,IF(入力!$E$16="東北",L31,IF(入力!$E$16="東京",L53,IF(入力!$E$16="中部",L75,IF(入力!$E$16="北陸",L97,IF(入力!$E$16="関西",L119,IF(入力!$E$16="中国",L141,IF(入力!$E$16="四国",L163,IF(入力!$E$16="九州",L185)))))))))</f>
        <v>0</v>
      </c>
      <c r="M207" s="56" t="b">
        <f>IF(入力!$E$16="北海道",M9,IF(入力!$E$16="東北",M31,IF(入力!$E$16="東京",M53,IF(入力!$E$16="中部",M75,IF(入力!$E$16="北陸",M97,IF(入力!$E$16="関西",M119,IF(入力!$E$16="中国",M141,IF(入力!$E$16="四国",M163,IF(入力!$E$16="九州",M185)))))))))</f>
        <v>0</v>
      </c>
    </row>
    <row r="208" spans="1:13" x14ac:dyDescent="0.3">
      <c r="A208" s="50">
        <v>14</v>
      </c>
      <c r="B208" s="54" t="b">
        <f>IF(入力!$E$16="北海道",B10,IF(入力!$E$16="東北",B32,IF(入力!$E$16="東京",B54,IF(入力!$E$16="中部",B76,IF(入力!$E$16="北陸",B98,IF(入力!$E$16="関西",B120,IF(入力!$E$16="中国",B142,IF(入力!$E$16="四国",B164,IF(入力!$E$16="九州",B186)))))))))</f>
        <v>0</v>
      </c>
      <c r="C208" s="55" t="b">
        <f>IF(入力!$E$16="北海道",C10,IF(入力!$E$16="東北",C32,IF(入力!$E$16="東京",C54,IF(入力!$E$16="中部",C76,IF(入力!$E$16="北陸",C98,IF(入力!$E$16="関西",C120,IF(入力!$E$16="中国",C142,IF(入力!$E$16="四国",C164,IF(入力!$E$16="九州",C186)))))))))</f>
        <v>0</v>
      </c>
      <c r="D208" s="55" t="b">
        <f>IF(入力!$E$16="北海道",D10,IF(入力!$E$16="東北",D32,IF(入力!$E$16="東京",D54,IF(入力!$E$16="中部",D76,IF(入力!$E$16="北陸",D98,IF(入力!$E$16="関西",D120,IF(入力!$E$16="中国",D142,IF(入力!$E$16="四国",D164,IF(入力!$E$16="九州",D186)))))))))</f>
        <v>0</v>
      </c>
      <c r="E208" s="55" t="b">
        <f>IF(入力!$E$16="北海道",E10,IF(入力!$E$16="東北",E32,IF(入力!$E$16="東京",E54,IF(入力!$E$16="中部",E76,IF(入力!$E$16="北陸",E98,IF(入力!$E$16="関西",E120,IF(入力!$E$16="中国",E142,IF(入力!$E$16="四国",E164,IF(入力!$E$16="九州",E186)))))))))</f>
        <v>0</v>
      </c>
      <c r="F208" s="55" t="b">
        <f>IF(入力!$E$16="北海道",F10,IF(入力!$E$16="東北",F32,IF(入力!$E$16="東京",F54,IF(入力!$E$16="中部",F76,IF(入力!$E$16="北陸",F98,IF(入力!$E$16="関西",F120,IF(入力!$E$16="中国",F142,IF(入力!$E$16="四国",F164,IF(入力!$E$16="九州",F186)))))))))</f>
        <v>0</v>
      </c>
      <c r="G208" s="55" t="b">
        <f>IF(入力!$E$16="北海道",G10,IF(入力!$E$16="東北",G32,IF(入力!$E$16="東京",G54,IF(入力!$E$16="中部",G76,IF(入力!$E$16="北陸",G98,IF(入力!$E$16="関西",G120,IF(入力!$E$16="中国",G142,IF(入力!$E$16="四国",G164,IF(入力!$E$16="九州",G186)))))))))</f>
        <v>0</v>
      </c>
      <c r="H208" s="55" t="b">
        <f>IF(入力!$E$16="北海道",H10,IF(入力!$E$16="東北",H32,IF(入力!$E$16="東京",H54,IF(入力!$E$16="中部",H76,IF(入力!$E$16="北陸",H98,IF(入力!$E$16="関西",H120,IF(入力!$E$16="中国",H142,IF(入力!$E$16="四国",H164,IF(入力!$E$16="九州",H186)))))))))</f>
        <v>0</v>
      </c>
      <c r="I208" s="55" t="b">
        <f>IF(入力!$E$16="北海道",I10,IF(入力!$E$16="東北",I32,IF(入力!$E$16="東京",I54,IF(入力!$E$16="中部",I76,IF(入力!$E$16="北陸",I98,IF(入力!$E$16="関西",I120,IF(入力!$E$16="中国",I142,IF(入力!$E$16="四国",I164,IF(入力!$E$16="九州",I186)))))))))</f>
        <v>0</v>
      </c>
      <c r="J208" s="55" t="b">
        <f>IF(入力!$E$16="北海道",J10,IF(入力!$E$16="東北",J32,IF(入力!$E$16="東京",J54,IF(入力!$E$16="中部",J76,IF(入力!$E$16="北陸",J98,IF(入力!$E$16="関西",J120,IF(入力!$E$16="中国",J142,IF(入力!$E$16="四国",J164,IF(入力!$E$16="九州",J186)))))))))</f>
        <v>0</v>
      </c>
      <c r="K208" s="55" t="b">
        <f>IF(入力!$E$16="北海道",K10,IF(入力!$E$16="東北",K32,IF(入力!$E$16="東京",K54,IF(入力!$E$16="中部",K76,IF(入力!$E$16="北陸",K98,IF(入力!$E$16="関西",K120,IF(入力!$E$16="中国",K142,IF(入力!$E$16="四国",K164,IF(入力!$E$16="九州",K186)))))))))</f>
        <v>0</v>
      </c>
      <c r="L208" s="55" t="b">
        <f>IF(入力!$E$16="北海道",L10,IF(入力!$E$16="東北",L32,IF(入力!$E$16="東京",L54,IF(入力!$E$16="中部",L76,IF(入力!$E$16="北陸",L98,IF(入力!$E$16="関西",L120,IF(入力!$E$16="中国",L142,IF(入力!$E$16="四国",L164,IF(入力!$E$16="九州",L186)))))))))</f>
        <v>0</v>
      </c>
      <c r="M208" s="56" t="b">
        <f>IF(入力!$E$16="北海道",M10,IF(入力!$E$16="東北",M32,IF(入力!$E$16="東京",M54,IF(入力!$E$16="中部",M76,IF(入力!$E$16="北陸",M98,IF(入力!$E$16="関西",M120,IF(入力!$E$16="中国",M142,IF(入力!$E$16="四国",M164,IF(入力!$E$16="九州",M186)))))))))</f>
        <v>0</v>
      </c>
    </row>
    <row r="209" spans="1:13" x14ac:dyDescent="0.3">
      <c r="A209" s="50">
        <v>13</v>
      </c>
      <c r="B209" s="54" t="b">
        <f>IF(入力!$E$16="北海道",B11,IF(入力!$E$16="東北",B33,IF(入力!$E$16="東京",B55,IF(入力!$E$16="中部",B77,IF(入力!$E$16="北陸",B99,IF(入力!$E$16="関西",B121,IF(入力!$E$16="中国",B143,IF(入力!$E$16="四国",B165,IF(入力!$E$16="九州",B187)))))))))</f>
        <v>0</v>
      </c>
      <c r="C209" s="55" t="b">
        <f>IF(入力!$E$16="北海道",C11,IF(入力!$E$16="東北",C33,IF(入力!$E$16="東京",C55,IF(入力!$E$16="中部",C77,IF(入力!$E$16="北陸",C99,IF(入力!$E$16="関西",C121,IF(入力!$E$16="中国",C143,IF(入力!$E$16="四国",C165,IF(入力!$E$16="九州",C187)))))))))</f>
        <v>0</v>
      </c>
      <c r="D209" s="55" t="b">
        <f>IF(入力!$E$16="北海道",D11,IF(入力!$E$16="東北",D33,IF(入力!$E$16="東京",D55,IF(入力!$E$16="中部",D77,IF(入力!$E$16="北陸",D99,IF(入力!$E$16="関西",D121,IF(入力!$E$16="中国",D143,IF(入力!$E$16="四国",D165,IF(入力!$E$16="九州",D187)))))))))</f>
        <v>0</v>
      </c>
      <c r="E209" s="55" t="b">
        <f>IF(入力!$E$16="北海道",E11,IF(入力!$E$16="東北",E33,IF(入力!$E$16="東京",E55,IF(入力!$E$16="中部",E77,IF(入力!$E$16="北陸",E99,IF(入力!$E$16="関西",E121,IF(入力!$E$16="中国",E143,IF(入力!$E$16="四国",E165,IF(入力!$E$16="九州",E187)))))))))</f>
        <v>0</v>
      </c>
      <c r="F209" s="55" t="b">
        <f>IF(入力!$E$16="北海道",F11,IF(入力!$E$16="東北",F33,IF(入力!$E$16="東京",F55,IF(入力!$E$16="中部",F77,IF(入力!$E$16="北陸",F99,IF(入力!$E$16="関西",F121,IF(入力!$E$16="中国",F143,IF(入力!$E$16="四国",F165,IF(入力!$E$16="九州",F187)))))))))</f>
        <v>0</v>
      </c>
      <c r="G209" s="55" t="b">
        <f>IF(入力!$E$16="北海道",G11,IF(入力!$E$16="東北",G33,IF(入力!$E$16="東京",G55,IF(入力!$E$16="中部",G77,IF(入力!$E$16="北陸",G99,IF(入力!$E$16="関西",G121,IF(入力!$E$16="中国",G143,IF(入力!$E$16="四国",G165,IF(入力!$E$16="九州",G187)))))))))</f>
        <v>0</v>
      </c>
      <c r="H209" s="55" t="b">
        <f>IF(入力!$E$16="北海道",H11,IF(入力!$E$16="東北",H33,IF(入力!$E$16="東京",H55,IF(入力!$E$16="中部",H77,IF(入力!$E$16="北陸",H99,IF(入力!$E$16="関西",H121,IF(入力!$E$16="中国",H143,IF(入力!$E$16="四国",H165,IF(入力!$E$16="九州",H187)))))))))</f>
        <v>0</v>
      </c>
      <c r="I209" s="55" t="b">
        <f>IF(入力!$E$16="北海道",I11,IF(入力!$E$16="東北",I33,IF(入力!$E$16="東京",I55,IF(入力!$E$16="中部",I77,IF(入力!$E$16="北陸",I99,IF(入力!$E$16="関西",I121,IF(入力!$E$16="中国",I143,IF(入力!$E$16="四国",I165,IF(入力!$E$16="九州",I187)))))))))</f>
        <v>0</v>
      </c>
      <c r="J209" s="55" t="b">
        <f>IF(入力!$E$16="北海道",J11,IF(入力!$E$16="東北",J33,IF(入力!$E$16="東京",J55,IF(入力!$E$16="中部",J77,IF(入力!$E$16="北陸",J99,IF(入力!$E$16="関西",J121,IF(入力!$E$16="中国",J143,IF(入力!$E$16="四国",J165,IF(入力!$E$16="九州",J187)))))))))</f>
        <v>0</v>
      </c>
      <c r="K209" s="55" t="b">
        <f>IF(入力!$E$16="北海道",K11,IF(入力!$E$16="東北",K33,IF(入力!$E$16="東京",K55,IF(入力!$E$16="中部",K77,IF(入力!$E$16="北陸",K99,IF(入力!$E$16="関西",K121,IF(入力!$E$16="中国",K143,IF(入力!$E$16="四国",K165,IF(入力!$E$16="九州",K187)))))))))</f>
        <v>0</v>
      </c>
      <c r="L209" s="55" t="b">
        <f>IF(入力!$E$16="北海道",L11,IF(入力!$E$16="東北",L33,IF(入力!$E$16="東京",L55,IF(入力!$E$16="中部",L77,IF(入力!$E$16="北陸",L99,IF(入力!$E$16="関西",L121,IF(入力!$E$16="中国",L143,IF(入力!$E$16="四国",L165,IF(入力!$E$16="九州",L187)))))))))</f>
        <v>0</v>
      </c>
      <c r="M209" s="56" t="b">
        <f>IF(入力!$E$16="北海道",M11,IF(入力!$E$16="東北",M33,IF(入力!$E$16="東京",M55,IF(入力!$E$16="中部",M77,IF(入力!$E$16="北陸",M99,IF(入力!$E$16="関西",M121,IF(入力!$E$16="中国",M143,IF(入力!$E$16="四国",M165,IF(入力!$E$16="九州",M187)))))))))</f>
        <v>0</v>
      </c>
    </row>
    <row r="210" spans="1:13" x14ac:dyDescent="0.3">
      <c r="A210" s="50">
        <v>12</v>
      </c>
      <c r="B210" s="54" t="b">
        <f>IF(入力!$E$16="北海道",B12,IF(入力!$E$16="東北",B34,IF(入力!$E$16="東京",B56,IF(入力!$E$16="中部",B78,IF(入力!$E$16="北陸",B100,IF(入力!$E$16="関西",B122,IF(入力!$E$16="中国",B144,IF(入力!$E$16="四国",B166,IF(入力!$E$16="九州",B188)))))))))</f>
        <v>0</v>
      </c>
      <c r="C210" s="55" t="b">
        <f>IF(入力!$E$16="北海道",C12,IF(入力!$E$16="東北",C34,IF(入力!$E$16="東京",C56,IF(入力!$E$16="中部",C78,IF(入力!$E$16="北陸",C100,IF(入力!$E$16="関西",C122,IF(入力!$E$16="中国",C144,IF(入力!$E$16="四国",C166,IF(入力!$E$16="九州",C188)))))))))</f>
        <v>0</v>
      </c>
      <c r="D210" s="55" t="b">
        <f>IF(入力!$E$16="北海道",D12,IF(入力!$E$16="東北",D34,IF(入力!$E$16="東京",D56,IF(入力!$E$16="中部",D78,IF(入力!$E$16="北陸",D100,IF(入力!$E$16="関西",D122,IF(入力!$E$16="中国",D144,IF(入力!$E$16="四国",D166,IF(入力!$E$16="九州",D188)))))))))</f>
        <v>0</v>
      </c>
      <c r="E210" s="55" t="b">
        <f>IF(入力!$E$16="北海道",E12,IF(入力!$E$16="東北",E34,IF(入力!$E$16="東京",E56,IF(入力!$E$16="中部",E78,IF(入力!$E$16="北陸",E100,IF(入力!$E$16="関西",E122,IF(入力!$E$16="中国",E144,IF(入力!$E$16="四国",E166,IF(入力!$E$16="九州",E188)))))))))</f>
        <v>0</v>
      </c>
      <c r="F210" s="55" t="b">
        <f>IF(入力!$E$16="北海道",F12,IF(入力!$E$16="東北",F34,IF(入力!$E$16="東京",F56,IF(入力!$E$16="中部",F78,IF(入力!$E$16="北陸",F100,IF(入力!$E$16="関西",F122,IF(入力!$E$16="中国",F144,IF(入力!$E$16="四国",F166,IF(入力!$E$16="九州",F188)))))))))</f>
        <v>0</v>
      </c>
      <c r="G210" s="55" t="b">
        <f>IF(入力!$E$16="北海道",G12,IF(入力!$E$16="東北",G34,IF(入力!$E$16="東京",G56,IF(入力!$E$16="中部",G78,IF(入力!$E$16="北陸",G100,IF(入力!$E$16="関西",G122,IF(入力!$E$16="中国",G144,IF(入力!$E$16="四国",G166,IF(入力!$E$16="九州",G188)))))))))</f>
        <v>0</v>
      </c>
      <c r="H210" s="55" t="b">
        <f>IF(入力!$E$16="北海道",H12,IF(入力!$E$16="東北",H34,IF(入力!$E$16="東京",H56,IF(入力!$E$16="中部",H78,IF(入力!$E$16="北陸",H100,IF(入力!$E$16="関西",H122,IF(入力!$E$16="中国",H144,IF(入力!$E$16="四国",H166,IF(入力!$E$16="九州",H188)))))))))</f>
        <v>0</v>
      </c>
      <c r="I210" s="55" t="b">
        <f>IF(入力!$E$16="北海道",I12,IF(入力!$E$16="東北",I34,IF(入力!$E$16="東京",I56,IF(入力!$E$16="中部",I78,IF(入力!$E$16="北陸",I100,IF(入力!$E$16="関西",I122,IF(入力!$E$16="中国",I144,IF(入力!$E$16="四国",I166,IF(入力!$E$16="九州",I188)))))))))</f>
        <v>0</v>
      </c>
      <c r="J210" s="55" t="b">
        <f>IF(入力!$E$16="北海道",J12,IF(入力!$E$16="東北",J34,IF(入力!$E$16="東京",J56,IF(入力!$E$16="中部",J78,IF(入力!$E$16="北陸",J100,IF(入力!$E$16="関西",J122,IF(入力!$E$16="中国",J144,IF(入力!$E$16="四国",J166,IF(入力!$E$16="九州",J188)))))))))</f>
        <v>0</v>
      </c>
      <c r="K210" s="55" t="b">
        <f>IF(入力!$E$16="北海道",K12,IF(入力!$E$16="東北",K34,IF(入力!$E$16="東京",K56,IF(入力!$E$16="中部",K78,IF(入力!$E$16="北陸",K100,IF(入力!$E$16="関西",K122,IF(入力!$E$16="中国",K144,IF(入力!$E$16="四国",K166,IF(入力!$E$16="九州",K188)))))))))</f>
        <v>0</v>
      </c>
      <c r="L210" s="55" t="b">
        <f>IF(入力!$E$16="北海道",L12,IF(入力!$E$16="東北",L34,IF(入力!$E$16="東京",L56,IF(入力!$E$16="中部",L78,IF(入力!$E$16="北陸",L100,IF(入力!$E$16="関西",L122,IF(入力!$E$16="中国",L144,IF(入力!$E$16="四国",L166,IF(入力!$E$16="九州",L188)))))))))</f>
        <v>0</v>
      </c>
      <c r="M210" s="56" t="b">
        <f>IF(入力!$E$16="北海道",M12,IF(入力!$E$16="東北",M34,IF(入力!$E$16="東京",M56,IF(入力!$E$16="中部",M78,IF(入力!$E$16="北陸",M100,IF(入力!$E$16="関西",M122,IF(入力!$E$16="中国",M144,IF(入力!$E$16="四国",M166,IF(入力!$E$16="九州",M188)))))))))</f>
        <v>0</v>
      </c>
    </row>
    <row r="211" spans="1:13" x14ac:dyDescent="0.3">
      <c r="A211" s="50">
        <v>11</v>
      </c>
      <c r="B211" s="54" t="b">
        <f>IF(入力!$E$16="北海道",B13,IF(入力!$E$16="東北",B35,IF(入力!$E$16="東京",B57,IF(入力!$E$16="中部",B79,IF(入力!$E$16="北陸",B101,IF(入力!$E$16="関西",B123,IF(入力!$E$16="中国",B145,IF(入力!$E$16="四国",B167,IF(入力!$E$16="九州",B189)))))))))</f>
        <v>0</v>
      </c>
      <c r="C211" s="55" t="b">
        <f>IF(入力!$E$16="北海道",C13,IF(入力!$E$16="東北",C35,IF(入力!$E$16="東京",C57,IF(入力!$E$16="中部",C79,IF(入力!$E$16="北陸",C101,IF(入力!$E$16="関西",C123,IF(入力!$E$16="中国",C145,IF(入力!$E$16="四国",C167,IF(入力!$E$16="九州",C189)))))))))</f>
        <v>0</v>
      </c>
      <c r="D211" s="55" t="b">
        <f>IF(入力!$E$16="北海道",D13,IF(入力!$E$16="東北",D35,IF(入力!$E$16="東京",D57,IF(入力!$E$16="中部",D79,IF(入力!$E$16="北陸",D101,IF(入力!$E$16="関西",D123,IF(入力!$E$16="中国",D145,IF(入力!$E$16="四国",D167,IF(入力!$E$16="九州",D189)))))))))</f>
        <v>0</v>
      </c>
      <c r="E211" s="55" t="b">
        <f>IF(入力!$E$16="北海道",E13,IF(入力!$E$16="東北",E35,IF(入力!$E$16="東京",E57,IF(入力!$E$16="中部",E79,IF(入力!$E$16="北陸",E101,IF(入力!$E$16="関西",E123,IF(入力!$E$16="中国",E145,IF(入力!$E$16="四国",E167,IF(入力!$E$16="九州",E189)))))))))</f>
        <v>0</v>
      </c>
      <c r="F211" s="55" t="b">
        <f>IF(入力!$E$16="北海道",F13,IF(入力!$E$16="東北",F35,IF(入力!$E$16="東京",F57,IF(入力!$E$16="中部",F79,IF(入力!$E$16="北陸",F101,IF(入力!$E$16="関西",F123,IF(入力!$E$16="中国",F145,IF(入力!$E$16="四国",F167,IF(入力!$E$16="九州",F189)))))))))</f>
        <v>0</v>
      </c>
      <c r="G211" s="55" t="b">
        <f>IF(入力!$E$16="北海道",G13,IF(入力!$E$16="東北",G35,IF(入力!$E$16="東京",G57,IF(入力!$E$16="中部",G79,IF(入力!$E$16="北陸",G101,IF(入力!$E$16="関西",G123,IF(入力!$E$16="中国",G145,IF(入力!$E$16="四国",G167,IF(入力!$E$16="九州",G189)))))))))</f>
        <v>0</v>
      </c>
      <c r="H211" s="55" t="b">
        <f>IF(入力!$E$16="北海道",H13,IF(入力!$E$16="東北",H35,IF(入力!$E$16="東京",H57,IF(入力!$E$16="中部",H79,IF(入力!$E$16="北陸",H101,IF(入力!$E$16="関西",H123,IF(入力!$E$16="中国",H145,IF(入力!$E$16="四国",H167,IF(入力!$E$16="九州",H189)))))))))</f>
        <v>0</v>
      </c>
      <c r="I211" s="55" t="b">
        <f>IF(入力!$E$16="北海道",I13,IF(入力!$E$16="東北",I35,IF(入力!$E$16="東京",I57,IF(入力!$E$16="中部",I79,IF(入力!$E$16="北陸",I101,IF(入力!$E$16="関西",I123,IF(入力!$E$16="中国",I145,IF(入力!$E$16="四国",I167,IF(入力!$E$16="九州",I189)))))))))</f>
        <v>0</v>
      </c>
      <c r="J211" s="55" t="b">
        <f>IF(入力!$E$16="北海道",J13,IF(入力!$E$16="東北",J35,IF(入力!$E$16="東京",J57,IF(入力!$E$16="中部",J79,IF(入力!$E$16="北陸",J101,IF(入力!$E$16="関西",J123,IF(入力!$E$16="中国",J145,IF(入力!$E$16="四国",J167,IF(入力!$E$16="九州",J189)))))))))</f>
        <v>0</v>
      </c>
      <c r="K211" s="55" t="b">
        <f>IF(入力!$E$16="北海道",K13,IF(入力!$E$16="東北",K35,IF(入力!$E$16="東京",K57,IF(入力!$E$16="中部",K79,IF(入力!$E$16="北陸",K101,IF(入力!$E$16="関西",K123,IF(入力!$E$16="中国",K145,IF(入力!$E$16="四国",K167,IF(入力!$E$16="九州",K189)))))))))</f>
        <v>0</v>
      </c>
      <c r="L211" s="55" t="b">
        <f>IF(入力!$E$16="北海道",L13,IF(入力!$E$16="東北",L35,IF(入力!$E$16="東京",L57,IF(入力!$E$16="中部",L79,IF(入力!$E$16="北陸",L101,IF(入力!$E$16="関西",L123,IF(入力!$E$16="中国",L145,IF(入力!$E$16="四国",L167,IF(入力!$E$16="九州",L189)))))))))</f>
        <v>0</v>
      </c>
      <c r="M211" s="56" t="b">
        <f>IF(入力!$E$16="北海道",M13,IF(入力!$E$16="東北",M35,IF(入力!$E$16="東京",M57,IF(入力!$E$16="中部",M79,IF(入力!$E$16="北陸",M101,IF(入力!$E$16="関西",M123,IF(入力!$E$16="中国",M145,IF(入力!$E$16="四国",M167,IF(入力!$E$16="九州",M189)))))))))</f>
        <v>0</v>
      </c>
    </row>
    <row r="212" spans="1:13" x14ac:dyDescent="0.3">
      <c r="A212" s="50">
        <v>10</v>
      </c>
      <c r="B212" s="54" t="b">
        <f>IF(入力!$E$16="北海道",B14,IF(入力!$E$16="東北",B36,IF(入力!$E$16="東京",B58,IF(入力!$E$16="中部",B80,IF(入力!$E$16="北陸",B102,IF(入力!$E$16="関西",B124,IF(入力!$E$16="中国",B146,IF(入力!$E$16="四国",B168,IF(入力!$E$16="九州",B190)))))))))</f>
        <v>0</v>
      </c>
      <c r="C212" s="55" t="b">
        <f>IF(入力!$E$16="北海道",C14,IF(入力!$E$16="東北",C36,IF(入力!$E$16="東京",C58,IF(入力!$E$16="中部",C80,IF(入力!$E$16="北陸",C102,IF(入力!$E$16="関西",C124,IF(入力!$E$16="中国",C146,IF(入力!$E$16="四国",C168,IF(入力!$E$16="九州",C190)))))))))</f>
        <v>0</v>
      </c>
      <c r="D212" s="55" t="b">
        <f>IF(入力!$E$16="北海道",D14,IF(入力!$E$16="東北",D36,IF(入力!$E$16="東京",D58,IF(入力!$E$16="中部",D80,IF(入力!$E$16="北陸",D102,IF(入力!$E$16="関西",D124,IF(入力!$E$16="中国",D146,IF(入力!$E$16="四国",D168,IF(入力!$E$16="九州",D190)))))))))</f>
        <v>0</v>
      </c>
      <c r="E212" s="55" t="b">
        <f>IF(入力!$E$16="北海道",E14,IF(入力!$E$16="東北",E36,IF(入力!$E$16="東京",E58,IF(入力!$E$16="中部",E80,IF(入力!$E$16="北陸",E102,IF(入力!$E$16="関西",E124,IF(入力!$E$16="中国",E146,IF(入力!$E$16="四国",E168,IF(入力!$E$16="九州",E190)))))))))</f>
        <v>0</v>
      </c>
      <c r="F212" s="55" t="b">
        <f>IF(入力!$E$16="北海道",F14,IF(入力!$E$16="東北",F36,IF(入力!$E$16="東京",F58,IF(入力!$E$16="中部",F80,IF(入力!$E$16="北陸",F102,IF(入力!$E$16="関西",F124,IF(入力!$E$16="中国",F146,IF(入力!$E$16="四国",F168,IF(入力!$E$16="九州",F190)))))))))</f>
        <v>0</v>
      </c>
      <c r="G212" s="55" t="b">
        <f>IF(入力!$E$16="北海道",G14,IF(入力!$E$16="東北",G36,IF(入力!$E$16="東京",G58,IF(入力!$E$16="中部",G80,IF(入力!$E$16="北陸",G102,IF(入力!$E$16="関西",G124,IF(入力!$E$16="中国",G146,IF(入力!$E$16="四国",G168,IF(入力!$E$16="九州",G190)))))))))</f>
        <v>0</v>
      </c>
      <c r="H212" s="55" t="b">
        <f>IF(入力!$E$16="北海道",H14,IF(入力!$E$16="東北",H36,IF(入力!$E$16="東京",H58,IF(入力!$E$16="中部",H80,IF(入力!$E$16="北陸",H102,IF(入力!$E$16="関西",H124,IF(入力!$E$16="中国",H146,IF(入力!$E$16="四国",H168,IF(入力!$E$16="九州",H190)))))))))</f>
        <v>0</v>
      </c>
      <c r="I212" s="55" t="b">
        <f>IF(入力!$E$16="北海道",I14,IF(入力!$E$16="東北",I36,IF(入力!$E$16="東京",I58,IF(入力!$E$16="中部",I80,IF(入力!$E$16="北陸",I102,IF(入力!$E$16="関西",I124,IF(入力!$E$16="中国",I146,IF(入力!$E$16="四国",I168,IF(入力!$E$16="九州",I190)))))))))</f>
        <v>0</v>
      </c>
      <c r="J212" s="55" t="b">
        <f>IF(入力!$E$16="北海道",J14,IF(入力!$E$16="東北",J36,IF(入力!$E$16="東京",J58,IF(入力!$E$16="中部",J80,IF(入力!$E$16="北陸",J102,IF(入力!$E$16="関西",J124,IF(入力!$E$16="中国",J146,IF(入力!$E$16="四国",J168,IF(入力!$E$16="九州",J190)))))))))</f>
        <v>0</v>
      </c>
      <c r="K212" s="55" t="b">
        <f>IF(入力!$E$16="北海道",K14,IF(入力!$E$16="東北",K36,IF(入力!$E$16="東京",K58,IF(入力!$E$16="中部",K80,IF(入力!$E$16="北陸",K102,IF(入力!$E$16="関西",K124,IF(入力!$E$16="中国",K146,IF(入力!$E$16="四国",K168,IF(入力!$E$16="九州",K190)))))))))</f>
        <v>0</v>
      </c>
      <c r="L212" s="55" t="b">
        <f>IF(入力!$E$16="北海道",L14,IF(入力!$E$16="東北",L36,IF(入力!$E$16="東京",L58,IF(入力!$E$16="中部",L80,IF(入力!$E$16="北陸",L102,IF(入力!$E$16="関西",L124,IF(入力!$E$16="中国",L146,IF(入力!$E$16="四国",L168,IF(入力!$E$16="九州",L190)))))))))</f>
        <v>0</v>
      </c>
      <c r="M212" s="56" t="b">
        <f>IF(入力!$E$16="北海道",M14,IF(入力!$E$16="東北",M36,IF(入力!$E$16="東京",M58,IF(入力!$E$16="中部",M80,IF(入力!$E$16="北陸",M102,IF(入力!$E$16="関西",M124,IF(入力!$E$16="中国",M146,IF(入力!$E$16="四国",M168,IF(入力!$E$16="九州",M190)))))))))</f>
        <v>0</v>
      </c>
    </row>
    <row r="213" spans="1:13" x14ac:dyDescent="0.3">
      <c r="A213" s="50">
        <v>9</v>
      </c>
      <c r="B213" s="54" t="b">
        <f>IF(入力!$E$16="北海道",B15,IF(入力!$E$16="東北",B37,IF(入力!$E$16="東京",B59,IF(入力!$E$16="中部",B81,IF(入力!$E$16="北陸",B103,IF(入力!$E$16="関西",B125,IF(入力!$E$16="中国",B147,IF(入力!$E$16="四国",B169,IF(入力!$E$16="九州",B191)))))))))</f>
        <v>0</v>
      </c>
      <c r="C213" s="55" t="b">
        <f>IF(入力!$E$16="北海道",C15,IF(入力!$E$16="東北",C37,IF(入力!$E$16="東京",C59,IF(入力!$E$16="中部",C81,IF(入力!$E$16="北陸",C103,IF(入力!$E$16="関西",C125,IF(入力!$E$16="中国",C147,IF(入力!$E$16="四国",C169,IF(入力!$E$16="九州",C191)))))))))</f>
        <v>0</v>
      </c>
      <c r="D213" s="55" t="b">
        <f>IF(入力!$E$16="北海道",D15,IF(入力!$E$16="東北",D37,IF(入力!$E$16="東京",D59,IF(入力!$E$16="中部",D81,IF(入力!$E$16="北陸",D103,IF(入力!$E$16="関西",D125,IF(入力!$E$16="中国",D147,IF(入力!$E$16="四国",D169,IF(入力!$E$16="九州",D191)))))))))</f>
        <v>0</v>
      </c>
      <c r="E213" s="55" t="b">
        <f>IF(入力!$E$16="北海道",E15,IF(入力!$E$16="東北",E37,IF(入力!$E$16="東京",E59,IF(入力!$E$16="中部",E81,IF(入力!$E$16="北陸",E103,IF(入力!$E$16="関西",E125,IF(入力!$E$16="中国",E147,IF(入力!$E$16="四国",E169,IF(入力!$E$16="九州",E191)))))))))</f>
        <v>0</v>
      </c>
      <c r="F213" s="55" t="b">
        <f>IF(入力!$E$16="北海道",F15,IF(入力!$E$16="東北",F37,IF(入力!$E$16="東京",F59,IF(入力!$E$16="中部",F81,IF(入力!$E$16="北陸",F103,IF(入力!$E$16="関西",F125,IF(入力!$E$16="中国",F147,IF(入力!$E$16="四国",F169,IF(入力!$E$16="九州",F191)))))))))</f>
        <v>0</v>
      </c>
      <c r="G213" s="55" t="b">
        <f>IF(入力!$E$16="北海道",G15,IF(入力!$E$16="東北",G37,IF(入力!$E$16="東京",G59,IF(入力!$E$16="中部",G81,IF(入力!$E$16="北陸",G103,IF(入力!$E$16="関西",G125,IF(入力!$E$16="中国",G147,IF(入力!$E$16="四国",G169,IF(入力!$E$16="九州",G191)))))))))</f>
        <v>0</v>
      </c>
      <c r="H213" s="55" t="b">
        <f>IF(入力!$E$16="北海道",H15,IF(入力!$E$16="東北",H37,IF(入力!$E$16="東京",H59,IF(入力!$E$16="中部",H81,IF(入力!$E$16="北陸",H103,IF(入力!$E$16="関西",H125,IF(入力!$E$16="中国",H147,IF(入力!$E$16="四国",H169,IF(入力!$E$16="九州",H191)))))))))</f>
        <v>0</v>
      </c>
      <c r="I213" s="55" t="b">
        <f>IF(入力!$E$16="北海道",I15,IF(入力!$E$16="東北",I37,IF(入力!$E$16="東京",I59,IF(入力!$E$16="中部",I81,IF(入力!$E$16="北陸",I103,IF(入力!$E$16="関西",I125,IF(入力!$E$16="中国",I147,IF(入力!$E$16="四国",I169,IF(入力!$E$16="九州",I191)))))))))</f>
        <v>0</v>
      </c>
      <c r="J213" s="55" t="b">
        <f>IF(入力!$E$16="北海道",J15,IF(入力!$E$16="東北",J37,IF(入力!$E$16="東京",J59,IF(入力!$E$16="中部",J81,IF(入力!$E$16="北陸",J103,IF(入力!$E$16="関西",J125,IF(入力!$E$16="中国",J147,IF(入力!$E$16="四国",J169,IF(入力!$E$16="九州",J191)))))))))</f>
        <v>0</v>
      </c>
      <c r="K213" s="55" t="b">
        <f>IF(入力!$E$16="北海道",K15,IF(入力!$E$16="東北",K37,IF(入力!$E$16="東京",K59,IF(入力!$E$16="中部",K81,IF(入力!$E$16="北陸",K103,IF(入力!$E$16="関西",K125,IF(入力!$E$16="中国",K147,IF(入力!$E$16="四国",K169,IF(入力!$E$16="九州",K191)))))))))</f>
        <v>0</v>
      </c>
      <c r="L213" s="55" t="b">
        <f>IF(入力!$E$16="北海道",L15,IF(入力!$E$16="東北",L37,IF(入力!$E$16="東京",L59,IF(入力!$E$16="中部",L81,IF(入力!$E$16="北陸",L103,IF(入力!$E$16="関西",L125,IF(入力!$E$16="中国",L147,IF(入力!$E$16="四国",L169,IF(入力!$E$16="九州",L191)))))))))</f>
        <v>0</v>
      </c>
      <c r="M213" s="56" t="b">
        <f>IF(入力!$E$16="北海道",M15,IF(入力!$E$16="東北",M37,IF(入力!$E$16="東京",M59,IF(入力!$E$16="中部",M81,IF(入力!$E$16="北陸",M103,IF(入力!$E$16="関西",M125,IF(入力!$E$16="中国",M147,IF(入力!$E$16="四国",M169,IF(入力!$E$16="九州",M191)))))))))</f>
        <v>0</v>
      </c>
    </row>
    <row r="214" spans="1:13" x14ac:dyDescent="0.3">
      <c r="A214" s="50">
        <v>8</v>
      </c>
      <c r="B214" s="54" t="b">
        <f>IF(入力!$E$16="北海道",B16,IF(入力!$E$16="東北",B38,IF(入力!$E$16="東京",B60,IF(入力!$E$16="中部",B82,IF(入力!$E$16="北陸",B104,IF(入力!$E$16="関西",B126,IF(入力!$E$16="中国",B148,IF(入力!$E$16="四国",B170,IF(入力!$E$16="九州",B192)))))))))</f>
        <v>0</v>
      </c>
      <c r="C214" s="55" t="b">
        <f>IF(入力!$E$16="北海道",C16,IF(入力!$E$16="東北",C38,IF(入力!$E$16="東京",C60,IF(入力!$E$16="中部",C82,IF(入力!$E$16="北陸",C104,IF(入力!$E$16="関西",C126,IF(入力!$E$16="中国",C148,IF(入力!$E$16="四国",C170,IF(入力!$E$16="九州",C192)))))))))</f>
        <v>0</v>
      </c>
      <c r="D214" s="55" t="b">
        <f>IF(入力!$E$16="北海道",D16,IF(入力!$E$16="東北",D38,IF(入力!$E$16="東京",D60,IF(入力!$E$16="中部",D82,IF(入力!$E$16="北陸",D104,IF(入力!$E$16="関西",D126,IF(入力!$E$16="中国",D148,IF(入力!$E$16="四国",D170,IF(入力!$E$16="九州",D192)))))))))</f>
        <v>0</v>
      </c>
      <c r="E214" s="55" t="b">
        <f>IF(入力!$E$16="北海道",E16,IF(入力!$E$16="東北",E38,IF(入力!$E$16="東京",E60,IF(入力!$E$16="中部",E82,IF(入力!$E$16="北陸",E104,IF(入力!$E$16="関西",E126,IF(入力!$E$16="中国",E148,IF(入力!$E$16="四国",E170,IF(入力!$E$16="九州",E192)))))))))</f>
        <v>0</v>
      </c>
      <c r="F214" s="55" t="b">
        <f>IF(入力!$E$16="北海道",F16,IF(入力!$E$16="東北",F38,IF(入力!$E$16="東京",F60,IF(入力!$E$16="中部",F82,IF(入力!$E$16="北陸",F104,IF(入力!$E$16="関西",F126,IF(入力!$E$16="中国",F148,IF(入力!$E$16="四国",F170,IF(入力!$E$16="九州",F192)))))))))</f>
        <v>0</v>
      </c>
      <c r="G214" s="55" t="b">
        <f>IF(入力!$E$16="北海道",G16,IF(入力!$E$16="東北",G38,IF(入力!$E$16="東京",G60,IF(入力!$E$16="中部",G82,IF(入力!$E$16="北陸",G104,IF(入力!$E$16="関西",G126,IF(入力!$E$16="中国",G148,IF(入力!$E$16="四国",G170,IF(入力!$E$16="九州",G192)))))))))</f>
        <v>0</v>
      </c>
      <c r="H214" s="55" t="b">
        <f>IF(入力!$E$16="北海道",H16,IF(入力!$E$16="東北",H38,IF(入力!$E$16="東京",H60,IF(入力!$E$16="中部",H82,IF(入力!$E$16="北陸",H104,IF(入力!$E$16="関西",H126,IF(入力!$E$16="中国",H148,IF(入力!$E$16="四国",H170,IF(入力!$E$16="九州",H192)))))))))</f>
        <v>0</v>
      </c>
      <c r="I214" s="55" t="b">
        <f>IF(入力!$E$16="北海道",I16,IF(入力!$E$16="東北",I38,IF(入力!$E$16="東京",I60,IF(入力!$E$16="中部",I82,IF(入力!$E$16="北陸",I104,IF(入力!$E$16="関西",I126,IF(入力!$E$16="中国",I148,IF(入力!$E$16="四国",I170,IF(入力!$E$16="九州",I192)))))))))</f>
        <v>0</v>
      </c>
      <c r="J214" s="55" t="b">
        <f>IF(入力!$E$16="北海道",J16,IF(入力!$E$16="東北",J38,IF(入力!$E$16="東京",J60,IF(入力!$E$16="中部",J82,IF(入力!$E$16="北陸",J104,IF(入力!$E$16="関西",J126,IF(入力!$E$16="中国",J148,IF(入力!$E$16="四国",J170,IF(入力!$E$16="九州",J192)))))))))</f>
        <v>0</v>
      </c>
      <c r="K214" s="55" t="b">
        <f>IF(入力!$E$16="北海道",K16,IF(入力!$E$16="東北",K38,IF(入力!$E$16="東京",K60,IF(入力!$E$16="中部",K82,IF(入力!$E$16="北陸",K104,IF(入力!$E$16="関西",K126,IF(入力!$E$16="中国",K148,IF(入力!$E$16="四国",K170,IF(入力!$E$16="九州",K192)))))))))</f>
        <v>0</v>
      </c>
      <c r="L214" s="55" t="b">
        <f>IF(入力!$E$16="北海道",L16,IF(入力!$E$16="東北",L38,IF(入力!$E$16="東京",L60,IF(入力!$E$16="中部",L82,IF(入力!$E$16="北陸",L104,IF(入力!$E$16="関西",L126,IF(入力!$E$16="中国",L148,IF(入力!$E$16="四国",L170,IF(入力!$E$16="九州",L192)))))))))</f>
        <v>0</v>
      </c>
      <c r="M214" s="56" t="b">
        <f>IF(入力!$E$16="北海道",M16,IF(入力!$E$16="東北",M38,IF(入力!$E$16="東京",M60,IF(入力!$E$16="中部",M82,IF(入力!$E$16="北陸",M104,IF(入力!$E$16="関西",M126,IF(入力!$E$16="中国",M148,IF(入力!$E$16="四国",M170,IF(入力!$E$16="九州",M192)))))))))</f>
        <v>0</v>
      </c>
    </row>
    <row r="215" spans="1:13" x14ac:dyDescent="0.3">
      <c r="A215" s="50">
        <v>7</v>
      </c>
      <c r="B215" s="54" t="b">
        <f>IF(入力!$E$16="北海道",B17,IF(入力!$E$16="東北",B39,IF(入力!$E$16="東京",B61,IF(入力!$E$16="中部",B83,IF(入力!$E$16="北陸",B105,IF(入力!$E$16="関西",B127,IF(入力!$E$16="中国",B149,IF(入力!$E$16="四国",B171,IF(入力!$E$16="九州",B193)))))))))</f>
        <v>0</v>
      </c>
      <c r="C215" s="55" t="b">
        <f>IF(入力!$E$16="北海道",C17,IF(入力!$E$16="東北",C39,IF(入力!$E$16="東京",C61,IF(入力!$E$16="中部",C83,IF(入力!$E$16="北陸",C105,IF(入力!$E$16="関西",C127,IF(入力!$E$16="中国",C149,IF(入力!$E$16="四国",C171,IF(入力!$E$16="九州",C193)))))))))</f>
        <v>0</v>
      </c>
      <c r="D215" s="55" t="b">
        <f>IF(入力!$E$16="北海道",D17,IF(入力!$E$16="東北",D39,IF(入力!$E$16="東京",D61,IF(入力!$E$16="中部",D83,IF(入力!$E$16="北陸",D105,IF(入力!$E$16="関西",D127,IF(入力!$E$16="中国",D149,IF(入力!$E$16="四国",D171,IF(入力!$E$16="九州",D193)))))))))</f>
        <v>0</v>
      </c>
      <c r="E215" s="55" t="b">
        <f>IF(入力!$E$16="北海道",E17,IF(入力!$E$16="東北",E39,IF(入力!$E$16="東京",E61,IF(入力!$E$16="中部",E83,IF(入力!$E$16="北陸",E105,IF(入力!$E$16="関西",E127,IF(入力!$E$16="中国",E149,IF(入力!$E$16="四国",E171,IF(入力!$E$16="九州",E193)))))))))</f>
        <v>0</v>
      </c>
      <c r="F215" s="55" t="b">
        <f>IF(入力!$E$16="北海道",F17,IF(入力!$E$16="東北",F39,IF(入力!$E$16="東京",F61,IF(入力!$E$16="中部",F83,IF(入力!$E$16="北陸",F105,IF(入力!$E$16="関西",F127,IF(入力!$E$16="中国",F149,IF(入力!$E$16="四国",F171,IF(入力!$E$16="九州",F193)))))))))</f>
        <v>0</v>
      </c>
      <c r="G215" s="55" t="b">
        <f>IF(入力!$E$16="北海道",G17,IF(入力!$E$16="東北",G39,IF(入力!$E$16="東京",G61,IF(入力!$E$16="中部",G83,IF(入力!$E$16="北陸",G105,IF(入力!$E$16="関西",G127,IF(入力!$E$16="中国",G149,IF(入力!$E$16="四国",G171,IF(入力!$E$16="九州",G193)))))))))</f>
        <v>0</v>
      </c>
      <c r="H215" s="55" t="b">
        <f>IF(入力!$E$16="北海道",H17,IF(入力!$E$16="東北",H39,IF(入力!$E$16="東京",H61,IF(入力!$E$16="中部",H83,IF(入力!$E$16="北陸",H105,IF(入力!$E$16="関西",H127,IF(入力!$E$16="中国",H149,IF(入力!$E$16="四国",H171,IF(入力!$E$16="九州",H193)))))))))</f>
        <v>0</v>
      </c>
      <c r="I215" s="55" t="b">
        <f>IF(入力!$E$16="北海道",I17,IF(入力!$E$16="東北",I39,IF(入力!$E$16="東京",I61,IF(入力!$E$16="中部",I83,IF(入力!$E$16="北陸",I105,IF(入力!$E$16="関西",I127,IF(入力!$E$16="中国",I149,IF(入力!$E$16="四国",I171,IF(入力!$E$16="九州",I193)))))))))</f>
        <v>0</v>
      </c>
      <c r="J215" s="55" t="b">
        <f>IF(入力!$E$16="北海道",J17,IF(入力!$E$16="東北",J39,IF(入力!$E$16="東京",J61,IF(入力!$E$16="中部",J83,IF(入力!$E$16="北陸",J105,IF(入力!$E$16="関西",J127,IF(入力!$E$16="中国",J149,IF(入力!$E$16="四国",J171,IF(入力!$E$16="九州",J193)))))))))</f>
        <v>0</v>
      </c>
      <c r="K215" s="55" t="b">
        <f>IF(入力!$E$16="北海道",K17,IF(入力!$E$16="東北",K39,IF(入力!$E$16="東京",K61,IF(入力!$E$16="中部",K83,IF(入力!$E$16="北陸",K105,IF(入力!$E$16="関西",K127,IF(入力!$E$16="中国",K149,IF(入力!$E$16="四国",K171,IF(入力!$E$16="九州",K193)))))))))</f>
        <v>0</v>
      </c>
      <c r="L215" s="55" t="b">
        <f>IF(入力!$E$16="北海道",L17,IF(入力!$E$16="東北",L39,IF(入力!$E$16="東京",L61,IF(入力!$E$16="中部",L83,IF(入力!$E$16="北陸",L105,IF(入力!$E$16="関西",L127,IF(入力!$E$16="中国",L149,IF(入力!$E$16="四国",L171,IF(入力!$E$16="九州",L193)))))))))</f>
        <v>0</v>
      </c>
      <c r="M215" s="56" t="b">
        <f>IF(入力!$E$16="北海道",M17,IF(入力!$E$16="東北",M39,IF(入力!$E$16="東京",M61,IF(入力!$E$16="中部",M83,IF(入力!$E$16="北陸",M105,IF(入力!$E$16="関西",M127,IF(入力!$E$16="中国",M149,IF(入力!$E$16="四国",M171,IF(入力!$E$16="九州",M193)))))))))</f>
        <v>0</v>
      </c>
    </row>
    <row r="216" spans="1:13" x14ac:dyDescent="0.3">
      <c r="A216" s="50">
        <v>6</v>
      </c>
      <c r="B216" s="54" t="b">
        <f>IF(入力!$E$16="北海道",B18,IF(入力!$E$16="東北",B40,IF(入力!$E$16="東京",B62,IF(入力!$E$16="中部",B84,IF(入力!$E$16="北陸",B106,IF(入力!$E$16="関西",B128,IF(入力!$E$16="中国",B150,IF(入力!$E$16="四国",B172,IF(入力!$E$16="九州",B194)))))))))</f>
        <v>0</v>
      </c>
      <c r="C216" s="55" t="b">
        <f>IF(入力!$E$16="北海道",C18,IF(入力!$E$16="東北",C40,IF(入力!$E$16="東京",C62,IF(入力!$E$16="中部",C84,IF(入力!$E$16="北陸",C106,IF(入力!$E$16="関西",C128,IF(入力!$E$16="中国",C150,IF(入力!$E$16="四国",C172,IF(入力!$E$16="九州",C194)))))))))</f>
        <v>0</v>
      </c>
      <c r="D216" s="55" t="b">
        <f>IF(入力!$E$16="北海道",D18,IF(入力!$E$16="東北",D40,IF(入力!$E$16="東京",D62,IF(入力!$E$16="中部",D84,IF(入力!$E$16="北陸",D106,IF(入力!$E$16="関西",D128,IF(入力!$E$16="中国",D150,IF(入力!$E$16="四国",D172,IF(入力!$E$16="九州",D194)))))))))</f>
        <v>0</v>
      </c>
      <c r="E216" s="55" t="b">
        <f>IF(入力!$E$16="北海道",E18,IF(入力!$E$16="東北",E40,IF(入力!$E$16="東京",E62,IF(入力!$E$16="中部",E84,IF(入力!$E$16="北陸",E106,IF(入力!$E$16="関西",E128,IF(入力!$E$16="中国",E150,IF(入力!$E$16="四国",E172,IF(入力!$E$16="九州",E194)))))))))</f>
        <v>0</v>
      </c>
      <c r="F216" s="55" t="b">
        <f>IF(入力!$E$16="北海道",F18,IF(入力!$E$16="東北",F40,IF(入力!$E$16="東京",F62,IF(入力!$E$16="中部",F84,IF(入力!$E$16="北陸",F106,IF(入力!$E$16="関西",F128,IF(入力!$E$16="中国",F150,IF(入力!$E$16="四国",F172,IF(入力!$E$16="九州",F194)))))))))</f>
        <v>0</v>
      </c>
      <c r="G216" s="55" t="b">
        <f>IF(入力!$E$16="北海道",G18,IF(入力!$E$16="東北",G40,IF(入力!$E$16="東京",G62,IF(入力!$E$16="中部",G84,IF(入力!$E$16="北陸",G106,IF(入力!$E$16="関西",G128,IF(入力!$E$16="中国",G150,IF(入力!$E$16="四国",G172,IF(入力!$E$16="九州",G194)))))))))</f>
        <v>0</v>
      </c>
      <c r="H216" s="55" t="b">
        <f>IF(入力!$E$16="北海道",H18,IF(入力!$E$16="東北",H40,IF(入力!$E$16="東京",H62,IF(入力!$E$16="中部",H84,IF(入力!$E$16="北陸",H106,IF(入力!$E$16="関西",H128,IF(入力!$E$16="中国",H150,IF(入力!$E$16="四国",H172,IF(入力!$E$16="九州",H194)))))))))</f>
        <v>0</v>
      </c>
      <c r="I216" s="55" t="b">
        <f>IF(入力!$E$16="北海道",I18,IF(入力!$E$16="東北",I40,IF(入力!$E$16="東京",I62,IF(入力!$E$16="中部",I84,IF(入力!$E$16="北陸",I106,IF(入力!$E$16="関西",I128,IF(入力!$E$16="中国",I150,IF(入力!$E$16="四国",I172,IF(入力!$E$16="九州",I194)))))))))</f>
        <v>0</v>
      </c>
      <c r="J216" s="55" t="b">
        <f>IF(入力!$E$16="北海道",J18,IF(入力!$E$16="東北",J40,IF(入力!$E$16="東京",J62,IF(入力!$E$16="中部",J84,IF(入力!$E$16="北陸",J106,IF(入力!$E$16="関西",J128,IF(入力!$E$16="中国",J150,IF(入力!$E$16="四国",J172,IF(入力!$E$16="九州",J194)))))))))</f>
        <v>0</v>
      </c>
      <c r="K216" s="55" t="b">
        <f>IF(入力!$E$16="北海道",K18,IF(入力!$E$16="東北",K40,IF(入力!$E$16="東京",K62,IF(入力!$E$16="中部",K84,IF(入力!$E$16="北陸",K106,IF(入力!$E$16="関西",K128,IF(入力!$E$16="中国",K150,IF(入力!$E$16="四国",K172,IF(入力!$E$16="九州",K194)))))))))</f>
        <v>0</v>
      </c>
      <c r="L216" s="55" t="b">
        <f>IF(入力!$E$16="北海道",L18,IF(入力!$E$16="東北",L40,IF(入力!$E$16="東京",L62,IF(入力!$E$16="中部",L84,IF(入力!$E$16="北陸",L106,IF(入力!$E$16="関西",L128,IF(入力!$E$16="中国",L150,IF(入力!$E$16="四国",L172,IF(入力!$E$16="九州",L194)))))))))</f>
        <v>0</v>
      </c>
      <c r="M216" s="56" t="b">
        <f>IF(入力!$E$16="北海道",M18,IF(入力!$E$16="東北",M40,IF(入力!$E$16="東京",M62,IF(入力!$E$16="中部",M84,IF(入力!$E$16="北陸",M106,IF(入力!$E$16="関西",M128,IF(入力!$E$16="中国",M150,IF(入力!$E$16="四国",M172,IF(入力!$E$16="九州",M194)))))))))</f>
        <v>0</v>
      </c>
    </row>
    <row r="217" spans="1:13" x14ac:dyDescent="0.3">
      <c r="A217" s="50">
        <v>5</v>
      </c>
      <c r="B217" s="54" t="b">
        <f>IF(入力!$E$16="北海道",B19,IF(入力!$E$16="東北",B41,IF(入力!$E$16="東京",B63,IF(入力!$E$16="中部",B85,IF(入力!$E$16="北陸",B107,IF(入力!$E$16="関西",B129,IF(入力!$E$16="中国",B151,IF(入力!$E$16="四国",B173,IF(入力!$E$16="九州",B195)))))))))</f>
        <v>0</v>
      </c>
      <c r="C217" s="55" t="b">
        <f>IF(入力!$E$16="北海道",C19,IF(入力!$E$16="東北",C41,IF(入力!$E$16="東京",C63,IF(入力!$E$16="中部",C85,IF(入力!$E$16="北陸",C107,IF(入力!$E$16="関西",C129,IF(入力!$E$16="中国",C151,IF(入力!$E$16="四国",C173,IF(入力!$E$16="九州",C195)))))))))</f>
        <v>0</v>
      </c>
      <c r="D217" s="55" t="b">
        <f>IF(入力!$E$16="北海道",D19,IF(入力!$E$16="東北",D41,IF(入力!$E$16="東京",D63,IF(入力!$E$16="中部",D85,IF(入力!$E$16="北陸",D107,IF(入力!$E$16="関西",D129,IF(入力!$E$16="中国",D151,IF(入力!$E$16="四国",D173,IF(入力!$E$16="九州",D195)))))))))</f>
        <v>0</v>
      </c>
      <c r="E217" s="55" t="b">
        <f>IF(入力!$E$16="北海道",E19,IF(入力!$E$16="東北",E41,IF(入力!$E$16="東京",E63,IF(入力!$E$16="中部",E85,IF(入力!$E$16="北陸",E107,IF(入力!$E$16="関西",E129,IF(入力!$E$16="中国",E151,IF(入力!$E$16="四国",E173,IF(入力!$E$16="九州",E195)))))))))</f>
        <v>0</v>
      </c>
      <c r="F217" s="55" t="b">
        <f>IF(入力!$E$16="北海道",F19,IF(入力!$E$16="東北",F41,IF(入力!$E$16="東京",F63,IF(入力!$E$16="中部",F85,IF(入力!$E$16="北陸",F107,IF(入力!$E$16="関西",F129,IF(入力!$E$16="中国",F151,IF(入力!$E$16="四国",F173,IF(入力!$E$16="九州",F195)))))))))</f>
        <v>0</v>
      </c>
      <c r="G217" s="55" t="b">
        <f>IF(入力!$E$16="北海道",G19,IF(入力!$E$16="東北",G41,IF(入力!$E$16="東京",G63,IF(入力!$E$16="中部",G85,IF(入力!$E$16="北陸",G107,IF(入力!$E$16="関西",G129,IF(入力!$E$16="中国",G151,IF(入力!$E$16="四国",G173,IF(入力!$E$16="九州",G195)))))))))</f>
        <v>0</v>
      </c>
      <c r="H217" s="55" t="b">
        <f>IF(入力!$E$16="北海道",H19,IF(入力!$E$16="東北",H41,IF(入力!$E$16="東京",H63,IF(入力!$E$16="中部",H85,IF(入力!$E$16="北陸",H107,IF(入力!$E$16="関西",H129,IF(入力!$E$16="中国",H151,IF(入力!$E$16="四国",H173,IF(入力!$E$16="九州",H195)))))))))</f>
        <v>0</v>
      </c>
      <c r="I217" s="55" t="b">
        <f>IF(入力!$E$16="北海道",I19,IF(入力!$E$16="東北",I41,IF(入力!$E$16="東京",I63,IF(入力!$E$16="中部",I85,IF(入力!$E$16="北陸",I107,IF(入力!$E$16="関西",I129,IF(入力!$E$16="中国",I151,IF(入力!$E$16="四国",I173,IF(入力!$E$16="九州",I195)))))))))</f>
        <v>0</v>
      </c>
      <c r="J217" s="55" t="b">
        <f>IF(入力!$E$16="北海道",J19,IF(入力!$E$16="東北",J41,IF(入力!$E$16="東京",J63,IF(入力!$E$16="中部",J85,IF(入力!$E$16="北陸",J107,IF(入力!$E$16="関西",J129,IF(入力!$E$16="中国",J151,IF(入力!$E$16="四国",J173,IF(入力!$E$16="九州",J195)))))))))</f>
        <v>0</v>
      </c>
      <c r="K217" s="55" t="b">
        <f>IF(入力!$E$16="北海道",K19,IF(入力!$E$16="東北",K41,IF(入力!$E$16="東京",K63,IF(入力!$E$16="中部",K85,IF(入力!$E$16="北陸",K107,IF(入力!$E$16="関西",K129,IF(入力!$E$16="中国",K151,IF(入力!$E$16="四国",K173,IF(入力!$E$16="九州",K195)))))))))</f>
        <v>0</v>
      </c>
      <c r="L217" s="55" t="b">
        <f>IF(入力!$E$16="北海道",L19,IF(入力!$E$16="東北",L41,IF(入力!$E$16="東京",L63,IF(入力!$E$16="中部",L85,IF(入力!$E$16="北陸",L107,IF(入力!$E$16="関西",L129,IF(入力!$E$16="中国",L151,IF(入力!$E$16="四国",L173,IF(入力!$E$16="九州",L195)))))))))</f>
        <v>0</v>
      </c>
      <c r="M217" s="56" t="b">
        <f>IF(入力!$E$16="北海道",M19,IF(入力!$E$16="東北",M41,IF(入力!$E$16="東京",M63,IF(入力!$E$16="中部",M85,IF(入力!$E$16="北陸",M107,IF(入力!$E$16="関西",M129,IF(入力!$E$16="中国",M151,IF(入力!$E$16="四国",M173,IF(入力!$E$16="九州",M195)))))))))</f>
        <v>0</v>
      </c>
    </row>
    <row r="218" spans="1:13" x14ac:dyDescent="0.3">
      <c r="A218" s="50">
        <v>4</v>
      </c>
      <c r="B218" s="54" t="b">
        <f>IF(入力!$E$16="北海道",B20,IF(入力!$E$16="東北",B42,IF(入力!$E$16="東京",B64,IF(入力!$E$16="中部",B86,IF(入力!$E$16="北陸",B108,IF(入力!$E$16="関西",B130,IF(入力!$E$16="中国",B152,IF(入力!$E$16="四国",B174,IF(入力!$E$16="九州",B196)))))))))</f>
        <v>0</v>
      </c>
      <c r="C218" s="55" t="b">
        <f>IF(入力!$E$16="北海道",C20,IF(入力!$E$16="東北",C42,IF(入力!$E$16="東京",C64,IF(入力!$E$16="中部",C86,IF(入力!$E$16="北陸",C108,IF(入力!$E$16="関西",C130,IF(入力!$E$16="中国",C152,IF(入力!$E$16="四国",C174,IF(入力!$E$16="九州",C196)))))))))</f>
        <v>0</v>
      </c>
      <c r="D218" s="55" t="b">
        <f>IF(入力!$E$16="北海道",D20,IF(入力!$E$16="東北",D42,IF(入力!$E$16="東京",D64,IF(入力!$E$16="中部",D86,IF(入力!$E$16="北陸",D108,IF(入力!$E$16="関西",D130,IF(入力!$E$16="中国",D152,IF(入力!$E$16="四国",D174,IF(入力!$E$16="九州",D196)))))))))</f>
        <v>0</v>
      </c>
      <c r="E218" s="55" t="b">
        <f>IF(入力!$E$16="北海道",E20,IF(入力!$E$16="東北",E42,IF(入力!$E$16="東京",E64,IF(入力!$E$16="中部",E86,IF(入力!$E$16="北陸",E108,IF(入力!$E$16="関西",E130,IF(入力!$E$16="中国",E152,IF(入力!$E$16="四国",E174,IF(入力!$E$16="九州",E196)))))))))</f>
        <v>0</v>
      </c>
      <c r="F218" s="55" t="b">
        <f>IF(入力!$E$16="北海道",F20,IF(入力!$E$16="東北",F42,IF(入力!$E$16="東京",F64,IF(入力!$E$16="中部",F86,IF(入力!$E$16="北陸",F108,IF(入力!$E$16="関西",F130,IF(入力!$E$16="中国",F152,IF(入力!$E$16="四国",F174,IF(入力!$E$16="九州",F196)))))))))</f>
        <v>0</v>
      </c>
      <c r="G218" s="55" t="b">
        <f>IF(入力!$E$16="北海道",G20,IF(入力!$E$16="東北",G42,IF(入力!$E$16="東京",G64,IF(入力!$E$16="中部",G86,IF(入力!$E$16="北陸",G108,IF(入力!$E$16="関西",G130,IF(入力!$E$16="中国",G152,IF(入力!$E$16="四国",G174,IF(入力!$E$16="九州",G196)))))))))</f>
        <v>0</v>
      </c>
      <c r="H218" s="55" t="b">
        <f>IF(入力!$E$16="北海道",H20,IF(入力!$E$16="東北",H42,IF(入力!$E$16="東京",H64,IF(入力!$E$16="中部",H86,IF(入力!$E$16="北陸",H108,IF(入力!$E$16="関西",H130,IF(入力!$E$16="中国",H152,IF(入力!$E$16="四国",H174,IF(入力!$E$16="九州",H196)))))))))</f>
        <v>0</v>
      </c>
      <c r="I218" s="55" t="b">
        <f>IF(入力!$E$16="北海道",I20,IF(入力!$E$16="東北",I42,IF(入力!$E$16="東京",I64,IF(入力!$E$16="中部",I86,IF(入力!$E$16="北陸",I108,IF(入力!$E$16="関西",I130,IF(入力!$E$16="中国",I152,IF(入力!$E$16="四国",I174,IF(入力!$E$16="九州",I196)))))))))</f>
        <v>0</v>
      </c>
      <c r="J218" s="55" t="b">
        <f>IF(入力!$E$16="北海道",J20,IF(入力!$E$16="東北",J42,IF(入力!$E$16="東京",J64,IF(入力!$E$16="中部",J86,IF(入力!$E$16="北陸",J108,IF(入力!$E$16="関西",J130,IF(入力!$E$16="中国",J152,IF(入力!$E$16="四国",J174,IF(入力!$E$16="九州",J196)))))))))</f>
        <v>0</v>
      </c>
      <c r="K218" s="55" t="b">
        <f>IF(入力!$E$16="北海道",K20,IF(入力!$E$16="東北",K42,IF(入力!$E$16="東京",K64,IF(入力!$E$16="中部",K86,IF(入力!$E$16="北陸",K108,IF(入力!$E$16="関西",K130,IF(入力!$E$16="中国",K152,IF(入力!$E$16="四国",K174,IF(入力!$E$16="九州",K196)))))))))</f>
        <v>0</v>
      </c>
      <c r="L218" s="55" t="b">
        <f>IF(入力!$E$16="北海道",L20,IF(入力!$E$16="東北",L42,IF(入力!$E$16="東京",L64,IF(入力!$E$16="中部",L86,IF(入力!$E$16="北陸",L108,IF(入力!$E$16="関西",L130,IF(入力!$E$16="中国",L152,IF(入力!$E$16="四国",L174,IF(入力!$E$16="九州",L196)))))))))</f>
        <v>0</v>
      </c>
      <c r="M218" s="56" t="b">
        <f>IF(入力!$E$16="北海道",M20,IF(入力!$E$16="東北",M42,IF(入力!$E$16="東京",M64,IF(入力!$E$16="中部",M86,IF(入力!$E$16="北陸",M108,IF(入力!$E$16="関西",M130,IF(入力!$E$16="中国",M152,IF(入力!$E$16="四国",M174,IF(入力!$E$16="九州",M196)))))))))</f>
        <v>0</v>
      </c>
    </row>
    <row r="219" spans="1:13" x14ac:dyDescent="0.3">
      <c r="A219" s="50">
        <v>3</v>
      </c>
      <c r="B219" s="54" t="b">
        <f>IF(入力!$E$16="北海道",B21,IF(入力!$E$16="東北",B43,IF(入力!$E$16="東京",B65,IF(入力!$E$16="中部",B87,IF(入力!$E$16="北陸",B109,IF(入力!$E$16="関西",B131,IF(入力!$E$16="中国",B153,IF(入力!$E$16="四国",B175,IF(入力!$E$16="九州",B197)))))))))</f>
        <v>0</v>
      </c>
      <c r="C219" s="55" t="b">
        <f>IF(入力!$E$16="北海道",C21,IF(入力!$E$16="東北",C43,IF(入力!$E$16="東京",C65,IF(入力!$E$16="中部",C87,IF(入力!$E$16="北陸",C109,IF(入力!$E$16="関西",C131,IF(入力!$E$16="中国",C153,IF(入力!$E$16="四国",C175,IF(入力!$E$16="九州",C197)))))))))</f>
        <v>0</v>
      </c>
      <c r="D219" s="55" t="b">
        <f>IF(入力!$E$16="北海道",D21,IF(入力!$E$16="東北",D43,IF(入力!$E$16="東京",D65,IF(入力!$E$16="中部",D87,IF(入力!$E$16="北陸",D109,IF(入力!$E$16="関西",D131,IF(入力!$E$16="中国",D153,IF(入力!$E$16="四国",D175,IF(入力!$E$16="九州",D197)))))))))</f>
        <v>0</v>
      </c>
      <c r="E219" s="55" t="b">
        <f>IF(入力!$E$16="北海道",E21,IF(入力!$E$16="東北",E43,IF(入力!$E$16="東京",E65,IF(入力!$E$16="中部",E87,IF(入力!$E$16="北陸",E109,IF(入力!$E$16="関西",E131,IF(入力!$E$16="中国",E153,IF(入力!$E$16="四国",E175,IF(入力!$E$16="九州",E197)))))))))</f>
        <v>0</v>
      </c>
      <c r="F219" s="55" t="b">
        <f>IF(入力!$E$16="北海道",F21,IF(入力!$E$16="東北",F43,IF(入力!$E$16="東京",F65,IF(入力!$E$16="中部",F87,IF(入力!$E$16="北陸",F109,IF(入力!$E$16="関西",F131,IF(入力!$E$16="中国",F153,IF(入力!$E$16="四国",F175,IF(入力!$E$16="九州",F197)))))))))</f>
        <v>0</v>
      </c>
      <c r="G219" s="55" t="b">
        <f>IF(入力!$E$16="北海道",G21,IF(入力!$E$16="東北",G43,IF(入力!$E$16="東京",G65,IF(入力!$E$16="中部",G87,IF(入力!$E$16="北陸",G109,IF(入力!$E$16="関西",G131,IF(入力!$E$16="中国",G153,IF(入力!$E$16="四国",G175,IF(入力!$E$16="九州",G197)))))))))</f>
        <v>0</v>
      </c>
      <c r="H219" s="55" t="b">
        <f>IF(入力!$E$16="北海道",H21,IF(入力!$E$16="東北",H43,IF(入力!$E$16="東京",H65,IF(入力!$E$16="中部",H87,IF(入力!$E$16="北陸",H109,IF(入力!$E$16="関西",H131,IF(入力!$E$16="中国",H153,IF(入力!$E$16="四国",H175,IF(入力!$E$16="九州",H197)))))))))</f>
        <v>0</v>
      </c>
      <c r="I219" s="55" t="b">
        <f>IF(入力!$E$16="北海道",I21,IF(入力!$E$16="東北",I43,IF(入力!$E$16="東京",I65,IF(入力!$E$16="中部",I87,IF(入力!$E$16="北陸",I109,IF(入力!$E$16="関西",I131,IF(入力!$E$16="中国",I153,IF(入力!$E$16="四国",I175,IF(入力!$E$16="九州",I197)))))))))</f>
        <v>0</v>
      </c>
      <c r="J219" s="55" t="b">
        <f>IF(入力!$E$16="北海道",J21,IF(入力!$E$16="東北",J43,IF(入力!$E$16="東京",J65,IF(入力!$E$16="中部",J87,IF(入力!$E$16="北陸",J109,IF(入力!$E$16="関西",J131,IF(入力!$E$16="中国",J153,IF(入力!$E$16="四国",J175,IF(入力!$E$16="九州",J197)))))))))</f>
        <v>0</v>
      </c>
      <c r="K219" s="55" t="b">
        <f>IF(入力!$E$16="北海道",K21,IF(入力!$E$16="東北",K43,IF(入力!$E$16="東京",K65,IF(入力!$E$16="中部",K87,IF(入力!$E$16="北陸",K109,IF(入力!$E$16="関西",K131,IF(入力!$E$16="中国",K153,IF(入力!$E$16="四国",K175,IF(入力!$E$16="九州",K197)))))))))</f>
        <v>0</v>
      </c>
      <c r="L219" s="55" t="b">
        <f>IF(入力!$E$16="北海道",L21,IF(入力!$E$16="東北",L43,IF(入力!$E$16="東京",L65,IF(入力!$E$16="中部",L87,IF(入力!$E$16="北陸",L109,IF(入力!$E$16="関西",L131,IF(入力!$E$16="中国",L153,IF(入力!$E$16="四国",L175,IF(入力!$E$16="九州",L197)))))))))</f>
        <v>0</v>
      </c>
      <c r="M219" s="56" t="b">
        <f>IF(入力!$E$16="北海道",M21,IF(入力!$E$16="東北",M43,IF(入力!$E$16="東京",M65,IF(入力!$E$16="中部",M87,IF(入力!$E$16="北陸",M109,IF(入力!$E$16="関西",M131,IF(入力!$E$16="中国",M153,IF(入力!$E$16="四国",M175,IF(入力!$E$16="九州",M197)))))))))</f>
        <v>0</v>
      </c>
    </row>
    <row r="220" spans="1:13" x14ac:dyDescent="0.3">
      <c r="A220" s="50">
        <v>2</v>
      </c>
      <c r="B220" s="54" t="b">
        <f>IF(入力!$E$16="北海道",B22,IF(入力!$E$16="東北",B44,IF(入力!$E$16="東京",B66,IF(入力!$E$16="中部",B88,IF(入力!$E$16="北陸",B110,IF(入力!$E$16="関西",B132,IF(入力!$E$16="中国",B154,IF(入力!$E$16="四国",B176,IF(入力!$E$16="九州",B198)))))))))</f>
        <v>0</v>
      </c>
      <c r="C220" s="55" t="b">
        <f>IF(入力!$E$16="北海道",C22,IF(入力!$E$16="東北",C44,IF(入力!$E$16="東京",C66,IF(入力!$E$16="中部",C88,IF(入力!$E$16="北陸",C110,IF(入力!$E$16="関西",C132,IF(入力!$E$16="中国",C154,IF(入力!$E$16="四国",C176,IF(入力!$E$16="九州",C198)))))))))</f>
        <v>0</v>
      </c>
      <c r="D220" s="55" t="b">
        <f>IF(入力!$E$16="北海道",D22,IF(入力!$E$16="東北",D44,IF(入力!$E$16="東京",D66,IF(入力!$E$16="中部",D88,IF(入力!$E$16="北陸",D110,IF(入力!$E$16="関西",D132,IF(入力!$E$16="中国",D154,IF(入力!$E$16="四国",D176,IF(入力!$E$16="九州",D198)))))))))</f>
        <v>0</v>
      </c>
      <c r="E220" s="55" t="b">
        <f>IF(入力!$E$16="北海道",E22,IF(入力!$E$16="東北",E44,IF(入力!$E$16="東京",E66,IF(入力!$E$16="中部",E88,IF(入力!$E$16="北陸",E110,IF(入力!$E$16="関西",E132,IF(入力!$E$16="中国",E154,IF(入力!$E$16="四国",E176,IF(入力!$E$16="九州",E198)))))))))</f>
        <v>0</v>
      </c>
      <c r="F220" s="55" t="b">
        <f>IF(入力!$E$16="北海道",F22,IF(入力!$E$16="東北",F44,IF(入力!$E$16="東京",F66,IF(入力!$E$16="中部",F88,IF(入力!$E$16="北陸",F110,IF(入力!$E$16="関西",F132,IF(入力!$E$16="中国",F154,IF(入力!$E$16="四国",F176,IF(入力!$E$16="九州",F198)))))))))</f>
        <v>0</v>
      </c>
      <c r="G220" s="55" t="b">
        <f>IF(入力!$E$16="北海道",G22,IF(入力!$E$16="東北",G44,IF(入力!$E$16="東京",G66,IF(入力!$E$16="中部",G88,IF(入力!$E$16="北陸",G110,IF(入力!$E$16="関西",G132,IF(入力!$E$16="中国",G154,IF(入力!$E$16="四国",G176,IF(入力!$E$16="九州",G198)))))))))</f>
        <v>0</v>
      </c>
      <c r="H220" s="55" t="b">
        <f>IF(入力!$E$16="北海道",H22,IF(入力!$E$16="東北",H44,IF(入力!$E$16="東京",H66,IF(入力!$E$16="中部",H88,IF(入力!$E$16="北陸",H110,IF(入力!$E$16="関西",H132,IF(入力!$E$16="中国",H154,IF(入力!$E$16="四国",H176,IF(入力!$E$16="九州",H198)))))))))</f>
        <v>0</v>
      </c>
      <c r="I220" s="55" t="b">
        <f>IF(入力!$E$16="北海道",I22,IF(入力!$E$16="東北",I44,IF(入力!$E$16="東京",I66,IF(入力!$E$16="中部",I88,IF(入力!$E$16="北陸",I110,IF(入力!$E$16="関西",I132,IF(入力!$E$16="中国",I154,IF(入力!$E$16="四国",I176,IF(入力!$E$16="九州",I198)))))))))</f>
        <v>0</v>
      </c>
      <c r="J220" s="55" t="b">
        <f>IF(入力!$E$16="北海道",J22,IF(入力!$E$16="東北",J44,IF(入力!$E$16="東京",J66,IF(入力!$E$16="中部",J88,IF(入力!$E$16="北陸",J110,IF(入力!$E$16="関西",J132,IF(入力!$E$16="中国",J154,IF(入力!$E$16="四国",J176,IF(入力!$E$16="九州",J198)))))))))</f>
        <v>0</v>
      </c>
      <c r="K220" s="55" t="b">
        <f>IF(入力!$E$16="北海道",K22,IF(入力!$E$16="東北",K44,IF(入力!$E$16="東京",K66,IF(入力!$E$16="中部",K88,IF(入力!$E$16="北陸",K110,IF(入力!$E$16="関西",K132,IF(入力!$E$16="中国",K154,IF(入力!$E$16="四国",K176,IF(入力!$E$16="九州",K198)))))))))</f>
        <v>0</v>
      </c>
      <c r="L220" s="55" t="b">
        <f>IF(入力!$E$16="北海道",L22,IF(入力!$E$16="東北",L44,IF(入力!$E$16="東京",L66,IF(入力!$E$16="中部",L88,IF(入力!$E$16="北陸",L110,IF(入力!$E$16="関西",L132,IF(入力!$E$16="中国",L154,IF(入力!$E$16="四国",L176,IF(入力!$E$16="九州",L198)))))))))</f>
        <v>0</v>
      </c>
      <c r="M220" s="56" t="b">
        <f>IF(入力!$E$16="北海道",M22,IF(入力!$E$16="東北",M44,IF(入力!$E$16="東京",M66,IF(入力!$E$16="中部",M88,IF(入力!$E$16="北陸",M110,IF(入力!$E$16="関西",M132,IF(入力!$E$16="中国",M154,IF(入力!$E$16="四国",M176,IF(入力!$E$16="九州",M198)))))))))</f>
        <v>0</v>
      </c>
    </row>
    <row r="221" spans="1:13" x14ac:dyDescent="0.3">
      <c r="A221" s="50">
        <v>1</v>
      </c>
      <c r="B221" s="57" t="b">
        <f>IF(入力!$E$16="北海道",B23,IF(入力!$E$16="東北",B45,IF(入力!$E$16="東京",B67,IF(入力!$E$16="中部",B89,IF(入力!$E$16="北陸",B111,IF(入力!$E$16="関西",B133,IF(入力!$E$16="中国",B155,IF(入力!$E$16="四国",B177,IF(入力!$E$16="九州",B199)))))))))</f>
        <v>0</v>
      </c>
      <c r="C221" s="58" t="b">
        <f>IF(入力!$E$16="北海道",C23,IF(入力!$E$16="東北",C45,IF(入力!$E$16="東京",C67,IF(入力!$E$16="中部",C89,IF(入力!$E$16="北陸",C111,IF(入力!$E$16="関西",C133,IF(入力!$E$16="中国",C155,IF(入力!$E$16="四国",C177,IF(入力!$E$16="九州",C199)))))))))</f>
        <v>0</v>
      </c>
      <c r="D221" s="58" t="b">
        <f>IF(入力!$E$16="北海道",D23,IF(入力!$E$16="東北",D45,IF(入力!$E$16="東京",D67,IF(入力!$E$16="中部",D89,IF(入力!$E$16="北陸",D111,IF(入力!$E$16="関西",D133,IF(入力!$E$16="中国",D155,IF(入力!$E$16="四国",D177,IF(入力!$E$16="九州",D199)))))))))</f>
        <v>0</v>
      </c>
      <c r="E221" s="58" t="b">
        <f>IF(入力!$E$16="北海道",E23,IF(入力!$E$16="東北",E45,IF(入力!$E$16="東京",E67,IF(入力!$E$16="中部",E89,IF(入力!$E$16="北陸",E111,IF(入力!$E$16="関西",E133,IF(入力!$E$16="中国",E155,IF(入力!$E$16="四国",E177,IF(入力!$E$16="九州",E199)))))))))</f>
        <v>0</v>
      </c>
      <c r="F221" s="58" t="b">
        <f>IF(入力!$E$16="北海道",F23,IF(入力!$E$16="東北",F45,IF(入力!$E$16="東京",F67,IF(入力!$E$16="中部",F89,IF(入力!$E$16="北陸",F111,IF(入力!$E$16="関西",F133,IF(入力!$E$16="中国",F155,IF(入力!$E$16="四国",F177,IF(入力!$E$16="九州",F199)))))))))</f>
        <v>0</v>
      </c>
      <c r="G221" s="58" t="b">
        <f>IF(入力!$E$16="北海道",G23,IF(入力!$E$16="東北",G45,IF(入力!$E$16="東京",G67,IF(入力!$E$16="中部",G89,IF(入力!$E$16="北陸",G111,IF(入力!$E$16="関西",G133,IF(入力!$E$16="中国",G155,IF(入力!$E$16="四国",G177,IF(入力!$E$16="九州",G199)))))))))</f>
        <v>0</v>
      </c>
      <c r="H221" s="58" t="b">
        <f>IF(入力!$E$16="北海道",H23,IF(入力!$E$16="東北",H45,IF(入力!$E$16="東京",H67,IF(入力!$E$16="中部",H89,IF(入力!$E$16="北陸",H111,IF(入力!$E$16="関西",H133,IF(入力!$E$16="中国",H155,IF(入力!$E$16="四国",H177,IF(入力!$E$16="九州",H199)))))))))</f>
        <v>0</v>
      </c>
      <c r="I221" s="58" t="b">
        <f>IF(入力!$E$16="北海道",I23,IF(入力!$E$16="東北",I45,IF(入力!$E$16="東京",I67,IF(入力!$E$16="中部",I89,IF(入力!$E$16="北陸",I111,IF(入力!$E$16="関西",I133,IF(入力!$E$16="中国",I155,IF(入力!$E$16="四国",I177,IF(入力!$E$16="九州",I199)))))))))</f>
        <v>0</v>
      </c>
      <c r="J221" s="58" t="b">
        <f>IF(入力!$E$16="北海道",J23,IF(入力!$E$16="東北",J45,IF(入力!$E$16="東京",J67,IF(入力!$E$16="中部",J89,IF(入力!$E$16="北陸",J111,IF(入力!$E$16="関西",J133,IF(入力!$E$16="中国",J155,IF(入力!$E$16="四国",J177,IF(入力!$E$16="九州",J199)))))))))</f>
        <v>0</v>
      </c>
      <c r="K221" s="58" t="b">
        <f>IF(入力!$E$16="北海道",K23,IF(入力!$E$16="東北",K45,IF(入力!$E$16="東京",K67,IF(入力!$E$16="中部",K89,IF(入力!$E$16="北陸",K111,IF(入力!$E$16="関西",K133,IF(入力!$E$16="中国",K155,IF(入力!$E$16="四国",K177,IF(入力!$E$16="九州",K199)))))))))</f>
        <v>0</v>
      </c>
      <c r="L221" s="58" t="b">
        <f>IF(入力!$E$16="北海道",L23,IF(入力!$E$16="東北",L45,IF(入力!$E$16="東京",L67,IF(入力!$E$16="中部",L89,IF(入力!$E$16="北陸",L111,IF(入力!$E$16="関西",L133,IF(入力!$E$16="中国",L155,IF(入力!$E$16="四国",L177,IF(入力!$E$16="九州",L199)))))))))</f>
        <v>0</v>
      </c>
      <c r="M221" s="59" t="b">
        <f>IF(入力!$E$16="北海道",M23,IF(入力!$E$16="東北",M45,IF(入力!$E$16="東京",M67,IF(入力!$E$16="中部",M89,IF(入力!$E$16="北陸",M111,IF(入力!$E$16="関西",M133,IF(入力!$E$16="中国",M155,IF(入力!$E$16="四国",M177,IF(入力!$E$16="九州",M199)))))))))</f>
        <v>0</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O99"/>
  <sheetViews>
    <sheetView topLeftCell="A57" zoomScale="85" zoomScaleNormal="85" workbookViewId="0"/>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3930.3844085696437</v>
      </c>
      <c r="C4" s="25">
        <f>'計算用(期待容量)'!C4</f>
        <v>10418.923294187602</v>
      </c>
      <c r="D4" s="25">
        <f>'計算用(期待容量)'!D4</f>
        <v>38126.898041605098</v>
      </c>
      <c r="E4" s="25">
        <f>'計算用(期待容量)'!E4</f>
        <v>18252.719119445577</v>
      </c>
      <c r="F4" s="25">
        <f>'計算用(期待容量)'!F4</f>
        <v>3901.3632411227868</v>
      </c>
      <c r="G4" s="25">
        <f>'計算用(期待容量)'!G4</f>
        <v>18229.137931034482</v>
      </c>
      <c r="H4" s="25">
        <f>'計算用(期待容量)'!H4</f>
        <v>7487.5676982685782</v>
      </c>
      <c r="I4" s="25">
        <f>'計算用(期待容量)'!I4</f>
        <v>3412.0325203252032</v>
      </c>
      <c r="J4" s="25">
        <f>'計算用(期待容量)'!J4</f>
        <v>10213.677784849731</v>
      </c>
    </row>
    <row r="5" spans="1:13" x14ac:dyDescent="0.3">
      <c r="A5" s="7" t="s">
        <v>11</v>
      </c>
      <c r="B5" s="25">
        <f>'計算用(期待容量)'!B5</f>
        <v>3559.7314428522482</v>
      </c>
      <c r="C5" s="25">
        <f>'計算用(期待容量)'!C5</f>
        <v>9708.7447599226998</v>
      </c>
      <c r="D5" s="25">
        <f>'計算用(期待容量)'!D5</f>
        <v>36650.463259347445</v>
      </c>
      <c r="E5" s="25">
        <f>'計算用(期待容量)'!E5</f>
        <v>18641.924174480228</v>
      </c>
      <c r="F5" s="25">
        <f>'計算用(期待容量)'!F5</f>
        <v>3563.6396085286283</v>
      </c>
      <c r="G5" s="25">
        <f>'計算用(期待容量)'!G5</f>
        <v>18467.817314746881</v>
      </c>
      <c r="H5" s="25">
        <f>'計算用(期待容量)'!H5</f>
        <v>7399.0773497509208</v>
      </c>
      <c r="I5" s="25">
        <f>'計算用(期待容量)'!I5</f>
        <v>3392.1951219512193</v>
      </c>
      <c r="J5" s="25">
        <f>'計算用(期待容量)'!J5</f>
        <v>10372.206002322029</v>
      </c>
    </row>
    <row r="6" spans="1:13" x14ac:dyDescent="0.3">
      <c r="A6" s="7" t="s">
        <v>12</v>
      </c>
      <c r="B6" s="25">
        <f>'計算用(期待容量)'!B6</f>
        <v>3549.0096620110048</v>
      </c>
      <c r="C6" s="25">
        <f>'計算用(期待容量)'!C6</f>
        <v>10448.637877211238</v>
      </c>
      <c r="D6" s="25">
        <f>'計算用(期待容量)'!D6</f>
        <v>40701.594134391329</v>
      </c>
      <c r="E6" s="25">
        <f>'計算用(期待容量)'!E6</f>
        <v>20128.887077048512</v>
      </c>
      <c r="F6" s="25">
        <f>'計算用(期待容量)'!F6</f>
        <v>4002.1762657777595</v>
      </c>
      <c r="G6" s="25">
        <f>'計算用(期待容量)'!G6</f>
        <v>20934.170946441674</v>
      </c>
      <c r="H6" s="25">
        <f>'計算用(期待容量)'!H6</f>
        <v>8121.1465541518173</v>
      </c>
      <c r="I6" s="25">
        <f>'計算用(期待容量)'!I6</f>
        <v>3868.2926829268295</v>
      </c>
      <c r="J6" s="25">
        <f>'計算用(期待容量)'!J6</f>
        <v>11795.307566897845</v>
      </c>
    </row>
    <row r="7" spans="1:13" x14ac:dyDescent="0.3">
      <c r="A7" s="7" t="s">
        <v>13</v>
      </c>
      <c r="B7" s="25">
        <f>'計算用(期待容量)'!B7</f>
        <v>4031</v>
      </c>
      <c r="C7" s="25">
        <f>'計算用(期待容量)'!C7</f>
        <v>12387.722204968944</v>
      </c>
      <c r="D7" s="25">
        <f>'計算用(期待容量)'!D7</f>
        <v>53202.894367032874</v>
      </c>
      <c r="E7" s="25">
        <f>'計算用(期待容量)'!E7</f>
        <v>24480</v>
      </c>
      <c r="F7" s="25">
        <f>'計算用(期待容量)'!F7</f>
        <v>4959.8999999999996</v>
      </c>
      <c r="G7" s="25">
        <f>'計算用(期待容量)'!G7</f>
        <v>27110</v>
      </c>
      <c r="H7" s="25">
        <f>'計算用(期待容量)'!H7</f>
        <v>10331.799999999999</v>
      </c>
      <c r="I7" s="25">
        <f>'計算用(期待容量)'!I7</f>
        <v>4880</v>
      </c>
      <c r="J7" s="25">
        <f>'計算用(期待容量)'!J7</f>
        <v>15107.262022615098</v>
      </c>
    </row>
    <row r="8" spans="1:13" x14ac:dyDescent="0.3">
      <c r="A8" s="7" t="s">
        <v>14</v>
      </c>
      <c r="B8" s="25">
        <f>'計算用(期待容量)'!B8</f>
        <v>4140.8</v>
      </c>
      <c r="C8" s="25">
        <f>'計算用(期待容量)'!C8</f>
        <v>12662</v>
      </c>
      <c r="D8" s="25">
        <f>'計算用(期待容量)'!D8</f>
        <v>53197.9</v>
      </c>
      <c r="E8" s="25">
        <f>'計算用(期待容量)'!E8</f>
        <v>24480</v>
      </c>
      <c r="F8" s="25">
        <f>'計算用(期待容量)'!F8</f>
        <v>4959.8999999999996</v>
      </c>
      <c r="G8" s="25">
        <f>'計算用(期待容量)'!G8</f>
        <v>27110</v>
      </c>
      <c r="H8" s="25">
        <f>'計算用(期待容量)'!H8</f>
        <v>10331.799999999999</v>
      </c>
      <c r="I8" s="25">
        <f>'計算用(期待容量)'!I8</f>
        <v>4880</v>
      </c>
      <c r="J8" s="25">
        <f>'計算用(期待容量)'!J8</f>
        <v>15105.49</v>
      </c>
    </row>
    <row r="9" spans="1:13" x14ac:dyDescent="0.3">
      <c r="A9" s="7" t="s">
        <v>15</v>
      </c>
      <c r="B9" s="25">
        <f>'計算用(期待容量)'!B9</f>
        <v>3871.1</v>
      </c>
      <c r="C9" s="25">
        <f>'計算用(期待容量)'!C9</f>
        <v>11398.749223602485</v>
      </c>
      <c r="D9" s="25">
        <f>'計算用(期待容量)'!D9</f>
        <v>45078.557514659798</v>
      </c>
      <c r="E9" s="25">
        <f>'計算用(期待容量)'!E9</f>
        <v>23112.792498980838</v>
      </c>
      <c r="F9" s="25">
        <f>'計算用(期待容量)'!F9</f>
        <v>4395.3470619321533</v>
      </c>
      <c r="G9" s="25">
        <f>'計算用(期待容量)'!G9</f>
        <v>22714.321349963317</v>
      </c>
      <c r="H9" s="25">
        <f>'計算用(期待容量)'!H9</f>
        <v>9232.2923702890876</v>
      </c>
      <c r="I9" s="25">
        <f>'計算用(期待容量)'!I9</f>
        <v>4284.8780487804879</v>
      </c>
      <c r="J9" s="25">
        <f>'計算用(期待容量)'!J9</f>
        <v>13021.916030891472</v>
      </c>
    </row>
    <row r="10" spans="1:13" x14ac:dyDescent="0.3">
      <c r="A10" s="7" t="s">
        <v>16</v>
      </c>
      <c r="B10" s="25">
        <f>'計算用(期待容量)'!B10</f>
        <v>3960.0446621117767</v>
      </c>
      <c r="C10" s="25">
        <f>'計算用(期待容量)'!C10</f>
        <v>10384.256280660027</v>
      </c>
      <c r="D10" s="25">
        <f>'計算用(期待容量)'!D10</f>
        <v>37516.586390188124</v>
      </c>
      <c r="E10" s="25">
        <f>'計算用(期待容量)'!E10</f>
        <v>19540.089686098654</v>
      </c>
      <c r="F10" s="25">
        <f>'計算用(期待容量)'!F10</f>
        <v>3714.8591455110873</v>
      </c>
      <c r="G10" s="25">
        <f>'計算用(期待容量)'!G10</f>
        <v>18796.001467351431</v>
      </c>
      <c r="H10" s="25">
        <f>'計算用(期待容量)'!H10</f>
        <v>7729.8627001621689</v>
      </c>
      <c r="I10" s="25">
        <f>'計算用(期待容量)'!I10</f>
        <v>3531.0569105691056</v>
      </c>
      <c r="J10" s="25">
        <f>'計算用(期待容量)'!J10</f>
        <v>11098.214785787781</v>
      </c>
    </row>
    <row r="11" spans="1:13" x14ac:dyDescent="0.3">
      <c r="A11" s="7" t="s">
        <v>17</v>
      </c>
      <c r="B11" s="25">
        <f>'計算用(期待容量)'!B11</f>
        <v>4540.523880927909</v>
      </c>
      <c r="C11" s="25">
        <f>'計算用(期待容量)'!C11</f>
        <v>11490.629255240077</v>
      </c>
      <c r="D11" s="25">
        <f>'計算用(期待容量)'!D11</f>
        <v>40353.486752200137</v>
      </c>
      <c r="E11" s="25">
        <f>'計算用(期待容量)'!E11</f>
        <v>19310.558499796167</v>
      </c>
      <c r="F11" s="25">
        <f>'計算用(期待容量)'!F11</f>
        <v>4067.704731803492</v>
      </c>
      <c r="G11" s="25">
        <f>'計算用(期待容量)'!G11</f>
        <v>19243.52531181218</v>
      </c>
      <c r="H11" s="25">
        <f>'計算用(期待容量)'!H11</f>
        <v>8359.629046698843</v>
      </c>
      <c r="I11" s="25">
        <f>'計算用(期待容量)'!I11</f>
        <v>3620.3252032520327</v>
      </c>
      <c r="J11" s="25">
        <f>'計算用(期待容量)'!J11</f>
        <v>11333.978591882307</v>
      </c>
    </row>
    <row r="12" spans="1:13" x14ac:dyDescent="0.3">
      <c r="A12" s="7" t="s">
        <v>18</v>
      </c>
      <c r="B12" s="25">
        <f>'計算用(期待容量)'!B12</f>
        <v>4810.6726767035489</v>
      </c>
      <c r="C12" s="25">
        <f>'計算用(期待容量)'!C12</f>
        <v>12743.594172736732</v>
      </c>
      <c r="D12" s="25">
        <f>'計算用(期待容量)'!D12</f>
        <v>44196.252634632605</v>
      </c>
      <c r="E12" s="25">
        <f>'計算用(期待容量)'!E12</f>
        <v>21037.032205462699</v>
      </c>
      <c r="F12" s="25">
        <f>'計算用(期待容量)'!F12</f>
        <v>4591.9324600093496</v>
      </c>
      <c r="G12" s="25">
        <f>'計算用(期待容量)'!G12</f>
        <v>23132.010271460014</v>
      </c>
      <c r="H12" s="25">
        <f>'計算用(期待容量)'!H12</f>
        <v>10152.913048291399</v>
      </c>
      <c r="I12" s="25">
        <f>'計算用(期待容量)'!I12</f>
        <v>4493.1707317073169</v>
      </c>
      <c r="J12" s="25">
        <f>'計算用(期待容量)'!J12</f>
        <v>14257.938529230447</v>
      </c>
    </row>
    <row r="13" spans="1:13" x14ac:dyDescent="0.3">
      <c r="A13" s="7" t="s">
        <v>19</v>
      </c>
      <c r="B13" s="25">
        <f>'計算用(期待容量)'!B13</f>
        <v>4971.8</v>
      </c>
      <c r="C13" s="25">
        <f>'計算用(期待容量)'!C13</f>
        <v>13326</v>
      </c>
      <c r="D13" s="25">
        <f>'計算用(期待容量)'!D13</f>
        <v>47650.65653658894</v>
      </c>
      <c r="E13" s="25">
        <f>'計算用(期待容量)'!E13</f>
        <v>22803.424378312269</v>
      </c>
      <c r="F13" s="25">
        <f>'計算用(期待容量)'!F13</f>
        <v>4929.6560926035081</v>
      </c>
      <c r="G13" s="25">
        <f>'計算用(期待容量)'!G13</f>
        <v>24176.23257520176</v>
      </c>
      <c r="H13" s="25">
        <f>'計算用(期待容量)'!H13</f>
        <v>10262.572856601832</v>
      </c>
      <c r="I13" s="25">
        <f>'計算用(期待容量)'!I13</f>
        <v>4493.1707317073169</v>
      </c>
      <c r="J13" s="25">
        <f>'計算用(期待容量)'!J13</f>
        <v>14433.625861185716</v>
      </c>
    </row>
    <row r="14" spans="1:13" x14ac:dyDescent="0.3">
      <c r="A14" s="7" t="s">
        <v>20</v>
      </c>
      <c r="B14" s="25">
        <f>'計算用(期待容量)'!B14</f>
        <v>4931.9189834129429</v>
      </c>
      <c r="C14" s="25">
        <f>'計算用(期待容量)'!C14</f>
        <v>13178.417570982607</v>
      </c>
      <c r="D14" s="25">
        <f>'計算用(期待容量)'!D14</f>
        <v>47650.65653658894</v>
      </c>
      <c r="E14" s="25">
        <f>'計算用(期待容量)'!E14</f>
        <v>22803.424378312269</v>
      </c>
      <c r="F14" s="25">
        <f>'計算用(期待容量)'!F14</f>
        <v>4929.6560926035081</v>
      </c>
      <c r="G14" s="25">
        <f>'計算用(期待容量)'!G14</f>
        <v>24176.23257520176</v>
      </c>
      <c r="H14" s="25">
        <f>'計算用(期待容量)'!H14</f>
        <v>10262.572856601832</v>
      </c>
      <c r="I14" s="25">
        <f>'計算用(期待容量)'!I14</f>
        <v>4493.1707317073169</v>
      </c>
      <c r="J14" s="25">
        <f>'計算用(期待容量)'!J14</f>
        <v>14430.047563250344</v>
      </c>
    </row>
    <row r="15" spans="1:13" x14ac:dyDescent="0.3">
      <c r="A15" s="7" t="s">
        <v>21</v>
      </c>
      <c r="B15" s="25">
        <f>'計算用(期待容量)'!B15</f>
        <v>4541.4257129612834</v>
      </c>
      <c r="C15" s="25">
        <f>'計算用(期待容量)'!C15</f>
        <v>12250.332094544374</v>
      </c>
      <c r="D15" s="25">
        <f>'計算用(期待容量)'!D15</f>
        <v>43588.038617369442</v>
      </c>
      <c r="E15" s="25">
        <f>'計算用(期待容量)'!E15</f>
        <v>20777.562168772933</v>
      </c>
      <c r="F15" s="25">
        <f>'計算用(期待容量)'!F15</f>
        <v>4491.1194353543769</v>
      </c>
      <c r="G15" s="25">
        <f>'計算用(期待容量)'!G15</f>
        <v>21172.850330154073</v>
      </c>
      <c r="H15" s="25">
        <f>'計算用(期待容量)'!H15</f>
        <v>9020.2967847813634</v>
      </c>
      <c r="I15" s="25">
        <f>'計算用(期待容量)'!I15</f>
        <v>3937.7235772357722</v>
      </c>
      <c r="J15" s="25">
        <f>'計算用(期待容量)'!J15</f>
        <v>12212.406595578068</v>
      </c>
    </row>
    <row r="16" spans="1:13" x14ac:dyDescent="0.3">
      <c r="B16" s="2"/>
      <c r="C16" s="2"/>
      <c r="D16" s="2"/>
      <c r="E16" s="2"/>
      <c r="F16" s="2"/>
      <c r="G16" s="2"/>
      <c r="H16" s="2"/>
      <c r="I16" s="2"/>
      <c r="J16" s="2"/>
      <c r="K16" s="2"/>
    </row>
    <row r="17" spans="1:12" x14ac:dyDescent="0.3">
      <c r="A17" s="1" t="s">
        <v>36</v>
      </c>
      <c r="B17" s="36">
        <f>'計算用(期待容量)'!B17</f>
        <v>153208.8921052191</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0.19109999999999999</v>
      </c>
      <c r="C19" s="26">
        <f>'計算用(期待容量)'!C19</f>
        <v>0.11800000000000001</v>
      </c>
      <c r="D19" s="26">
        <f>'計算用(期待容量)'!D19</f>
        <v>5.1900000000000002E-2</v>
      </c>
      <c r="E19" s="26">
        <f>'計算用(期待容量)'!E19</f>
        <v>1.01E-2</v>
      </c>
      <c r="F19" s="26">
        <f>'計算用(期待容量)'!F19</f>
        <v>0.20739999999999997</v>
      </c>
      <c r="G19" s="26">
        <f>'計算用(期待容量)'!G19</f>
        <v>-9.300000000000001E-3</v>
      </c>
      <c r="H19" s="26">
        <f>'計算用(期待容量)'!H19</f>
        <v>-1E-4</v>
      </c>
      <c r="I19" s="26">
        <f>'計算用(期待容量)'!I19</f>
        <v>9.5000000000000001E-2</v>
      </c>
      <c r="J19" s="26">
        <f>'計算用(期待容量)'!J19</f>
        <v>0.21440000000000001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775.29785295850252</v>
      </c>
      <c r="C24" s="25">
        <f>'計算用(期待容量)'!C24</f>
        <v>3075.9332863998206</v>
      </c>
      <c r="D24" s="25">
        <f>'計算用(期待容量)'!D24</f>
        <v>1744.9680198589847</v>
      </c>
      <c r="E24" s="25">
        <f>'計算用(期待容量)'!E24</f>
        <v>1642.9118983759945</v>
      </c>
      <c r="F24" s="25">
        <f>'計算用(期待容量)'!F24</f>
        <v>1088.4279042069311</v>
      </c>
      <c r="G24" s="25">
        <f>'計算用(期待容量)'!G24</f>
        <v>1791.7835502522835</v>
      </c>
      <c r="H24" s="25">
        <f>'計算用(期待容量)'!H24</f>
        <v>777.24634152822</v>
      </c>
      <c r="I24" s="25">
        <f>'計算用(期待容量)'!I24</f>
        <v>475.05163131125403</v>
      </c>
      <c r="J24" s="25">
        <f>'計算用(期待容量)'!J24</f>
        <v>697.70031300728613</v>
      </c>
    </row>
    <row r="25" spans="1:12" x14ac:dyDescent="0.3">
      <c r="A25" s="7" t="s">
        <v>11</v>
      </c>
      <c r="B25" s="25">
        <f>'計算用(期待容量)'!B25</f>
        <v>976.83317590057823</v>
      </c>
      <c r="C25" s="25">
        <f>'計算用(期待容量)'!C25</f>
        <v>3627.4843198103836</v>
      </c>
      <c r="D25" s="25">
        <f>'計算用(期待容量)'!D25</f>
        <v>3575.9800380666829</v>
      </c>
      <c r="E25" s="25">
        <f>'計算用(期待容量)'!E25</f>
        <v>2810.1957758404246</v>
      </c>
      <c r="F25" s="25">
        <f>'計算用(期待容量)'!F25</f>
        <v>1286.2252366295279</v>
      </c>
      <c r="G25" s="25">
        <f>'計算用(期待容量)'!G25</f>
        <v>2724.3426319198643</v>
      </c>
      <c r="H25" s="25">
        <f>'計算用(期待容量)'!H25</f>
        <v>1584.4351887386802</v>
      </c>
      <c r="I25" s="25">
        <f>'計算用(期待容量)'!I25</f>
        <v>913.38004440334316</v>
      </c>
      <c r="J25" s="25">
        <f>'計算用(期待容量)'!J25</f>
        <v>1274.9352649544192</v>
      </c>
    </row>
    <row r="26" spans="1:12" x14ac:dyDescent="0.3">
      <c r="A26" s="7" t="s">
        <v>12</v>
      </c>
      <c r="B26" s="25">
        <f>'計算用(期待容量)'!B26</f>
        <v>851.73560072778923</v>
      </c>
      <c r="C26" s="25">
        <f>'計算用(期待容量)'!C26</f>
        <v>3243.1534112459922</v>
      </c>
      <c r="D26" s="25">
        <f>'計算用(期待容量)'!D26</f>
        <v>3900.3461979561271</v>
      </c>
      <c r="E26" s="25">
        <f>'計算用(期待容量)'!E26</f>
        <v>3001.5153807449683</v>
      </c>
      <c r="F26" s="25">
        <f>'計算用(期待容量)'!F26</f>
        <v>1123.9371173876893</v>
      </c>
      <c r="G26" s="25">
        <f>'計算用(期待容量)'!G26</f>
        <v>2805.5051565468202</v>
      </c>
      <c r="H26" s="25">
        <f>'計算用(期待容量)'!H26</f>
        <v>1473.4662608047804</v>
      </c>
      <c r="I26" s="25">
        <f>'計算用(期待容量)'!I26</f>
        <v>885.04767272201036</v>
      </c>
      <c r="J26" s="25">
        <f>'計算用(期待容量)'!J26</f>
        <v>1736.8776078990911</v>
      </c>
    </row>
    <row r="27" spans="1:12" x14ac:dyDescent="0.3">
      <c r="A27" s="7" t="s">
        <v>13</v>
      </c>
      <c r="B27" s="25">
        <f>'計算用(期待容量)'!B27</f>
        <v>777.91908898874738</v>
      </c>
      <c r="C27" s="25">
        <f>'計算用(期待容量)'!C27</f>
        <v>3219.8736261004906</v>
      </c>
      <c r="D27" s="25">
        <f>'計算用(期待容量)'!D27</f>
        <v>5167.155071362833</v>
      </c>
      <c r="E27" s="25">
        <f>'計算用(期待容量)'!E27</f>
        <v>3513.6199726946502</v>
      </c>
      <c r="F27" s="25">
        <f>'計算用(期待容量)'!F27</f>
        <v>1186.2194884840469</v>
      </c>
      <c r="G27" s="25">
        <f>'計算用(期待容量)'!G27</f>
        <v>3237.0202922763478</v>
      </c>
      <c r="H27" s="25">
        <f>'計算用(期待容量)'!H27</f>
        <v>2224.8807932244076</v>
      </c>
      <c r="I27" s="25">
        <f>'計算用(期待容量)'!I27</f>
        <v>1168.7587341857652</v>
      </c>
      <c r="J27" s="25">
        <f>'計算用(期待容量)'!J27</f>
        <v>2152.9375762256036</v>
      </c>
    </row>
    <row r="28" spans="1:12" x14ac:dyDescent="0.3">
      <c r="A28" s="7" t="s">
        <v>14</v>
      </c>
      <c r="B28" s="25">
        <f>'計算用(期待容量)'!B28</f>
        <v>761.08435758049757</v>
      </c>
      <c r="C28" s="25">
        <f>'計算用(期待容量)'!C28</f>
        <v>3483.0316654385156</v>
      </c>
      <c r="D28" s="25">
        <f>'計算用(期待容量)'!D28</f>
        <v>5264.5149759734031</v>
      </c>
      <c r="E28" s="25">
        <f>'計算用(期待容量)'!E28</f>
        <v>3922.4146041319141</v>
      </c>
      <c r="F28" s="25">
        <f>'計算用(期待容量)'!F28</f>
        <v>1116.9842044495381</v>
      </c>
      <c r="G28" s="25">
        <f>'計算用(期待容量)'!G28</f>
        <v>3162.6895891969612</v>
      </c>
      <c r="H28" s="25">
        <f>'計算用(期待容量)'!H28</f>
        <v>2268.3952339659954</v>
      </c>
      <c r="I28" s="25">
        <f>'計算用(期待容量)'!I28</f>
        <v>1259.5270330774524</v>
      </c>
      <c r="J28" s="25">
        <f>'計算用(期待容量)'!J28</f>
        <v>2103.0766034734643</v>
      </c>
    </row>
    <row r="29" spans="1:12" x14ac:dyDescent="0.3">
      <c r="A29" s="7" t="s">
        <v>15</v>
      </c>
      <c r="B29" s="25">
        <f>'計算用(期待容量)'!B29</f>
        <v>605.71292261508393</v>
      </c>
      <c r="C29" s="25">
        <f>'計算用(期待容量)'!C29</f>
        <v>2802.3811875370511</v>
      </c>
      <c r="D29" s="25">
        <f>'計算用(期待容量)'!D29</f>
        <v>3809.6357830605893</v>
      </c>
      <c r="E29" s="25">
        <f>'計算用(期待容量)'!E29</f>
        <v>2745.5822285406239</v>
      </c>
      <c r="F29" s="25">
        <f>'計算用(期待容量)'!F29</f>
        <v>872.54778175603303</v>
      </c>
      <c r="G29" s="25">
        <f>'計算用(期待容量)'!G29</f>
        <v>2384.1752930093799</v>
      </c>
      <c r="H29" s="25">
        <f>'計算用(期待容量)'!H29</f>
        <v>1407.7855663712496</v>
      </c>
      <c r="I29" s="25">
        <f>'計算用(期待容量)'!I29</f>
        <v>893.53460834648308</v>
      </c>
      <c r="J29" s="25">
        <f>'計算用(期待容量)'!J29</f>
        <v>1603.3115864300078</v>
      </c>
    </row>
    <row r="30" spans="1:12" x14ac:dyDescent="0.3">
      <c r="A30" s="7" t="s">
        <v>16</v>
      </c>
      <c r="B30" s="25">
        <f>'計算用(期待容量)'!B30</f>
        <v>603.84548385046367</v>
      </c>
      <c r="C30" s="25">
        <f>'計算用(期待容量)'!C30</f>
        <v>2423.821071026864</v>
      </c>
      <c r="D30" s="25">
        <f>'計算用(期待容量)'!D30</f>
        <v>2326.144257067132</v>
      </c>
      <c r="E30" s="25">
        <f>'計算用(期待容量)'!E30</f>
        <v>1882.0300541114625</v>
      </c>
      <c r="F30" s="25">
        <f>'計算用(期待容量)'!F30</f>
        <v>681.32405519307827</v>
      </c>
      <c r="G30" s="25">
        <f>'計算用(期待容量)'!G30</f>
        <v>1638.3213934256105</v>
      </c>
      <c r="H30" s="25">
        <f>'計算用(期待容量)'!H30</f>
        <v>1049.3678291056181</v>
      </c>
      <c r="I30" s="25">
        <f>'計算用(期待容量)'!I30</f>
        <v>662.94063918618326</v>
      </c>
      <c r="J30" s="25">
        <f>'計算用(期待容量)'!J30</f>
        <v>1190.0125717151436</v>
      </c>
    </row>
    <row r="31" spans="1:12" x14ac:dyDescent="0.3">
      <c r="A31" s="7" t="s">
        <v>17</v>
      </c>
      <c r="B31" s="25">
        <f>'計算用(期待容量)'!B31</f>
        <v>703.0078247804264</v>
      </c>
      <c r="C31" s="25">
        <f>'計算用(期待容量)'!C31</f>
        <v>2299.0768372049952</v>
      </c>
      <c r="D31" s="25">
        <f>'計算用(期待容量)'!D31</f>
        <v>1144.1896717307968</v>
      </c>
      <c r="E31" s="25">
        <f>'計算用(期待容量)'!E31</f>
        <v>880.51245400636617</v>
      </c>
      <c r="F31" s="25">
        <f>'計算用(期待容量)'!F31</f>
        <v>616.08416837768618</v>
      </c>
      <c r="G31" s="25">
        <f>'計算用(期待容量)'!G31</f>
        <v>948.79323628746374</v>
      </c>
      <c r="H31" s="25">
        <f>'計算用(期待容量)'!H31</f>
        <v>346.91899645672788</v>
      </c>
      <c r="I31" s="25">
        <f>'計算用(期待容量)'!I31</f>
        <v>323.14628177753809</v>
      </c>
      <c r="J31" s="25">
        <f>'計算用(期待容量)'!J31</f>
        <v>608.14729306134836</v>
      </c>
    </row>
    <row r="32" spans="1:12" x14ac:dyDescent="0.3">
      <c r="A32" s="7" t="s">
        <v>18</v>
      </c>
      <c r="B32" s="25">
        <f>'計算用(期待容量)'!B32</f>
        <v>724.14700023439082</v>
      </c>
      <c r="C32" s="25">
        <f>'計算用(期待容量)'!C32</f>
        <v>2924.4200298806636</v>
      </c>
      <c r="D32" s="25">
        <f>'計算用(期待容量)'!D32</f>
        <v>1194.9037045465216</v>
      </c>
      <c r="E32" s="25">
        <f>'計算用(期待容量)'!E32</f>
        <v>1242.5885444810842</v>
      </c>
      <c r="F32" s="25">
        <f>'計算用(期待容量)'!F32</f>
        <v>722.21663770841906</v>
      </c>
      <c r="G32" s="25">
        <f>'計算用(期待容量)'!G32</f>
        <v>1286.3847853354446</v>
      </c>
      <c r="H32" s="25">
        <f>'計算用(期待容量)'!H32</f>
        <v>610.27249932112863</v>
      </c>
      <c r="I32" s="25">
        <f>'計算用(期待容量)'!I32</f>
        <v>458.83615403905571</v>
      </c>
      <c r="J32" s="25">
        <f>'計算用(期待容量)'!J32</f>
        <v>798.61296141796743</v>
      </c>
    </row>
    <row r="33" spans="1:12" x14ac:dyDescent="0.3">
      <c r="A33" s="7" t="s">
        <v>19</v>
      </c>
      <c r="B33" s="25">
        <f>'計算用(期待容量)'!B33</f>
        <v>616.7724945855341</v>
      </c>
      <c r="C33" s="25">
        <f>'計算用(期待容量)'!C33</f>
        <v>3026.9239334832405</v>
      </c>
      <c r="D33" s="25">
        <f>'計算用(期待容量)'!D33</f>
        <v>1416.0551224964499</v>
      </c>
      <c r="E33" s="25">
        <f>'計算用(期待容量)'!E33</f>
        <v>1426.5483345386149</v>
      </c>
      <c r="F33" s="25">
        <f>'計算用(期待容量)'!F33</f>
        <v>603.47718832416558</v>
      </c>
      <c r="G33" s="25">
        <f>'計算用(期待容量)'!G33</f>
        <v>1369.0470093622007</v>
      </c>
      <c r="H33" s="25">
        <f>'計算用(期待容量)'!H33</f>
        <v>855.64952455987725</v>
      </c>
      <c r="I33" s="25">
        <f>'計算用(期待容量)'!I33</f>
        <v>538.53132101723827</v>
      </c>
      <c r="J33" s="25">
        <f>'計算用(期待容量)'!J33</f>
        <v>981.19710938564106</v>
      </c>
    </row>
    <row r="34" spans="1:12" x14ac:dyDescent="0.3">
      <c r="A34" s="7" t="s">
        <v>20</v>
      </c>
      <c r="B34" s="25">
        <f>'計算用(期待容量)'!B34</f>
        <v>678.81454502064366</v>
      </c>
      <c r="C34" s="25">
        <f>'計算用(期待容量)'!C34</f>
        <v>3021.6673822563216</v>
      </c>
      <c r="D34" s="25">
        <f>'計算用(期待容量)'!D34</f>
        <v>1084.3524251011008</v>
      </c>
      <c r="E34" s="25">
        <f>'計算用(期待容量)'!E34</f>
        <v>1102.017303325495</v>
      </c>
      <c r="F34" s="25">
        <f>'計算用(期待容量)'!F34</f>
        <v>589.12830008602225</v>
      </c>
      <c r="G34" s="25">
        <f>'計算用(期待容量)'!G34</f>
        <v>1327.8789574617408</v>
      </c>
      <c r="H34" s="25">
        <f>'計算用(期待容量)'!H34</f>
        <v>748.01573852487559</v>
      </c>
      <c r="I34" s="25">
        <f>'計算用(期待容量)'!I34</f>
        <v>490.37273447409206</v>
      </c>
      <c r="J34" s="25">
        <f>'計算用(期待容量)'!J34</f>
        <v>857.48820072609556</v>
      </c>
    </row>
    <row r="35" spans="1:12" x14ac:dyDescent="0.3">
      <c r="A35" s="7" t="s">
        <v>21</v>
      </c>
      <c r="B35" s="25">
        <f>'計算用(期待容量)'!B35</f>
        <v>593.99676569040309</v>
      </c>
      <c r="C35" s="25">
        <f>'計算用(期待容量)'!C35</f>
        <v>2910.7547512414458</v>
      </c>
      <c r="D35" s="25">
        <f>'計算用(期待容量)'!D35</f>
        <v>1284.635436241115</v>
      </c>
      <c r="E35" s="25">
        <f>'計算用(期待容量)'!E35</f>
        <v>1285.933032205583</v>
      </c>
      <c r="F35" s="25">
        <f>'計算用(期待容量)'!F35</f>
        <v>800.16273641555267</v>
      </c>
      <c r="G35" s="25">
        <f>'計算用(期待容量)'!G35</f>
        <v>1435.4854557519479</v>
      </c>
      <c r="H35" s="25">
        <f>'計算用(期待容量)'!H35</f>
        <v>805.83065741609994</v>
      </c>
      <c r="I35" s="25">
        <f>'計算用(期待容量)'!I35</f>
        <v>530.08087203106709</v>
      </c>
      <c r="J35" s="25">
        <f>'計算用(期待容量)'!J35</f>
        <v>863.91494244892328</v>
      </c>
    </row>
    <row r="36" spans="1:12" x14ac:dyDescent="0.3">
      <c r="B36" s="7"/>
      <c r="C36" s="7"/>
      <c r="D36" s="7"/>
      <c r="E36" s="7"/>
      <c r="F36" s="7"/>
      <c r="G36" s="7"/>
      <c r="H36" s="7"/>
      <c r="I36" s="7"/>
      <c r="J36" s="7"/>
    </row>
    <row r="37" spans="1:12" x14ac:dyDescent="0.3">
      <c r="A37" s="1" t="s">
        <v>80</v>
      </c>
    </row>
    <row r="38" spans="1:12" x14ac:dyDescent="0.3">
      <c r="A38" s="7" t="s">
        <v>10</v>
      </c>
      <c r="B38" s="10">
        <f>B4*(1+B$19+B$21)-B24</f>
        <v>3945.4868601744965</v>
      </c>
      <c r="C38" s="10">
        <f t="shared" ref="B38:J49" si="1">C4*(1+C$19+C$21)-C24</f>
        <v>8676.6121894437947</v>
      </c>
      <c r="D38" s="10">
        <f t="shared" si="1"/>
        <v>38741.985010521472</v>
      </c>
      <c r="E38" s="10">
        <f t="shared" si="1"/>
        <v>16976.68687537044</v>
      </c>
      <c r="F38" s="10">
        <f t="shared" si="1"/>
        <v>3661.0917055359496</v>
      </c>
      <c r="G38" s="10">
        <f t="shared" si="1"/>
        <v>16450.114777333922</v>
      </c>
      <c r="H38" s="10">
        <f t="shared" si="1"/>
        <v>6784.4482769532169</v>
      </c>
      <c r="I38" s="10">
        <f t="shared" si="1"/>
        <v>3295.2443036480954</v>
      </c>
      <c r="J38" s="10">
        <f t="shared" si="1"/>
        <v>11807.926766762725</v>
      </c>
      <c r="L38" s="13"/>
    </row>
    <row r="39" spans="1:12" x14ac:dyDescent="0.3">
      <c r="A39" s="7" t="s">
        <v>11</v>
      </c>
      <c r="B39" s="10">
        <f>B5*(1+B$19+B$21)-B25</f>
        <v>3298.7602601092572</v>
      </c>
      <c r="C39" s="10">
        <f t="shared" si="1"/>
        <v>7323.979769382423</v>
      </c>
      <c r="D39" s="10">
        <f t="shared" si="1"/>
        <v>35343.14689703437</v>
      </c>
      <c r="E39" s="10">
        <f>E5*(1+E$19+E$21)-E25</f>
        <v>16206.431074546857</v>
      </c>
      <c r="F39" s="10">
        <f t="shared" si="1"/>
        <v>3052.1496227932239</v>
      </c>
      <c r="G39" s="10">
        <f t="shared" si="1"/>
        <v>15756.402154947338</v>
      </c>
      <c r="H39" s="10">
        <f t="shared" si="1"/>
        <v>5887.8930267747746</v>
      </c>
      <c r="I39" s="10">
        <f t="shared" si="1"/>
        <v>2834.9955653527541</v>
      </c>
      <c r="J39" s="10">
        <f t="shared" si="1"/>
        <v>11424.793764288672</v>
      </c>
      <c r="L39" s="13"/>
    </row>
    <row r="40" spans="1:12" x14ac:dyDescent="0.3">
      <c r="A40" s="7" t="s">
        <v>12</v>
      </c>
      <c r="B40" s="10">
        <f t="shared" si="1"/>
        <v>3410.979904313629</v>
      </c>
      <c r="C40" s="10">
        <f t="shared" si="1"/>
        <v>8542.9101142482868</v>
      </c>
      <c r="D40" s="10">
        <f t="shared" si="1"/>
        <v>39320.67661335403</v>
      </c>
      <c r="E40" s="10">
        <f t="shared" si="1"/>
        <v>17531.96232655222</v>
      </c>
      <c r="F40" s="10">
        <f t="shared" si="1"/>
        <v>3748.3122685701551</v>
      </c>
      <c r="G40" s="10">
        <f t="shared" si="1"/>
        <v>18143.319709557363</v>
      </c>
      <c r="H40" s="10">
        <f t="shared" si="1"/>
        <v>6728.0796442331412</v>
      </c>
      <c r="I40" s="10">
        <f t="shared" si="1"/>
        <v>3389.4157419121366</v>
      </c>
      <c r="J40" s="10">
        <f t="shared" si="1"/>
        <v>12705.29697701063</v>
      </c>
      <c r="L40" s="13"/>
    </row>
    <row r="41" spans="1:12" x14ac:dyDescent="0.3">
      <c r="A41" s="7" t="s">
        <v>13</v>
      </c>
      <c r="B41" s="10">
        <f t="shared" si="1"/>
        <v>4063.715011011253</v>
      </c>
      <c r="C41" s="10">
        <f t="shared" si="1"/>
        <v>10753.47702110448</v>
      </c>
      <c r="D41" s="10">
        <f t="shared" si="1"/>
        <v>51328.998456989379</v>
      </c>
      <c r="E41" s="10">
        <f t="shared" si="1"/>
        <v>21458.428027305348</v>
      </c>
      <c r="F41" s="10">
        <f t="shared" si="1"/>
        <v>4851.9627715159531</v>
      </c>
      <c r="G41" s="10">
        <f t="shared" si="1"/>
        <v>23891.95670772365</v>
      </c>
      <c r="H41" s="10">
        <f t="shared" si="1"/>
        <v>8209.2040267755929</v>
      </c>
      <c r="I41" s="10">
        <f t="shared" si="1"/>
        <v>4223.6412658142344</v>
      </c>
      <c r="J41" s="10">
        <f t="shared" si="1"/>
        <v>16344.39404426432</v>
      </c>
      <c r="L41" s="13"/>
    </row>
    <row r="42" spans="1:12" x14ac:dyDescent="0.3">
      <c r="A42" s="7" t="s">
        <v>14</v>
      </c>
      <c r="B42" s="10">
        <f t="shared" si="1"/>
        <v>4212.4305224195032</v>
      </c>
      <c r="C42" s="10">
        <f t="shared" si="1"/>
        <v>10799.704334561486</v>
      </c>
      <c r="D42" s="10">
        <f t="shared" si="1"/>
        <v>51226.335034026597</v>
      </c>
      <c r="E42" s="10">
        <f t="shared" si="1"/>
        <v>21049.633395868084</v>
      </c>
      <c r="F42" s="10">
        <f t="shared" si="1"/>
        <v>4921.1980555504615</v>
      </c>
      <c r="G42" s="10">
        <f t="shared" si="1"/>
        <v>23966.287410803037</v>
      </c>
      <c r="H42" s="10">
        <f t="shared" si="1"/>
        <v>8165.6895860340046</v>
      </c>
      <c r="I42" s="10">
        <f t="shared" si="1"/>
        <v>4132.8729669225468</v>
      </c>
      <c r="J42" s="10">
        <f t="shared" si="1"/>
        <v>16392.085352526534</v>
      </c>
      <c r="L42" s="13"/>
    </row>
    <row r="43" spans="1:12" x14ac:dyDescent="0.3">
      <c r="A43" s="7" t="s">
        <v>15</v>
      </c>
      <c r="B43" s="10">
        <f t="shared" si="1"/>
        <v>4043.865287384916</v>
      </c>
      <c r="C43" s="10">
        <f t="shared" si="1"/>
        <v>10055.407936686552</v>
      </c>
      <c r="D43" s="10">
        <f t="shared" si="1"/>
        <v>44059.284441756652</v>
      </c>
      <c r="E43" s="10">
        <f t="shared" si="1"/>
        <v>20831.777399669729</v>
      </c>
      <c r="F43" s="10">
        <f t="shared" si="1"/>
        <v>4478.3477314401707</v>
      </c>
      <c r="G43" s="10">
        <f t="shared" si="1"/>
        <v>20346.046081898909</v>
      </c>
      <c r="H43" s="10">
        <f t="shared" si="1"/>
        <v>7915.9064983837006</v>
      </c>
      <c r="I43" s="10">
        <f t="shared" si="1"/>
        <v>3841.2556355559564</v>
      </c>
      <c r="J43" s="10">
        <f>J9*(1+J$19+J$21)-J29</f>
        <v>14340.722401793511</v>
      </c>
      <c r="L43" s="13"/>
    </row>
    <row r="44" spans="1:12" x14ac:dyDescent="0.3">
      <c r="A44" s="7" t="s">
        <v>16</v>
      </c>
      <c r="B44" s="10">
        <f t="shared" si="1"/>
        <v>4152.564159811991</v>
      </c>
      <c r="C44" s="10">
        <f t="shared" si="1"/>
        <v>9289.6200135576473</v>
      </c>
      <c r="D44" s="10">
        <f t="shared" si="1"/>
        <v>37512.718830673635</v>
      </c>
      <c r="E44" s="10">
        <f>E10*(1+E$19+E$21)-E30</f>
        <v>18050.815434677774</v>
      </c>
      <c r="F44" s="10">
        <f t="shared" si="1"/>
        <v>3841.1454685521194</v>
      </c>
      <c r="G44" s="10">
        <f t="shared" si="1"/>
        <v>17170.837274952966</v>
      </c>
      <c r="H44" s="10">
        <f t="shared" si="1"/>
        <v>6757.020511788156</v>
      </c>
      <c r="I44" s="10">
        <f t="shared" si="1"/>
        <v>3238.877246992678</v>
      </c>
      <c r="J44" s="10">
        <f t="shared" si="1"/>
        <v>12398.641612003414</v>
      </c>
      <c r="L44" s="13"/>
    </row>
    <row r="45" spans="1:12" x14ac:dyDescent="0.3">
      <c r="A45" s="7" t="s">
        <v>17</v>
      </c>
      <c r="B45" s="10">
        <f>B11*(1+B$19+B$21)-B31</f>
        <v>4750.6154086020852</v>
      </c>
      <c r="C45" s="10">
        <f t="shared" si="1"/>
        <v>10662.352962705814</v>
      </c>
      <c r="D45" s="10">
        <f t="shared" si="1"/>
        <v>41707.177910430531</v>
      </c>
      <c r="E45" s="10">
        <f t="shared" si="1"/>
        <v>18818.188271635703</v>
      </c>
      <c r="F45" s="10">
        <f t="shared" si="1"/>
        <v>4335.9395721198853</v>
      </c>
      <c r="G45" s="10">
        <f t="shared" si="1"/>
        <v>18308.202543242984</v>
      </c>
      <c r="H45" s="10">
        <f t="shared" si="1"/>
        <v>8095.4703778044341</v>
      </c>
      <c r="I45" s="10">
        <f t="shared" si="1"/>
        <v>3677.3130678159578</v>
      </c>
      <c r="J45" s="10">
        <f t="shared" si="1"/>
        <v>13269.176094839348</v>
      </c>
      <c r="L45" s="13"/>
    </row>
    <row r="46" spans="1:12" x14ac:dyDescent="0.3">
      <c r="A46" s="7" t="s">
        <v>18</v>
      </c>
      <c r="B46" s="10">
        <f>B12*(1+B$19+B$21)-B32</f>
        <v>5053.9519517542412</v>
      </c>
      <c r="C46" s="10">
        <f t="shared" si="1"/>
        <v>11450.354196966371</v>
      </c>
      <c r="D46" s="10">
        <f t="shared" si="1"/>
        <v>45737.096968169841</v>
      </c>
      <c r="E46" s="10">
        <f t="shared" si="1"/>
        <v>20217.288008311414</v>
      </c>
      <c r="F46" s="10">
        <f t="shared" si="1"/>
        <v>4868.0019391069636</v>
      </c>
      <c r="G46" s="10">
        <f t="shared" si="1"/>
        <v>21861.81789331459</v>
      </c>
      <c r="H46" s="10">
        <f t="shared" si="1"/>
        <v>9643.1543881483558</v>
      </c>
      <c r="I46" s="10">
        <f t="shared" si="1"/>
        <v>4506.1175044975289</v>
      </c>
      <c r="J46" s="10">
        <f t="shared" si="1"/>
        <v>16658.806973771792</v>
      </c>
      <c r="L46" s="13"/>
    </row>
    <row r="47" spans="1:12" x14ac:dyDescent="0.3">
      <c r="A47" s="7" t="s">
        <v>19</v>
      </c>
      <c r="B47" s="10">
        <f t="shared" si="1"/>
        <v>5354.8564854144661</v>
      </c>
      <c r="C47" s="10">
        <f t="shared" si="1"/>
        <v>12004.804066516761</v>
      </c>
      <c r="D47" s="10">
        <f t="shared" si="1"/>
        <v>49184.177053707346</v>
      </c>
      <c r="E47" s="10">
        <f t="shared" si="1"/>
        <v>21835.22487377773</v>
      </c>
      <c r="F47" s="10">
        <f t="shared" si="1"/>
        <v>5397.8861388113455</v>
      </c>
      <c r="G47" s="10">
        <f t="shared" si="1"/>
        <v>22824.108928642199</v>
      </c>
      <c r="H47" s="10">
        <f t="shared" si="1"/>
        <v>9508.522803322312</v>
      </c>
      <c r="I47" s="10">
        <f t="shared" si="1"/>
        <v>4426.4223375193469</v>
      </c>
      <c r="J47" s="10">
        <f t="shared" si="1"/>
        <v>16691.334395050148</v>
      </c>
      <c r="L47" s="13"/>
    </row>
    <row r="48" spans="1:12" x14ac:dyDescent="0.3">
      <c r="A48" s="7" t="s">
        <v>20</v>
      </c>
      <c r="B48" s="10">
        <f t="shared" si="1"/>
        <v>5244.9133459566419</v>
      </c>
      <c r="C48" s="10">
        <f t="shared" si="1"/>
        <v>11843.587637812059</v>
      </c>
      <c r="D48" s="10">
        <f t="shared" si="1"/>
        <v>49515.879751102693</v>
      </c>
      <c r="E48" s="10">
        <f t="shared" si="1"/>
        <v>22159.755904990852</v>
      </c>
      <c r="F48" s="10">
        <f t="shared" si="1"/>
        <v>5412.235027049489</v>
      </c>
      <c r="G48" s="10">
        <f t="shared" si="1"/>
        <v>22865.276980542658</v>
      </c>
      <c r="H48" s="10">
        <f t="shared" si="1"/>
        <v>9616.1565893573152</v>
      </c>
      <c r="I48" s="10">
        <f t="shared" si="1"/>
        <v>4474.5809240624931</v>
      </c>
      <c r="J48" s="10">
        <f>J14*(1+J$19+J$21)-J34</f>
        <v>16810.662035717625</v>
      </c>
      <c r="L48" s="13"/>
    </row>
    <row r="49" spans="1:13" x14ac:dyDescent="0.3">
      <c r="A49" s="7" t="s">
        <v>21</v>
      </c>
      <c r="B49" s="10">
        <f>B15*(1+B$19+B$21)-B35</f>
        <v>4860.7096581473952</v>
      </c>
      <c r="C49" s="10">
        <f t="shared" si="1"/>
        <v>10907.61985140461</v>
      </c>
      <c r="D49" s="10">
        <f t="shared" si="1"/>
        <v>45001.502771543499</v>
      </c>
      <c r="E49" s="10">
        <f t="shared" si="1"/>
        <v>19909.258136159686</v>
      </c>
      <c r="F49" s="10">
        <f t="shared" si="1"/>
        <v>4667.3260641848656</v>
      </c>
      <c r="G49" s="10">
        <f t="shared" si="1"/>
        <v>19752.185869633231</v>
      </c>
      <c r="H49" s="10">
        <f t="shared" si="1"/>
        <v>8303.7670655345992</v>
      </c>
      <c r="I49" s="10">
        <f t="shared" si="1"/>
        <v>3821.1036808144609</v>
      </c>
      <c r="J49" s="10">
        <f t="shared" si="1"/>
        <v>14088.955693176864</v>
      </c>
      <c r="L49" s="13"/>
    </row>
    <row r="50" spans="1:13" x14ac:dyDescent="0.3">
      <c r="L50" s="13"/>
    </row>
    <row r="51" spans="1:13" x14ac:dyDescent="0.3">
      <c r="A51" s="1" t="s">
        <v>81</v>
      </c>
      <c r="K51" s="2" t="s">
        <v>41</v>
      </c>
    </row>
    <row r="52" spans="1:13" x14ac:dyDescent="0.3">
      <c r="A52" s="7" t="s">
        <v>10</v>
      </c>
      <c r="B52" s="10">
        <f>IF(入力!$E$16=B$2,入力!$E$34*入力!$E$28/1000,0)</f>
        <v>0</v>
      </c>
      <c r="C52" s="10">
        <f>IF(入力!$E$16=C$2,入力!$E$34*入力!$E$28/1000,0)</f>
        <v>0</v>
      </c>
      <c r="D52" s="10">
        <f>IF(入力!$E$16=D$2,入力!$E$34*入力!$E$28/1000,0)</f>
        <v>0</v>
      </c>
      <c r="E52" s="10">
        <f>IF(入力!$E$16=E$2,入力!$E$34*入力!$E$28/1000,0)</f>
        <v>0</v>
      </c>
      <c r="F52" s="10">
        <f>IF(入力!$E$16=F$2,入力!$E$34*入力!$E$28/1000,0)</f>
        <v>0</v>
      </c>
      <c r="G52" s="10">
        <f>IF(入力!$E$16=G$2,入力!$E$34*入力!$E$28/1000,0)</f>
        <v>0</v>
      </c>
      <c r="H52" s="10">
        <f>IF(入力!$E$16=H$2,入力!$E$34*入力!$E$28/1000,0)</f>
        <v>0</v>
      </c>
      <c r="I52" s="10">
        <f>IF(入力!$E$16=I$2,入力!$E$34*入力!$E$28/1000,0)</f>
        <v>0</v>
      </c>
      <c r="J52" s="10">
        <f>IF(入力!$E$16=J$2,入力!$E$34*入力!$E$28/1000,0)</f>
        <v>0</v>
      </c>
      <c r="K52" s="13">
        <f>SUM(B52:J52)</f>
        <v>0</v>
      </c>
      <c r="L52" s="13"/>
      <c r="M52" s="23"/>
    </row>
    <row r="53" spans="1:13" x14ac:dyDescent="0.3">
      <c r="A53" s="7" t="s">
        <v>11</v>
      </c>
      <c r="B53" s="10">
        <f>IF(入力!$E$16=B$2,入力!$F$34*入力!$F$28/1000,0)</f>
        <v>0</v>
      </c>
      <c r="C53" s="10">
        <f>IF(入力!$E$16=C$2,入力!$F$34*入力!$F$28/1000,0)</f>
        <v>0</v>
      </c>
      <c r="D53" s="10">
        <f>IF(入力!$E$16=D$2,入力!$F$34*入力!$F$28/1000,0)</f>
        <v>0</v>
      </c>
      <c r="E53" s="10">
        <f>IF(入力!$E$16=E$2,入力!$F$34*入力!$F$28/1000,0)</f>
        <v>0</v>
      </c>
      <c r="F53" s="10">
        <f>IF(入力!$E$16=F$2,入力!$F$34*入力!$F$28/1000,0)</f>
        <v>0</v>
      </c>
      <c r="G53" s="10">
        <f>IF(入力!$E$16=G$2,入力!$F$34*入力!$F$28/1000,0)</f>
        <v>0</v>
      </c>
      <c r="H53" s="10">
        <f>IF(入力!$E$16=H$2,入力!$F$34*入力!$F$28/1000,0)</f>
        <v>0</v>
      </c>
      <c r="I53" s="10">
        <f>IF(入力!$E$16=I$2,入力!$F$34*入力!$F$28/1000,0)</f>
        <v>0</v>
      </c>
      <c r="J53" s="10">
        <f>IF(入力!$E$16=J$2,入力!$F$34*入力!$F$28/1000,0)</f>
        <v>0</v>
      </c>
      <c r="K53" s="13">
        <f t="shared" ref="K53:K63" si="2">SUM(B53:J53)</f>
        <v>0</v>
      </c>
      <c r="L53" s="13"/>
      <c r="M53" s="23"/>
    </row>
    <row r="54" spans="1:13" x14ac:dyDescent="0.3">
      <c r="A54" s="7" t="s">
        <v>12</v>
      </c>
      <c r="B54" s="10">
        <f>IF(入力!$E$16=B$2,入力!$G$34*入力!$G$28/1000,0)</f>
        <v>0</v>
      </c>
      <c r="C54" s="10">
        <f>IF(入力!$E$16=C$2,入力!$G$34*入力!$G$28/1000,0)</f>
        <v>0</v>
      </c>
      <c r="D54" s="10">
        <f>IF(入力!$E$16=D$2,入力!$G$34*入力!$G$28/1000,0)</f>
        <v>0</v>
      </c>
      <c r="E54" s="10">
        <f>IF(入力!$E$16=E$2,入力!$G$34*入力!$G$28/1000,0)</f>
        <v>0</v>
      </c>
      <c r="F54" s="10">
        <f>IF(入力!$E$16=F$2,入力!$G$34*入力!$G$28/1000,0)</f>
        <v>0</v>
      </c>
      <c r="G54" s="10">
        <f>IF(入力!$E$16=G$2,入力!$G$34*入力!$G$28/1000,0)</f>
        <v>0</v>
      </c>
      <c r="H54" s="10">
        <f>IF(入力!$E$16=H$2,入力!$G$34*入力!$G$28/1000,0)</f>
        <v>0</v>
      </c>
      <c r="I54" s="10">
        <f>IF(入力!$E$16=I$2,入力!$G$34*入力!$G$28/1000,0)</f>
        <v>0</v>
      </c>
      <c r="J54" s="10">
        <f>IF(入力!$E$16=J$2,入力!$G$34*入力!$G$28/1000,0)</f>
        <v>0</v>
      </c>
      <c r="K54" s="13">
        <f t="shared" si="2"/>
        <v>0</v>
      </c>
      <c r="L54" s="13"/>
      <c r="M54" s="23"/>
    </row>
    <row r="55" spans="1:13" x14ac:dyDescent="0.3">
      <c r="A55" s="7" t="s">
        <v>13</v>
      </c>
      <c r="B55" s="10">
        <f>IF(入力!$E$16=B$2,入力!$H$34*入力!$H$28/1000,0)</f>
        <v>0</v>
      </c>
      <c r="C55" s="10">
        <f>IF(入力!$E$16=C$2,入力!$H$34*入力!$H$28/1000,0)</f>
        <v>0</v>
      </c>
      <c r="D55" s="10">
        <f>IF(入力!$E$16=D$2,入力!$H$34*入力!$H$28/1000,0)</f>
        <v>0</v>
      </c>
      <c r="E55" s="10">
        <f>IF(入力!$E$16=E$2,入力!$H$34*入力!$H$28/1000,0)</f>
        <v>0</v>
      </c>
      <c r="F55" s="10">
        <f>IF(入力!$E$16=F$2,入力!$H$34*入力!$H$28/1000,0)</f>
        <v>0</v>
      </c>
      <c r="G55" s="10">
        <f>IF(入力!$E$16=G$2,入力!$H$34*入力!$H$28/1000,0)</f>
        <v>0</v>
      </c>
      <c r="H55" s="10">
        <f>IF(入力!$E$16=H$2,入力!$H$34*入力!$H$28/1000,0)</f>
        <v>0</v>
      </c>
      <c r="I55" s="10">
        <f>IF(入力!$E$16=I$2,入力!$H$34*入力!$H$28/1000,0)</f>
        <v>0</v>
      </c>
      <c r="J55" s="10">
        <f>IF(入力!$E$16=J$2,入力!$H$34*入力!$H$28/1000,0)</f>
        <v>0</v>
      </c>
      <c r="K55" s="13">
        <f t="shared" si="2"/>
        <v>0</v>
      </c>
      <c r="L55" s="13"/>
      <c r="M55" s="23"/>
    </row>
    <row r="56" spans="1:13" x14ac:dyDescent="0.3">
      <c r="A56" s="7" t="s">
        <v>14</v>
      </c>
      <c r="B56" s="10">
        <f>IF(入力!$E$16=B$2,入力!$I$34*入力!$I$28/1000,0)</f>
        <v>0</v>
      </c>
      <c r="C56" s="10">
        <f>IF(入力!$E$16=C$2,入力!$I$34*入力!$I$28/1000,0)</f>
        <v>0</v>
      </c>
      <c r="D56" s="10">
        <f>IF(入力!$E$16=D$2,入力!$I$34*入力!$I$28/1000,0)</f>
        <v>0</v>
      </c>
      <c r="E56" s="10">
        <f>IF(入力!$E$16=E$2,入力!$I$34*入力!$I$28/1000,0)</f>
        <v>0</v>
      </c>
      <c r="F56" s="10">
        <f>IF(入力!$E$16=F$2,入力!$I$34*入力!$I$28/1000,0)</f>
        <v>0</v>
      </c>
      <c r="G56" s="10">
        <f>IF(入力!$E$16=G$2,入力!$I$34*入力!$I$28/1000,0)</f>
        <v>0</v>
      </c>
      <c r="H56" s="10">
        <f>IF(入力!$E$16=H$2,入力!$I$34*入力!$I$28/1000,0)</f>
        <v>0</v>
      </c>
      <c r="I56" s="10">
        <f>IF(入力!$E$16=I$2,入力!$I$34*入力!$I$28/1000,0)</f>
        <v>0</v>
      </c>
      <c r="J56" s="10">
        <f>IF(入力!$E$16=J$2,入力!$I$34*入力!$I$28/1000,0)</f>
        <v>0</v>
      </c>
      <c r="K56" s="13">
        <f t="shared" si="2"/>
        <v>0</v>
      </c>
      <c r="L56" s="13"/>
      <c r="M56" s="23"/>
    </row>
    <row r="57" spans="1:13" x14ac:dyDescent="0.3">
      <c r="A57" s="7" t="s">
        <v>15</v>
      </c>
      <c r="B57" s="10">
        <f>IF(入力!$E$16=B$2,入力!$J$34*入力!$J$28/1000,0)</f>
        <v>0</v>
      </c>
      <c r="C57" s="10">
        <f>IF(入力!$E$16=C$2,入力!$J$34*入力!$J$28/1000,0)</f>
        <v>0</v>
      </c>
      <c r="D57" s="10">
        <f>IF(入力!$E$16=D$2,入力!$J$34*入力!$J$28/1000,0)</f>
        <v>0</v>
      </c>
      <c r="E57" s="10">
        <f>IF(入力!$E$16=E$2,入力!$J$34*入力!$J$28/1000,0)</f>
        <v>0</v>
      </c>
      <c r="F57" s="10">
        <f>IF(入力!$E$16=F$2,入力!$J$34*入力!$J$28/1000,0)</f>
        <v>0</v>
      </c>
      <c r="G57" s="10">
        <f>IF(入力!$E$16=G$2,入力!$J$34*入力!$J$28/1000,0)</f>
        <v>0</v>
      </c>
      <c r="H57" s="10">
        <f>IF(入力!$E$16=H$2,入力!$J$34*入力!$J$28/1000,0)</f>
        <v>0</v>
      </c>
      <c r="I57" s="10">
        <f>IF(入力!$E$16=I$2,入力!$J$34*入力!$J$28/1000,0)</f>
        <v>0</v>
      </c>
      <c r="J57" s="10">
        <f>IF(入力!$E$16=J$2,入力!$J$34*入力!$J$28/1000,0)</f>
        <v>0</v>
      </c>
      <c r="K57" s="13">
        <f t="shared" si="2"/>
        <v>0</v>
      </c>
      <c r="L57" s="13"/>
      <c r="M57" s="23"/>
    </row>
    <row r="58" spans="1:13" x14ac:dyDescent="0.3">
      <c r="A58" s="7" t="s">
        <v>16</v>
      </c>
      <c r="B58" s="10">
        <f>IF(入力!$E$16=B$2,入力!$K$34*入力!$K$28/1000,0)</f>
        <v>0</v>
      </c>
      <c r="C58" s="10">
        <f>IF(入力!$E$16=C$2,入力!$K$34*入力!$K$28/1000,0)</f>
        <v>0</v>
      </c>
      <c r="D58" s="10">
        <f>IF(入力!$E$16=D$2,入力!$K$34*入力!$K$28/1000,0)</f>
        <v>0</v>
      </c>
      <c r="E58" s="10">
        <f>IF(入力!$E$16=E$2,入力!$K$34*入力!$K$28/1000,0)</f>
        <v>0</v>
      </c>
      <c r="F58" s="10">
        <f>IF(入力!$E$16=F$2,入力!$K$34*入力!$K$28/1000,0)</f>
        <v>0</v>
      </c>
      <c r="G58" s="10">
        <f>IF(入力!$E$16=G$2,入力!$K$34*入力!$K$28/1000,0)</f>
        <v>0</v>
      </c>
      <c r="H58" s="10">
        <f>IF(入力!$E$16=H$2,入力!$K$34*入力!$K$28/1000,0)</f>
        <v>0</v>
      </c>
      <c r="I58" s="10">
        <f>IF(入力!$E$16=I$2,入力!$K$34*入力!$K$28/1000,0)</f>
        <v>0</v>
      </c>
      <c r="J58" s="10">
        <f>IF(入力!$E$16=J$2,入力!$K$34*入力!$K$28/1000,0)</f>
        <v>0</v>
      </c>
      <c r="K58" s="13">
        <f t="shared" si="2"/>
        <v>0</v>
      </c>
      <c r="L58" s="13"/>
      <c r="M58" s="23"/>
    </row>
    <row r="59" spans="1:13" x14ac:dyDescent="0.3">
      <c r="A59" s="7" t="s">
        <v>17</v>
      </c>
      <c r="B59" s="10">
        <f>IF(入力!$E$16=B$2,入力!$L$34*入力!$L$28/1000,0)</f>
        <v>0</v>
      </c>
      <c r="C59" s="10">
        <f>IF(入力!$E$16=C$2,入力!$L$34*入力!$L$28/1000,0)</f>
        <v>0</v>
      </c>
      <c r="D59" s="10">
        <f>IF(入力!$E$16=D$2,入力!$L$34*入力!$L$28/1000,0)</f>
        <v>0</v>
      </c>
      <c r="E59" s="10">
        <f>IF(入力!$E$16=E$2,入力!$L$34*入力!$L$28/1000,0)</f>
        <v>0</v>
      </c>
      <c r="F59" s="10">
        <f>IF(入力!$E$16=F$2,入力!$L$34*入力!$L$28/1000,0)</f>
        <v>0</v>
      </c>
      <c r="G59" s="10">
        <f>IF(入力!$E$16=G$2,入力!$L$34*入力!$L$28/1000,0)</f>
        <v>0</v>
      </c>
      <c r="H59" s="10">
        <f>IF(入力!$E$16=H$2,入力!$L$34*入力!$L$28/1000,0)</f>
        <v>0</v>
      </c>
      <c r="I59" s="10">
        <f>IF(入力!$E$16=I$2,入力!$L$34*入力!$L$28/1000,0)</f>
        <v>0</v>
      </c>
      <c r="J59" s="10">
        <f>IF(入力!$E$16=J$2,入力!$L$34*入力!$L$28/1000,0)</f>
        <v>0</v>
      </c>
      <c r="K59" s="13">
        <f t="shared" si="2"/>
        <v>0</v>
      </c>
      <c r="L59" s="13"/>
      <c r="M59" s="23"/>
    </row>
    <row r="60" spans="1:13" x14ac:dyDescent="0.3">
      <c r="A60" s="7" t="s">
        <v>18</v>
      </c>
      <c r="B60" s="10">
        <f>IF(入力!$E$16=B$2,入力!$M$34*入力!$M$28/1000,0)</f>
        <v>0</v>
      </c>
      <c r="C60" s="10">
        <f>IF(入力!$E$16=C$2,入力!$M$34*入力!$M$28/1000,0)</f>
        <v>0</v>
      </c>
      <c r="D60" s="10">
        <f>IF(入力!$E$16=D$2,入力!$M$34*入力!$M$28/1000,0)</f>
        <v>0</v>
      </c>
      <c r="E60" s="10">
        <f>IF(入力!$E$16=E$2,入力!$M$34*入力!$M$28/1000,0)</f>
        <v>0</v>
      </c>
      <c r="F60" s="10">
        <f>IF(入力!$E$16=F$2,入力!$M$34*入力!$M$28/1000,0)</f>
        <v>0</v>
      </c>
      <c r="G60" s="10">
        <f>IF(入力!$E$16=G$2,入力!$M$34*入力!$M$28/1000,0)</f>
        <v>0</v>
      </c>
      <c r="H60" s="10">
        <f>IF(入力!$E$16=H$2,入力!$M$34*入力!$M$28/1000,0)</f>
        <v>0</v>
      </c>
      <c r="I60" s="10">
        <f>IF(入力!$E$16=I$2,入力!$M$34*入力!$M$28/1000,0)</f>
        <v>0</v>
      </c>
      <c r="J60" s="10">
        <f>IF(入力!$E$16=J$2,入力!$M$34*入力!$M$28/1000,0)</f>
        <v>0</v>
      </c>
      <c r="K60" s="13">
        <f t="shared" si="2"/>
        <v>0</v>
      </c>
      <c r="L60" s="13"/>
      <c r="M60" s="23"/>
    </row>
    <row r="61" spans="1:13" x14ac:dyDescent="0.3">
      <c r="A61" s="7" t="s">
        <v>19</v>
      </c>
      <c r="B61" s="10">
        <f>IF(入力!$E$16=B$2,入力!$N$34*入力!$N$28/1000,0)</f>
        <v>0</v>
      </c>
      <c r="C61" s="10">
        <f>IF(入力!$E$16=C$2,入力!$N$34*入力!$N$28/1000,0)</f>
        <v>0</v>
      </c>
      <c r="D61" s="10">
        <f>IF(入力!$E$16=D$2,入力!$N$34*入力!$N$28/1000,0)</f>
        <v>0</v>
      </c>
      <c r="E61" s="10">
        <f>IF(入力!$E$16=E$2,入力!$N$34*入力!$N$28/1000,0)</f>
        <v>0</v>
      </c>
      <c r="F61" s="10">
        <f>IF(入力!$E$16=F$2,入力!$N$34*入力!$N$28/1000,0)</f>
        <v>0</v>
      </c>
      <c r="G61" s="10">
        <f>IF(入力!$E$16=G$2,入力!$N$34*入力!$N$28/1000,0)</f>
        <v>0</v>
      </c>
      <c r="H61" s="10">
        <f>IF(入力!$E$16=H$2,入力!$N$34*入力!$N$28/1000,0)</f>
        <v>0</v>
      </c>
      <c r="I61" s="10">
        <f>IF(入力!$E$16=I$2,入力!$N$34*入力!$N$28/1000,0)</f>
        <v>0</v>
      </c>
      <c r="J61" s="10">
        <f>IF(入力!$E$16=J$2,入力!$N$34*入力!$N$28/1000,0)</f>
        <v>0</v>
      </c>
      <c r="K61" s="13">
        <f t="shared" si="2"/>
        <v>0</v>
      </c>
      <c r="L61" s="13"/>
      <c r="M61" s="23"/>
    </row>
    <row r="62" spans="1:13" x14ac:dyDescent="0.3">
      <c r="A62" s="7" t="s">
        <v>20</v>
      </c>
      <c r="B62" s="10">
        <f>IF(入力!$E$16=B$2,入力!$O$34*入力!$O$28/1000,0)</f>
        <v>0</v>
      </c>
      <c r="C62" s="10">
        <f>IF(入力!$E$16=C$2,入力!$O$34*入力!$O$28/1000,0)</f>
        <v>0</v>
      </c>
      <c r="D62" s="10">
        <f>IF(入力!$E$16=D$2,入力!$O$34*入力!$O$28/1000,0)</f>
        <v>0</v>
      </c>
      <c r="E62" s="10">
        <f>IF(入力!$E$16=E$2,入力!$O$34*入力!$O$28/1000,0)</f>
        <v>0</v>
      </c>
      <c r="F62" s="10">
        <f>IF(入力!$E$16=F$2,入力!$O$34*入力!$O$28/1000,0)</f>
        <v>0</v>
      </c>
      <c r="G62" s="10">
        <f>IF(入力!$E$16=G$2,入力!$O$34*入力!$O$28/1000,0)</f>
        <v>0</v>
      </c>
      <c r="H62" s="10">
        <f>IF(入力!$E$16=H$2,入力!$O$34*入力!$O$28/1000,0)</f>
        <v>0</v>
      </c>
      <c r="I62" s="10">
        <f>IF(入力!$E$16=I$2,入力!$O$34*入力!$O$28/1000,0)</f>
        <v>0</v>
      </c>
      <c r="J62" s="10">
        <f>IF(入力!$E$16=J$2,入力!$O$34*入力!$O$28/1000,0)</f>
        <v>0</v>
      </c>
      <c r="K62" s="13">
        <f t="shared" si="2"/>
        <v>0</v>
      </c>
      <c r="L62" s="13"/>
      <c r="M62" s="23"/>
    </row>
    <row r="63" spans="1:13" x14ac:dyDescent="0.3">
      <c r="A63" s="7" t="s">
        <v>21</v>
      </c>
      <c r="B63" s="10">
        <f>IF(入力!$E$16=B$2,入力!$P$34*入力!$P$28/1000,0)</f>
        <v>0</v>
      </c>
      <c r="C63" s="10">
        <f>IF(入力!$E$16=C$2,入力!$P$34*入力!$P$28/1000,0)</f>
        <v>0</v>
      </c>
      <c r="D63" s="10">
        <f>IF(入力!$E$16=D$2,入力!$P$34*入力!$P$28/1000,0)</f>
        <v>0</v>
      </c>
      <c r="E63" s="10">
        <f>IF(入力!$E$16=E$2,入力!$P$34*入力!$P$28/1000,0)</f>
        <v>0</v>
      </c>
      <c r="F63" s="10">
        <f>IF(入力!$E$16=F$2,入力!$P$34*入力!$P$28/1000,0)</f>
        <v>0</v>
      </c>
      <c r="G63" s="10">
        <f>IF(入力!$E$16=G$2,入力!$P$34*入力!$P$28/1000,0)</f>
        <v>0</v>
      </c>
      <c r="H63" s="10">
        <f>IF(入力!$E$16=H$2,入力!$P$34*入力!$P$28/1000,0)</f>
        <v>0</v>
      </c>
      <c r="I63" s="10">
        <f>IF(入力!$E$16=I$2,入力!$P$34*入力!$P$28/1000,0)</f>
        <v>0</v>
      </c>
      <c r="J63" s="10">
        <f>IF(入力!$E$16=J$2,入力!$P$34*入力!$P$28/1000,0)</f>
        <v>0</v>
      </c>
      <c r="K63" s="13">
        <f t="shared" si="2"/>
        <v>0</v>
      </c>
      <c r="L63" s="13"/>
      <c r="M63" s="23"/>
    </row>
    <row r="65" spans="1:15" x14ac:dyDescent="0.3">
      <c r="A65" s="1" t="s">
        <v>82</v>
      </c>
    </row>
    <row r="66" spans="1:15" x14ac:dyDescent="0.3">
      <c r="A66" s="7" t="s">
        <v>10</v>
      </c>
      <c r="B66" s="10">
        <f>B38-(B52-MIN(B$52:B$63))</f>
        <v>3945.4868601744965</v>
      </c>
      <c r="C66" s="10">
        <f>C38-(C52-MIN(C$52:C$63))</f>
        <v>8676.6121894437947</v>
      </c>
      <c r="D66" s="10">
        <f>D38-(D52-MIN(D$52:D$63))</f>
        <v>38741.985010521472</v>
      </c>
      <c r="E66" s="10">
        <f t="shared" ref="E66:J66" si="3">E38-(E52-MIN(E$52:E$63))</f>
        <v>16976.68687537044</v>
      </c>
      <c r="F66" s="10">
        <f t="shared" si="3"/>
        <v>3661.0917055359496</v>
      </c>
      <c r="G66" s="10">
        <f>G38-(G52-MIN(G$52:G$63))</f>
        <v>16450.114777333922</v>
      </c>
      <c r="H66" s="10">
        <f t="shared" si="3"/>
        <v>6784.4482769532169</v>
      </c>
      <c r="I66" s="10">
        <f t="shared" si="3"/>
        <v>3295.2443036480954</v>
      </c>
      <c r="J66" s="10">
        <f t="shared" si="3"/>
        <v>11807.926766762725</v>
      </c>
      <c r="K66" s="13"/>
      <c r="L66" s="13"/>
      <c r="M66" s="23"/>
      <c r="O66" s="16"/>
    </row>
    <row r="67" spans="1:15" x14ac:dyDescent="0.3">
      <c r="A67" s="7" t="s">
        <v>11</v>
      </c>
      <c r="B67" s="10">
        <f>B39-(B53-MIN(B$52:B$63))</f>
        <v>3298.7602601092572</v>
      </c>
      <c r="C67" s="10">
        <f>C39-(C53-MIN(C$52:C$63))</f>
        <v>7323.979769382423</v>
      </c>
      <c r="D67" s="10">
        <f t="shared" ref="B67:J77" si="4">D39-(D53-MIN(D$52:D$63))</f>
        <v>35343.14689703437</v>
      </c>
      <c r="E67" s="10">
        <f t="shared" si="4"/>
        <v>16206.431074546857</v>
      </c>
      <c r="F67" s="10">
        <f t="shared" si="4"/>
        <v>3052.1496227932239</v>
      </c>
      <c r="G67" s="10">
        <f>G39-(G53-MIN(G$52:G$63))</f>
        <v>15756.402154947338</v>
      </c>
      <c r="H67" s="10">
        <f t="shared" si="4"/>
        <v>5887.8930267747746</v>
      </c>
      <c r="I67" s="10">
        <f t="shared" si="4"/>
        <v>2834.9955653527541</v>
      </c>
      <c r="J67" s="10">
        <f t="shared" si="4"/>
        <v>11424.793764288672</v>
      </c>
      <c r="K67" s="13"/>
      <c r="L67" s="13"/>
      <c r="M67" s="23"/>
      <c r="O67" s="16"/>
    </row>
    <row r="68" spans="1:15" x14ac:dyDescent="0.3">
      <c r="A68" s="7" t="s">
        <v>12</v>
      </c>
      <c r="B68" s="10">
        <f>B40-(B54-MIN(B$52:B$63))</f>
        <v>3410.979904313629</v>
      </c>
      <c r="C68" s="10">
        <f t="shared" si="4"/>
        <v>8542.9101142482868</v>
      </c>
      <c r="D68" s="10">
        <f>D40-(D54-MIN(D$52:D$63))</f>
        <v>39320.67661335403</v>
      </c>
      <c r="E68" s="10">
        <f>E40-(E54-MIN(E$52:E$63))</f>
        <v>17531.96232655222</v>
      </c>
      <c r="F68" s="10">
        <f t="shared" si="4"/>
        <v>3748.3122685701551</v>
      </c>
      <c r="G68" s="10">
        <f>G40-(G54-MIN(G$52:G$63))</f>
        <v>18143.319709557363</v>
      </c>
      <c r="H68" s="10">
        <f t="shared" si="4"/>
        <v>6728.0796442331412</v>
      </c>
      <c r="I68" s="10">
        <f t="shared" si="4"/>
        <v>3389.4157419121366</v>
      </c>
      <c r="J68" s="10">
        <f t="shared" si="4"/>
        <v>12705.29697701063</v>
      </c>
      <c r="K68" s="13"/>
      <c r="L68" s="13"/>
      <c r="M68" s="23"/>
      <c r="O68" s="16"/>
    </row>
    <row r="69" spans="1:15" x14ac:dyDescent="0.3">
      <c r="A69" s="7" t="s">
        <v>13</v>
      </c>
      <c r="B69" s="10">
        <f>B41-(B55-MIN(B$52:B$63))</f>
        <v>4063.715011011253</v>
      </c>
      <c r="C69" s="10">
        <f t="shared" si="4"/>
        <v>10753.47702110448</v>
      </c>
      <c r="D69" s="10">
        <f t="shared" si="4"/>
        <v>51328.998456989379</v>
      </c>
      <c r="E69" s="10">
        <f t="shared" si="4"/>
        <v>21458.428027305348</v>
      </c>
      <c r="F69" s="10">
        <f t="shared" si="4"/>
        <v>4851.9627715159531</v>
      </c>
      <c r="G69" s="10">
        <f>G41-(G55-MIN(G$52:G$63))</f>
        <v>23891.95670772365</v>
      </c>
      <c r="H69" s="10">
        <f t="shared" si="4"/>
        <v>8209.2040267755929</v>
      </c>
      <c r="I69" s="10">
        <f t="shared" si="4"/>
        <v>4223.6412658142344</v>
      </c>
      <c r="J69" s="10">
        <f t="shared" si="4"/>
        <v>16344.39404426432</v>
      </c>
      <c r="K69" s="13"/>
      <c r="L69" s="13"/>
      <c r="M69" s="23"/>
      <c r="O69" s="16"/>
    </row>
    <row r="70" spans="1:15" x14ac:dyDescent="0.3">
      <c r="A70" s="7" t="s">
        <v>14</v>
      </c>
      <c r="B70" s="10">
        <f t="shared" si="4"/>
        <v>4212.4305224195032</v>
      </c>
      <c r="C70" s="10">
        <f>C42-(C56-MIN(C$52:C$63))</f>
        <v>10799.704334561486</v>
      </c>
      <c r="D70" s="10">
        <f>D42-(D56-MIN(D$52:D$63))</f>
        <v>51226.335034026597</v>
      </c>
      <c r="E70" s="10">
        <f t="shared" si="4"/>
        <v>21049.633395868084</v>
      </c>
      <c r="F70" s="10">
        <f t="shared" si="4"/>
        <v>4921.1980555504615</v>
      </c>
      <c r="G70" s="10">
        <f t="shared" si="4"/>
        <v>23966.287410803037</v>
      </c>
      <c r="H70" s="10">
        <f t="shared" si="4"/>
        <v>8165.6895860340046</v>
      </c>
      <c r="I70" s="10">
        <f t="shared" si="4"/>
        <v>4132.8729669225468</v>
      </c>
      <c r="J70" s="10">
        <f t="shared" si="4"/>
        <v>16392.085352526534</v>
      </c>
      <c r="K70" s="13"/>
      <c r="L70" s="13"/>
      <c r="M70" s="23"/>
      <c r="O70" s="16"/>
    </row>
    <row r="71" spans="1:15" x14ac:dyDescent="0.3">
      <c r="A71" s="7" t="s">
        <v>15</v>
      </c>
      <c r="B71" s="10">
        <f t="shared" si="4"/>
        <v>4043.865287384916</v>
      </c>
      <c r="C71" s="10">
        <f t="shared" si="4"/>
        <v>10055.407936686552</v>
      </c>
      <c r="D71" s="10">
        <f t="shared" si="4"/>
        <v>44059.284441756652</v>
      </c>
      <c r="E71" s="10">
        <f t="shared" si="4"/>
        <v>20831.777399669729</v>
      </c>
      <c r="F71" s="10">
        <f t="shared" si="4"/>
        <v>4478.3477314401707</v>
      </c>
      <c r="G71" s="10">
        <f t="shared" si="4"/>
        <v>20346.046081898909</v>
      </c>
      <c r="H71" s="10">
        <f t="shared" si="4"/>
        <v>7915.9064983837006</v>
      </c>
      <c r="I71" s="10">
        <f t="shared" si="4"/>
        <v>3841.2556355559564</v>
      </c>
      <c r="J71" s="10">
        <f t="shared" si="4"/>
        <v>14340.722401793511</v>
      </c>
      <c r="K71" s="13"/>
      <c r="L71" s="13"/>
      <c r="M71" s="23"/>
      <c r="O71" s="16"/>
    </row>
    <row r="72" spans="1:15" x14ac:dyDescent="0.3">
      <c r="A72" s="7" t="s">
        <v>16</v>
      </c>
      <c r="B72" s="10">
        <f t="shared" si="4"/>
        <v>4152.564159811991</v>
      </c>
      <c r="C72" s="10">
        <f t="shared" si="4"/>
        <v>9289.6200135576473</v>
      </c>
      <c r="D72" s="10">
        <f t="shared" si="4"/>
        <v>37512.718830673635</v>
      </c>
      <c r="E72" s="10">
        <f t="shared" si="4"/>
        <v>18050.815434677774</v>
      </c>
      <c r="F72" s="10">
        <f t="shared" si="4"/>
        <v>3841.1454685521194</v>
      </c>
      <c r="G72" s="10">
        <f t="shared" si="4"/>
        <v>17170.837274952966</v>
      </c>
      <c r="H72" s="10">
        <f t="shared" si="4"/>
        <v>6757.020511788156</v>
      </c>
      <c r="I72" s="10">
        <f t="shared" si="4"/>
        <v>3238.877246992678</v>
      </c>
      <c r="J72" s="10">
        <f t="shared" si="4"/>
        <v>12398.641612003414</v>
      </c>
      <c r="K72" s="13"/>
      <c r="L72" s="13"/>
      <c r="M72" s="23"/>
      <c r="O72" s="16"/>
    </row>
    <row r="73" spans="1:15" x14ac:dyDescent="0.3">
      <c r="A73" s="7" t="s">
        <v>17</v>
      </c>
      <c r="B73" s="10">
        <f t="shared" si="4"/>
        <v>4750.6154086020852</v>
      </c>
      <c r="C73" s="10">
        <f t="shared" si="4"/>
        <v>10662.352962705814</v>
      </c>
      <c r="D73" s="10">
        <f t="shared" si="4"/>
        <v>41707.177910430531</v>
      </c>
      <c r="E73" s="10">
        <f t="shared" si="4"/>
        <v>18818.188271635703</v>
      </c>
      <c r="F73" s="10">
        <f t="shared" si="4"/>
        <v>4335.9395721198853</v>
      </c>
      <c r="G73" s="10">
        <f t="shared" si="4"/>
        <v>18308.202543242984</v>
      </c>
      <c r="H73" s="10">
        <f t="shared" si="4"/>
        <v>8095.4703778044341</v>
      </c>
      <c r="I73" s="10">
        <f t="shared" si="4"/>
        <v>3677.3130678159578</v>
      </c>
      <c r="J73" s="10">
        <f t="shared" si="4"/>
        <v>13269.176094839348</v>
      </c>
      <c r="K73" s="13"/>
      <c r="L73" s="13"/>
      <c r="M73" s="23"/>
      <c r="O73" s="16"/>
    </row>
    <row r="74" spans="1:15" x14ac:dyDescent="0.3">
      <c r="A74" s="7" t="s">
        <v>18</v>
      </c>
      <c r="B74" s="10">
        <f t="shared" si="4"/>
        <v>5053.9519517542412</v>
      </c>
      <c r="C74" s="10">
        <f>C46-(C60-MIN(C$52:C$63))</f>
        <v>11450.354196966371</v>
      </c>
      <c r="D74" s="10">
        <f t="shared" si="4"/>
        <v>45737.096968169841</v>
      </c>
      <c r="E74" s="10">
        <f t="shared" si="4"/>
        <v>20217.288008311414</v>
      </c>
      <c r="F74" s="10">
        <f t="shared" si="4"/>
        <v>4868.0019391069636</v>
      </c>
      <c r="G74" s="10">
        <f t="shared" si="4"/>
        <v>21861.81789331459</v>
      </c>
      <c r="H74" s="10">
        <f t="shared" si="4"/>
        <v>9643.1543881483558</v>
      </c>
      <c r="I74" s="10">
        <f t="shared" si="4"/>
        <v>4506.1175044975289</v>
      </c>
      <c r="J74" s="10">
        <f t="shared" si="4"/>
        <v>16658.806973771792</v>
      </c>
      <c r="K74" s="13"/>
      <c r="L74" s="13"/>
      <c r="M74" s="23"/>
      <c r="O74" s="16"/>
    </row>
    <row r="75" spans="1:15" x14ac:dyDescent="0.3">
      <c r="A75" s="7" t="s">
        <v>19</v>
      </c>
      <c r="B75" s="10">
        <f t="shared" si="4"/>
        <v>5354.8564854144661</v>
      </c>
      <c r="C75" s="10">
        <f t="shared" si="4"/>
        <v>12004.804066516761</v>
      </c>
      <c r="D75" s="10">
        <f t="shared" si="4"/>
        <v>49184.177053707346</v>
      </c>
      <c r="E75" s="10">
        <f t="shared" si="4"/>
        <v>21835.22487377773</v>
      </c>
      <c r="F75" s="10">
        <f t="shared" si="4"/>
        <v>5397.8861388113455</v>
      </c>
      <c r="G75" s="10">
        <f t="shared" si="4"/>
        <v>22824.108928642199</v>
      </c>
      <c r="H75" s="10">
        <f t="shared" si="4"/>
        <v>9508.522803322312</v>
      </c>
      <c r="I75" s="10">
        <f t="shared" si="4"/>
        <v>4426.4223375193469</v>
      </c>
      <c r="J75" s="10">
        <f t="shared" si="4"/>
        <v>16691.334395050148</v>
      </c>
      <c r="K75" s="13"/>
      <c r="L75" s="13"/>
      <c r="M75" s="23"/>
      <c r="O75" s="16"/>
    </row>
    <row r="76" spans="1:15" x14ac:dyDescent="0.3">
      <c r="A76" s="7" t="s">
        <v>20</v>
      </c>
      <c r="B76" s="10">
        <f t="shared" si="4"/>
        <v>5244.9133459566419</v>
      </c>
      <c r="C76" s="10">
        <f t="shared" si="4"/>
        <v>11843.587637812059</v>
      </c>
      <c r="D76" s="10">
        <f t="shared" si="4"/>
        <v>49515.879751102693</v>
      </c>
      <c r="E76" s="10">
        <f t="shared" si="4"/>
        <v>22159.755904990852</v>
      </c>
      <c r="F76" s="10">
        <f t="shared" si="4"/>
        <v>5412.235027049489</v>
      </c>
      <c r="G76" s="10">
        <f t="shared" si="4"/>
        <v>22865.276980542658</v>
      </c>
      <c r="H76" s="10">
        <f t="shared" si="4"/>
        <v>9616.1565893573152</v>
      </c>
      <c r="I76" s="10">
        <f t="shared" si="4"/>
        <v>4474.5809240624931</v>
      </c>
      <c r="J76" s="10">
        <f t="shared" si="4"/>
        <v>16810.662035717625</v>
      </c>
      <c r="K76" s="13"/>
      <c r="L76" s="13"/>
      <c r="M76" s="23"/>
      <c r="O76" s="16"/>
    </row>
    <row r="77" spans="1:15" x14ac:dyDescent="0.3">
      <c r="A77" s="7" t="s">
        <v>21</v>
      </c>
      <c r="B77" s="10">
        <f t="shared" si="4"/>
        <v>4860.7096581473952</v>
      </c>
      <c r="C77" s="10">
        <f t="shared" si="4"/>
        <v>10907.61985140461</v>
      </c>
      <c r="D77" s="10">
        <f t="shared" si="4"/>
        <v>45001.502771543499</v>
      </c>
      <c r="E77" s="10">
        <f t="shared" si="4"/>
        <v>19909.258136159686</v>
      </c>
      <c r="F77" s="10">
        <f t="shared" si="4"/>
        <v>4667.3260641848656</v>
      </c>
      <c r="G77" s="10">
        <f t="shared" si="4"/>
        <v>19752.185869633231</v>
      </c>
      <c r="H77" s="10">
        <f t="shared" si="4"/>
        <v>8303.7670655345992</v>
      </c>
      <c r="I77" s="10">
        <f t="shared" si="4"/>
        <v>3821.1036808144609</v>
      </c>
      <c r="J77" s="10">
        <f t="shared" si="4"/>
        <v>14088.955693176864</v>
      </c>
      <c r="K77" s="13"/>
      <c r="L77" s="13"/>
      <c r="M77" s="23"/>
      <c r="O77" s="16"/>
    </row>
    <row r="79" spans="1:15" x14ac:dyDescent="0.3">
      <c r="A79" s="1" t="s">
        <v>83</v>
      </c>
      <c r="B79" s="2" t="s">
        <v>37</v>
      </c>
    </row>
    <row r="80" spans="1:15" x14ac:dyDescent="0.3">
      <c r="A80" s="7" t="s">
        <v>10</v>
      </c>
      <c r="B80" s="10">
        <f>$B$17-SUM($B66:$J66)</f>
        <v>42869.295339474993</v>
      </c>
      <c r="D80" s="23"/>
    </row>
    <row r="81" spans="1:4" x14ac:dyDescent="0.3">
      <c r="A81" s="7" t="s">
        <v>11</v>
      </c>
      <c r="B81" s="10">
        <f>$B$17-SUM($B67:$J67)</f>
        <v>52080.339969989422</v>
      </c>
      <c r="D81" s="23"/>
    </row>
    <row r="82" spans="1:4" x14ac:dyDescent="0.3">
      <c r="A82" s="7" t="s">
        <v>12</v>
      </c>
      <c r="B82" s="10">
        <f>$B$17-SUM($B68:$J68)</f>
        <v>39687.938805467507</v>
      </c>
      <c r="D82" s="23"/>
    </row>
    <row r="83" spans="1:4" x14ac:dyDescent="0.3">
      <c r="A83" s="7" t="s">
        <v>13</v>
      </c>
      <c r="B83" s="10">
        <f>$B$17-SUM($B69:$J69)</f>
        <v>8083.1147727149073</v>
      </c>
      <c r="D83" s="23"/>
    </row>
    <row r="84" spans="1:4" x14ac:dyDescent="0.3">
      <c r="A84" s="7" t="s">
        <v>14</v>
      </c>
      <c r="B84" s="10">
        <f>$B$17-SUM($B70:$J70)</f>
        <v>8342.6554465068621</v>
      </c>
      <c r="D84" s="23"/>
    </row>
    <row r="85" spans="1:4" x14ac:dyDescent="0.3">
      <c r="A85" s="7" t="s">
        <v>15</v>
      </c>
      <c r="B85" s="10">
        <f t="shared" ref="B85:B91" si="5">$B$17-SUM($B71:$J71)</f>
        <v>23296.278690649022</v>
      </c>
      <c r="D85" s="23"/>
    </row>
    <row r="86" spans="1:4" x14ac:dyDescent="0.3">
      <c r="A86" s="7" t="s">
        <v>16</v>
      </c>
      <c r="B86" s="10">
        <f t="shared" si="5"/>
        <v>40796.651552208728</v>
      </c>
      <c r="D86" s="23"/>
    </row>
    <row r="87" spans="1:4" x14ac:dyDescent="0.3">
      <c r="A87" s="7" t="s">
        <v>17</v>
      </c>
      <c r="B87" s="10">
        <f t="shared" si="5"/>
        <v>29584.455896022351</v>
      </c>
      <c r="D87" s="23"/>
    </row>
    <row r="88" spans="1:4" x14ac:dyDescent="0.3">
      <c r="A88" s="7" t="s">
        <v>18</v>
      </c>
      <c r="B88" s="10">
        <f t="shared" si="5"/>
        <v>13212.30228117801</v>
      </c>
      <c r="D88" s="23"/>
    </row>
    <row r="89" spans="1:4" x14ac:dyDescent="0.3">
      <c r="A89" s="7" t="s">
        <v>19</v>
      </c>
      <c r="B89" s="10">
        <f t="shared" si="5"/>
        <v>5981.5550224574399</v>
      </c>
      <c r="D89" s="23"/>
    </row>
    <row r="90" spans="1:4" x14ac:dyDescent="0.3">
      <c r="A90" s="7" t="s">
        <v>20</v>
      </c>
      <c r="B90" s="10">
        <f t="shared" si="5"/>
        <v>5265.8439086272556</v>
      </c>
      <c r="D90" s="23"/>
    </row>
    <row r="91" spans="1:4" x14ac:dyDescent="0.3">
      <c r="A91" s="7" t="s">
        <v>21</v>
      </c>
      <c r="B91" s="10">
        <f t="shared" si="5"/>
        <v>21896.463314619905</v>
      </c>
      <c r="D91" s="23"/>
    </row>
    <row r="92" spans="1:4" x14ac:dyDescent="0.3">
      <c r="A92" s="12" t="s">
        <v>38</v>
      </c>
      <c r="B92" s="15">
        <f>SUM($B$80:$B$91)/$B$17</f>
        <v>1.9000000000000006</v>
      </c>
    </row>
    <row r="94" spans="1:4" x14ac:dyDescent="0.3">
      <c r="A94" s="1" t="s">
        <v>84</v>
      </c>
      <c r="B94" s="64">
        <f>(SUM($B$80:$B$91)-$D$95*$B$17)/12</f>
        <v>9.701276818911234E-12</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9.701276818911234E-9</v>
      </c>
    </row>
    <row r="98" spans="1:2" ht="15.6" thickBot="1" x14ac:dyDescent="0.35"/>
    <row r="99" spans="1:2" ht="15.6" thickBot="1" x14ac:dyDescent="0.35">
      <c r="A99" s="1" t="s">
        <v>61</v>
      </c>
      <c r="B99" s="24" t="e">
        <f>B97/入力!$E$17</f>
        <v>#DIV/0!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221"/>
  <sheetViews>
    <sheetView topLeftCell="A154" zoomScale="85" zoomScaleNormal="85" workbookViewId="0"/>
  </sheetViews>
  <sheetFormatPr defaultColWidth="9" defaultRowHeight="15" x14ac:dyDescent="0.3"/>
  <cols>
    <col min="1" max="13" width="9" style="73"/>
    <col min="14" max="16384" width="9" style="1"/>
  </cols>
  <sheetData>
    <row r="1" spans="1:16" x14ac:dyDescent="0.3">
      <c r="O1" s="5"/>
      <c r="P1" s="6" t="s">
        <v>76</v>
      </c>
    </row>
    <row r="3" spans="1:16" x14ac:dyDescent="0.3">
      <c r="A3" s="48" t="s">
        <v>51</v>
      </c>
      <c r="B3" s="49">
        <v>4</v>
      </c>
      <c r="C3" s="49">
        <v>5</v>
      </c>
      <c r="D3" s="49">
        <v>6</v>
      </c>
      <c r="E3" s="49">
        <v>7</v>
      </c>
      <c r="F3" s="49">
        <v>8</v>
      </c>
      <c r="G3" s="49">
        <v>9</v>
      </c>
      <c r="H3" s="49">
        <v>10</v>
      </c>
      <c r="I3" s="49">
        <v>11</v>
      </c>
      <c r="J3" s="49">
        <v>12</v>
      </c>
      <c r="K3" s="49">
        <v>1</v>
      </c>
      <c r="L3" s="49">
        <v>2</v>
      </c>
      <c r="M3" s="49">
        <v>3</v>
      </c>
    </row>
    <row r="4" spans="1:16" x14ac:dyDescent="0.3">
      <c r="A4" s="50">
        <v>20</v>
      </c>
      <c r="B4" s="51">
        <f>調整係数一覧!B4</f>
        <v>0.90680440278437768</v>
      </c>
      <c r="C4" s="51">
        <f>調整係数一覧!C4</f>
        <v>0.84755774181527643</v>
      </c>
      <c r="D4" s="51">
        <f>調整係数一覧!D4</f>
        <v>0.93965912510216809</v>
      </c>
      <c r="E4" s="51">
        <f>調整係数一覧!E4</f>
        <v>1</v>
      </c>
      <c r="F4" s="51">
        <f>調整係数一覧!F4</f>
        <v>0.99141856316507559</v>
      </c>
      <c r="G4" s="51">
        <f>調整係数一覧!G4</f>
        <v>0.99543417875612905</v>
      </c>
      <c r="H4" s="51">
        <f>調整係数一覧!H4</f>
        <v>0.94901107191948952</v>
      </c>
      <c r="I4" s="51">
        <f>調整係数一覧!I4</f>
        <v>0.91702598421461867</v>
      </c>
      <c r="J4" s="51">
        <f>調整係数一覧!J4</f>
        <v>0.93251103004554081</v>
      </c>
      <c r="K4" s="51">
        <f>調整係数一覧!K4</f>
        <v>0.9593233230836935</v>
      </c>
      <c r="L4" s="51">
        <f>調整係数一覧!L4</f>
        <v>0.94847482148290907</v>
      </c>
      <c r="M4" s="51">
        <f>調整係数一覧!M4</f>
        <v>0.92611087089190491</v>
      </c>
    </row>
    <row r="5" spans="1:16" x14ac:dyDescent="0.3">
      <c r="A5" s="50">
        <v>19</v>
      </c>
      <c r="B5" s="51">
        <f>調整係数一覧!B5</f>
        <v>0.90680440278437768</v>
      </c>
      <c r="C5" s="51">
        <f>調整係数一覧!C5</f>
        <v>0.84755774181527643</v>
      </c>
      <c r="D5" s="51">
        <f>調整係数一覧!D5</f>
        <v>0.93965912510216809</v>
      </c>
      <c r="E5" s="51">
        <f>調整係数一覧!E5</f>
        <v>1</v>
      </c>
      <c r="F5" s="51">
        <f>調整係数一覧!F5</f>
        <v>0.99141856316507559</v>
      </c>
      <c r="G5" s="51">
        <f>調整係数一覧!G5</f>
        <v>0.99543417875612905</v>
      </c>
      <c r="H5" s="51">
        <f>調整係数一覧!H5</f>
        <v>0.94901107191948952</v>
      </c>
      <c r="I5" s="51">
        <f>調整係数一覧!I5</f>
        <v>0.91702598421461867</v>
      </c>
      <c r="J5" s="51">
        <f>調整係数一覧!J5</f>
        <v>0.93251103004554081</v>
      </c>
      <c r="K5" s="51">
        <f>調整係数一覧!K5</f>
        <v>0.9593233230836935</v>
      </c>
      <c r="L5" s="51">
        <f>調整係数一覧!L5</f>
        <v>0.94847482148290907</v>
      </c>
      <c r="M5" s="51">
        <f>調整係数一覧!M5</f>
        <v>0.92611087089190491</v>
      </c>
    </row>
    <row r="6" spans="1:16" x14ac:dyDescent="0.3">
      <c r="A6" s="50">
        <v>18</v>
      </c>
      <c r="B6" s="51">
        <f>調整係数一覧!B6</f>
        <v>0.90680440278437768</v>
      </c>
      <c r="C6" s="51">
        <f>調整係数一覧!C6</f>
        <v>0.84755774181527643</v>
      </c>
      <c r="D6" s="51">
        <f>調整係数一覧!D6</f>
        <v>0.93965912510216809</v>
      </c>
      <c r="E6" s="51">
        <f>調整係数一覧!E6</f>
        <v>1</v>
      </c>
      <c r="F6" s="51">
        <f>調整係数一覧!F6</f>
        <v>0.99141856316507559</v>
      </c>
      <c r="G6" s="51">
        <f>調整係数一覧!G6</f>
        <v>0.99543417875612905</v>
      </c>
      <c r="H6" s="51">
        <f>調整係数一覧!H6</f>
        <v>0.94901107191948952</v>
      </c>
      <c r="I6" s="51">
        <f>調整係数一覧!I6</f>
        <v>0.91702598421461867</v>
      </c>
      <c r="J6" s="51">
        <f>調整係数一覧!J6</f>
        <v>0.93251103004554081</v>
      </c>
      <c r="K6" s="51">
        <f>調整係数一覧!K6</f>
        <v>0.9593233230836935</v>
      </c>
      <c r="L6" s="51">
        <f>調整係数一覧!L6</f>
        <v>0.94847482148290907</v>
      </c>
      <c r="M6" s="51">
        <f>調整係数一覧!M6</f>
        <v>0.92611087089190491</v>
      </c>
    </row>
    <row r="7" spans="1:16" x14ac:dyDescent="0.3">
      <c r="A7" s="50">
        <v>17</v>
      </c>
      <c r="B7" s="51">
        <f>調整係数一覧!B7</f>
        <v>0.90680440278437768</v>
      </c>
      <c r="C7" s="51">
        <f>調整係数一覧!C7</f>
        <v>0.84755774181527643</v>
      </c>
      <c r="D7" s="51">
        <f>調整係数一覧!D7</f>
        <v>0.93965912510216809</v>
      </c>
      <c r="E7" s="51">
        <f>調整係数一覧!E7</f>
        <v>1</v>
      </c>
      <c r="F7" s="51">
        <f>調整係数一覧!F7</f>
        <v>0.99141856316507559</v>
      </c>
      <c r="G7" s="51">
        <f>調整係数一覧!G7</f>
        <v>0.99543417875612905</v>
      </c>
      <c r="H7" s="51">
        <f>調整係数一覧!H7</f>
        <v>0.94901107191948952</v>
      </c>
      <c r="I7" s="51">
        <f>調整係数一覧!I7</f>
        <v>0.91702598421461867</v>
      </c>
      <c r="J7" s="51">
        <f>調整係数一覧!J7</f>
        <v>0.93251103004554081</v>
      </c>
      <c r="K7" s="51">
        <f>調整係数一覧!K7</f>
        <v>0.9593233230836935</v>
      </c>
      <c r="L7" s="51">
        <f>調整係数一覧!L7</f>
        <v>0.94847482148290907</v>
      </c>
      <c r="M7" s="51">
        <f>調整係数一覧!M7</f>
        <v>0.92611087089190491</v>
      </c>
    </row>
    <row r="8" spans="1:16" x14ac:dyDescent="0.3">
      <c r="A8" s="50">
        <v>16</v>
      </c>
      <c r="B8" s="51">
        <f>調整係数一覧!B8</f>
        <v>0.90680440278437768</v>
      </c>
      <c r="C8" s="51">
        <f>調整係数一覧!C8</f>
        <v>0.84755774181527643</v>
      </c>
      <c r="D8" s="51">
        <f>調整係数一覧!D8</f>
        <v>0.93965912510216809</v>
      </c>
      <c r="E8" s="51">
        <f>調整係数一覧!E8</f>
        <v>1</v>
      </c>
      <c r="F8" s="51">
        <f>調整係数一覧!F8</f>
        <v>0.99141856316507559</v>
      </c>
      <c r="G8" s="51">
        <f>調整係数一覧!G8</f>
        <v>0.99543417875612905</v>
      </c>
      <c r="H8" s="51">
        <f>調整係数一覧!H8</f>
        <v>0.94901107191948952</v>
      </c>
      <c r="I8" s="51">
        <f>調整係数一覧!I8</f>
        <v>0.91702598421461867</v>
      </c>
      <c r="J8" s="51">
        <f>調整係数一覧!J8</f>
        <v>0.93251103004554081</v>
      </c>
      <c r="K8" s="51">
        <f>調整係数一覧!K8</f>
        <v>0.9593233230836935</v>
      </c>
      <c r="L8" s="51">
        <f>調整係数一覧!L8</f>
        <v>0.94847482148290907</v>
      </c>
      <c r="M8" s="51">
        <f>調整係数一覧!M8</f>
        <v>0.92611087089190491</v>
      </c>
    </row>
    <row r="9" spans="1:16" x14ac:dyDescent="0.3">
      <c r="A9" s="50">
        <v>15</v>
      </c>
      <c r="B9" s="51">
        <f>調整係数一覧!B9</f>
        <v>0.90680440278437768</v>
      </c>
      <c r="C9" s="51">
        <f>調整係数一覧!C9</f>
        <v>0.84755774181527643</v>
      </c>
      <c r="D9" s="51">
        <f>調整係数一覧!D9</f>
        <v>0.93965912510216809</v>
      </c>
      <c r="E9" s="51">
        <f>調整係数一覧!E9</f>
        <v>1</v>
      </c>
      <c r="F9" s="51">
        <f>調整係数一覧!F9</f>
        <v>0.99141856316507559</v>
      </c>
      <c r="G9" s="51">
        <f>調整係数一覧!G9</f>
        <v>0.99543417875612905</v>
      </c>
      <c r="H9" s="51">
        <f>調整係数一覧!H9</f>
        <v>0.94901107191948952</v>
      </c>
      <c r="I9" s="51">
        <f>調整係数一覧!I9</f>
        <v>0.91702598421461867</v>
      </c>
      <c r="J9" s="51">
        <f>調整係数一覧!J9</f>
        <v>0.93251103004554081</v>
      </c>
      <c r="K9" s="51">
        <f>調整係数一覧!K9</f>
        <v>0.9593233230836935</v>
      </c>
      <c r="L9" s="51">
        <f>調整係数一覧!L9</f>
        <v>0.94847482148290907</v>
      </c>
      <c r="M9" s="51">
        <f>調整係数一覧!M9</f>
        <v>0.92611087089190491</v>
      </c>
    </row>
    <row r="10" spans="1:16" x14ac:dyDescent="0.3">
      <c r="A10" s="50">
        <v>14</v>
      </c>
      <c r="B10" s="51">
        <f>調整係数一覧!B10</f>
        <v>0.90680440278437768</v>
      </c>
      <c r="C10" s="51">
        <f>調整係数一覧!C10</f>
        <v>0.84755774181527643</v>
      </c>
      <c r="D10" s="51">
        <f>調整係数一覧!D10</f>
        <v>0.93965912510216809</v>
      </c>
      <c r="E10" s="51">
        <f>調整係数一覧!E10</f>
        <v>1</v>
      </c>
      <c r="F10" s="51">
        <f>調整係数一覧!F10</f>
        <v>0.99141856316507559</v>
      </c>
      <c r="G10" s="51">
        <f>調整係数一覧!G10</f>
        <v>0.99543417875612905</v>
      </c>
      <c r="H10" s="51">
        <f>調整係数一覧!H10</f>
        <v>0.94901107191948952</v>
      </c>
      <c r="I10" s="51">
        <f>調整係数一覧!I10</f>
        <v>0.91702598421461867</v>
      </c>
      <c r="J10" s="51">
        <f>調整係数一覧!J10</f>
        <v>0.93251103004554081</v>
      </c>
      <c r="K10" s="51">
        <f>調整係数一覧!K10</f>
        <v>0.9593233230836935</v>
      </c>
      <c r="L10" s="51">
        <f>調整係数一覧!L10</f>
        <v>0.94847482148290907</v>
      </c>
      <c r="M10" s="51">
        <f>調整係数一覧!M10</f>
        <v>0.92611087089190491</v>
      </c>
    </row>
    <row r="11" spans="1:16" x14ac:dyDescent="0.3">
      <c r="A11" s="50">
        <v>13</v>
      </c>
      <c r="B11" s="51">
        <f>調整係数一覧!B11</f>
        <v>0.90619829468507307</v>
      </c>
      <c r="C11" s="51">
        <f>調整係数一覧!C11</f>
        <v>0.84755774181527643</v>
      </c>
      <c r="D11" s="51">
        <f>調整係数一覧!D11</f>
        <v>0.93965912510216809</v>
      </c>
      <c r="E11" s="51">
        <f>調整係数一覧!E11</f>
        <v>1</v>
      </c>
      <c r="F11" s="51">
        <f>調整係数一覧!F11</f>
        <v>0.99141856316507559</v>
      </c>
      <c r="G11" s="51">
        <f>調整係数一覧!G11</f>
        <v>0.99543417875612905</v>
      </c>
      <c r="H11" s="51">
        <f>調整係数一覧!H11</f>
        <v>0.94901107191948952</v>
      </c>
      <c r="I11" s="51">
        <f>調整係数一覧!I11</f>
        <v>0.91702598421461867</v>
      </c>
      <c r="J11" s="51">
        <f>調整係数一覧!J11</f>
        <v>0.93251103004554081</v>
      </c>
      <c r="K11" s="51">
        <f>調整係数一覧!K11</f>
        <v>0.9593233230836935</v>
      </c>
      <c r="L11" s="51">
        <f>調整係数一覧!L11</f>
        <v>0.94847482148290907</v>
      </c>
      <c r="M11" s="51">
        <f>調整係数一覧!M11</f>
        <v>0.92611087089190491</v>
      </c>
    </row>
    <row r="12" spans="1:16" x14ac:dyDescent="0.3">
      <c r="A12" s="50">
        <v>12</v>
      </c>
      <c r="B12" s="51">
        <f>調整係数一覧!B12</f>
        <v>0.90257955086726804</v>
      </c>
      <c r="C12" s="51">
        <f>調整係数一覧!C12</f>
        <v>0.84755774181527643</v>
      </c>
      <c r="D12" s="51">
        <f>調整係数一覧!D12</f>
        <v>0.93965912510216809</v>
      </c>
      <c r="E12" s="51">
        <f>調整係数一覧!E12</f>
        <v>1</v>
      </c>
      <c r="F12" s="51">
        <f>調整係数一覧!F12</f>
        <v>0.99141856316507559</v>
      </c>
      <c r="G12" s="51">
        <f>調整係数一覧!G12</f>
        <v>0.99543417875612905</v>
      </c>
      <c r="H12" s="51">
        <f>調整係数一覧!H12</f>
        <v>0.94901107191948952</v>
      </c>
      <c r="I12" s="51">
        <f>調整係数一覧!I12</f>
        <v>0.91702598421461867</v>
      </c>
      <c r="J12" s="51">
        <f>調整係数一覧!J12</f>
        <v>0.93251103004554081</v>
      </c>
      <c r="K12" s="51">
        <f>調整係数一覧!K12</f>
        <v>0.9593233230836935</v>
      </c>
      <c r="L12" s="51">
        <f>調整係数一覧!L12</f>
        <v>0.9456584692223784</v>
      </c>
      <c r="M12" s="51">
        <f>調整係数一覧!M12</f>
        <v>0.92611087089190491</v>
      </c>
    </row>
    <row r="13" spans="1:16" x14ac:dyDescent="0.3">
      <c r="A13" s="50">
        <v>11</v>
      </c>
      <c r="B13" s="51">
        <f>調整係数一覧!B13</f>
        <v>0.89594817133096283</v>
      </c>
      <c r="C13" s="51">
        <f>調整係数一覧!C13</f>
        <v>0.84663096405797633</v>
      </c>
      <c r="D13" s="51">
        <f>調整係数一覧!D13</f>
        <v>0.93965912510216809</v>
      </c>
      <c r="E13" s="51">
        <f>調整係数一覧!E13</f>
        <v>1</v>
      </c>
      <c r="F13" s="51">
        <f>調整係数一覧!F13</f>
        <v>0.99141856316507559</v>
      </c>
      <c r="G13" s="51">
        <f>調整係数一覧!G13</f>
        <v>0.99543417875612905</v>
      </c>
      <c r="H13" s="51">
        <f>調整係数一覧!H13</f>
        <v>0.94901107191948952</v>
      </c>
      <c r="I13" s="51">
        <f>調整係数一覧!I13</f>
        <v>0.91632639985534714</v>
      </c>
      <c r="J13" s="51">
        <f>調整係数一覧!J13</f>
        <v>0.92901748595142952</v>
      </c>
      <c r="K13" s="51">
        <f>調整係数一覧!K13</f>
        <v>0.95514647671970609</v>
      </c>
      <c r="L13" s="51">
        <f>調整係数一覧!L13</f>
        <v>0.93655586456743301</v>
      </c>
      <c r="M13" s="51">
        <f>調整係数一覧!M13</f>
        <v>0.92611087089190491</v>
      </c>
    </row>
    <row r="14" spans="1:16" x14ac:dyDescent="0.3">
      <c r="A14" s="50">
        <v>10</v>
      </c>
      <c r="B14" s="51">
        <f>調整係数一覧!B14</f>
        <v>0.88630415607615742</v>
      </c>
      <c r="C14" s="51">
        <f>調整係数一覧!C14</f>
        <v>0.84019376736492468</v>
      </c>
      <c r="D14" s="51">
        <f>調整係数一覧!D14</f>
        <v>0.93328582434022223</v>
      </c>
      <c r="E14" s="51">
        <f>調整係数一覧!E14</f>
        <v>1</v>
      </c>
      <c r="F14" s="51">
        <f>調整係数一覧!F14</f>
        <v>0.99141856316507559</v>
      </c>
      <c r="G14" s="51">
        <f>調整係数一覧!G14</f>
        <v>0.99543417875612905</v>
      </c>
      <c r="H14" s="51">
        <f>調整係数一覧!H14</f>
        <v>0.94901107191948952</v>
      </c>
      <c r="I14" s="51">
        <f>調整係数一覧!I14</f>
        <v>0.90943280051108688</v>
      </c>
      <c r="J14" s="51">
        <f>調整係数一覧!J14</f>
        <v>0.92001954725362323</v>
      </c>
      <c r="K14" s="51">
        <f>調整係数一覧!K14</f>
        <v>0.94513375341813388</v>
      </c>
      <c r="L14" s="51">
        <f>調整係数一覧!L14</f>
        <v>0.92116700751807268</v>
      </c>
      <c r="M14" s="51">
        <f>調整係数一覧!M14</f>
        <v>0.92096195100985367</v>
      </c>
    </row>
    <row r="15" spans="1:16" x14ac:dyDescent="0.3">
      <c r="A15" s="50">
        <v>9</v>
      </c>
      <c r="B15" s="51">
        <f>調整係数一覧!B15</f>
        <v>0.87364750510285183</v>
      </c>
      <c r="C15" s="51">
        <f>調整係数一覧!C15</f>
        <v>0.82824615173612182</v>
      </c>
      <c r="D15" s="51">
        <f>調整係数一覧!D15</f>
        <v>0.91789360963579669</v>
      </c>
      <c r="E15" s="51">
        <f>調整係数一覧!E15</f>
        <v>1</v>
      </c>
      <c r="F15" s="51">
        <f>調整係数一覧!F15</f>
        <v>0.98985126772151966</v>
      </c>
      <c r="G15" s="51">
        <f>調整係数一覧!G15</f>
        <v>0.99286425987157301</v>
      </c>
      <c r="H15" s="51">
        <f>調整係数一覧!H15</f>
        <v>0.94313629367699581</v>
      </c>
      <c r="I15" s="51">
        <f>調整係数一覧!I15</f>
        <v>0.89634518618183789</v>
      </c>
      <c r="J15" s="51">
        <f>調整係数一覧!J15</f>
        <v>0.90551721395212237</v>
      </c>
      <c r="K15" s="51">
        <f>調整係数一覧!K15</f>
        <v>0.92928515317897686</v>
      </c>
      <c r="L15" s="51">
        <f>調整係数一覧!L15</f>
        <v>0.89949189807429764</v>
      </c>
      <c r="M15" s="51">
        <f>調整係数一覧!M15</f>
        <v>0.90865046178101072</v>
      </c>
    </row>
    <row r="16" spans="1:16" x14ac:dyDescent="0.3">
      <c r="A16" s="50">
        <v>8</v>
      </c>
      <c r="B16" s="51">
        <f>調整係数一覧!B16</f>
        <v>0.85797821841104593</v>
      </c>
      <c r="C16" s="51">
        <f>調整係数一覧!C16</f>
        <v>0.8107881171715674</v>
      </c>
      <c r="D16" s="51">
        <f>調整係数一覧!D16</f>
        <v>0.89348248098889138</v>
      </c>
      <c r="E16" s="51">
        <f>調整係数一覧!E16</f>
        <v>0.98993783846996086</v>
      </c>
      <c r="F16" s="51">
        <f>調整係数一覧!F16</f>
        <v>0.97711005741218937</v>
      </c>
      <c r="G16" s="51">
        <f>調整係数一覧!G16</f>
        <v>0.97833017847920933</v>
      </c>
      <c r="H16" s="51">
        <f>調整係数一覧!H16</f>
        <v>0.93108084689624082</v>
      </c>
      <c r="I16" s="51">
        <f>調整係数一覧!I16</f>
        <v>0.87706355686760018</v>
      </c>
      <c r="J16" s="51">
        <f>調整係数一覧!J16</f>
        <v>0.88551048604692684</v>
      </c>
      <c r="K16" s="51">
        <f>調整係数一覧!K16</f>
        <v>0.90760067600223482</v>
      </c>
      <c r="L16" s="51">
        <f>調整係数一覧!L16</f>
        <v>0.87153053623610766</v>
      </c>
      <c r="M16" s="51">
        <f>調整係数一覧!M16</f>
        <v>0.88917640320537616</v>
      </c>
    </row>
    <row r="17" spans="1:13" x14ac:dyDescent="0.3">
      <c r="A17" s="50">
        <v>7</v>
      </c>
      <c r="B17" s="51">
        <f>調整係数一覧!B17</f>
        <v>0.83929629600073985</v>
      </c>
      <c r="C17" s="51">
        <f>調整係数一覧!C17</f>
        <v>0.78781966367126177</v>
      </c>
      <c r="D17" s="51">
        <f>調整係数一覧!D17</f>
        <v>0.8600524383995064</v>
      </c>
      <c r="E17" s="51">
        <f>調整係数一覧!E17</f>
        <v>0.96349320805150929</v>
      </c>
      <c r="F17" s="51">
        <f>調整係数一覧!F17</f>
        <v>0.95319493223708451</v>
      </c>
      <c r="G17" s="51">
        <f>調整係数一覧!G17</f>
        <v>0.95183193457903792</v>
      </c>
      <c r="H17" s="51">
        <f>調整係数一覧!H17</f>
        <v>0.91284473157722423</v>
      </c>
      <c r="I17" s="51">
        <f>調整係数一覧!I17</f>
        <v>0.85158791256837363</v>
      </c>
      <c r="J17" s="51">
        <f>調整係数一覧!J17</f>
        <v>0.85999936353803652</v>
      </c>
      <c r="K17" s="51">
        <f>調整係数一覧!K17</f>
        <v>0.88008032188790797</v>
      </c>
      <c r="L17" s="51">
        <f>調整係数一覧!L17</f>
        <v>0.83728292200350318</v>
      </c>
      <c r="M17" s="51">
        <f>調整係数一覧!M17</f>
        <v>0.86253977528294956</v>
      </c>
    </row>
    <row r="18" spans="1:13" x14ac:dyDescent="0.3">
      <c r="A18" s="50">
        <v>6</v>
      </c>
      <c r="B18" s="51">
        <f>調整係数一覧!B18</f>
        <v>0.81760173787193358</v>
      </c>
      <c r="C18" s="51">
        <f>調整係数一覧!C18</f>
        <v>0.7593407912352047</v>
      </c>
      <c r="D18" s="51">
        <f>調整係数一覧!D18</f>
        <v>0.81760348186764165</v>
      </c>
      <c r="E18" s="51">
        <f>調整係数一覧!E18</f>
        <v>0.92350258135891905</v>
      </c>
      <c r="F18" s="51">
        <f>調整係数一覧!F18</f>
        <v>0.91810589219620509</v>
      </c>
      <c r="G18" s="51">
        <f>調整係数一覧!G18</f>
        <v>0.91336952817105865</v>
      </c>
      <c r="H18" s="51">
        <f>調整係数一覧!H18</f>
        <v>0.88842794771994626</v>
      </c>
      <c r="I18" s="51">
        <f>調整係数一覧!I18</f>
        <v>0.81991825328415846</v>
      </c>
      <c r="J18" s="51">
        <f>調整係数一覧!J18</f>
        <v>0.82898384642545153</v>
      </c>
      <c r="K18" s="51">
        <f>調整係数一覧!K18</f>
        <v>0.8467240908359962</v>
      </c>
      <c r="L18" s="51">
        <f>調整係数一覧!L18</f>
        <v>0.79674905537648377</v>
      </c>
      <c r="M18" s="51">
        <f>調整係数一覧!M18</f>
        <v>0.82874057801373135</v>
      </c>
    </row>
    <row r="19" spans="1:13" x14ac:dyDescent="0.3">
      <c r="A19" s="50">
        <v>5</v>
      </c>
      <c r="B19" s="51">
        <f>調整係数一覧!B19</f>
        <v>0.79289454402462711</v>
      </c>
      <c r="C19" s="51">
        <f>調整係数一覧!C19</f>
        <v>0.72535149986339631</v>
      </c>
      <c r="D19" s="51">
        <f>調整係数一覧!D19</f>
        <v>0.766135611393297</v>
      </c>
      <c r="E19" s="51">
        <f>調整係数一覧!E19</f>
        <v>0.86996595839219026</v>
      </c>
      <c r="F19" s="51">
        <f>調整係数一覧!F19</f>
        <v>0.87184293728955109</v>
      </c>
      <c r="G19" s="51">
        <f>調整係数一覧!G19</f>
        <v>0.86294295925527176</v>
      </c>
      <c r="H19" s="51">
        <f>調整係数一覧!H19</f>
        <v>0.85783049532440669</v>
      </c>
      <c r="I19" s="51">
        <f>調整係数一覧!I19</f>
        <v>0.78205457901495445</v>
      </c>
      <c r="J19" s="51">
        <f>調整係数一覧!J19</f>
        <v>0.79246393470917176</v>
      </c>
      <c r="K19" s="51">
        <f>調整係数一覧!K19</f>
        <v>0.80753198284649952</v>
      </c>
      <c r="L19" s="51">
        <f>調整係数一覧!L19</f>
        <v>0.74992893635504965</v>
      </c>
      <c r="M19" s="51">
        <f>調整係数一覧!M19</f>
        <v>0.78777881139772132</v>
      </c>
    </row>
    <row r="20" spans="1:13" x14ac:dyDescent="0.3">
      <c r="A20" s="50">
        <v>4</v>
      </c>
      <c r="B20" s="51">
        <f>調整係数一覧!B20</f>
        <v>0.76517471445882035</v>
      </c>
      <c r="C20" s="51">
        <f>調整係数一覧!C20</f>
        <v>0.68585178955583648</v>
      </c>
      <c r="D20" s="51">
        <f>調整係数一覧!D20</f>
        <v>0.7056488269764728</v>
      </c>
      <c r="E20" s="51">
        <f>調整係数一覧!E20</f>
        <v>0.80288333915132304</v>
      </c>
      <c r="F20" s="51">
        <f>調整係数一覧!F20</f>
        <v>0.81440606751712252</v>
      </c>
      <c r="G20" s="51">
        <f>調整係数一覧!G20</f>
        <v>0.80055222783167712</v>
      </c>
      <c r="H20" s="51">
        <f>調整係数一覧!H20</f>
        <v>0.82105237439060574</v>
      </c>
      <c r="I20" s="51">
        <f>調整係数一覧!I20</f>
        <v>0.73799688976076172</v>
      </c>
      <c r="J20" s="51">
        <f>調整係数一覧!J20</f>
        <v>0.75043962838919731</v>
      </c>
      <c r="K20" s="51">
        <f>調整係数一覧!K20</f>
        <v>0.76250399791941803</v>
      </c>
      <c r="L20" s="51">
        <f>調整係数一覧!L20</f>
        <v>0.69682256493920058</v>
      </c>
      <c r="M20" s="51">
        <f>調整係数一覧!M20</f>
        <v>0.73965447543491958</v>
      </c>
    </row>
    <row r="21" spans="1:13" x14ac:dyDescent="0.3">
      <c r="A21" s="50">
        <v>3</v>
      </c>
      <c r="B21" s="51">
        <f>調整係数一覧!B21</f>
        <v>0.7344422491745134</v>
      </c>
      <c r="C21" s="51">
        <f>調整係数一覧!C21</f>
        <v>0.64084166031252532</v>
      </c>
      <c r="D21" s="51">
        <f>調整係数一覧!D21</f>
        <v>0.63614312861716882</v>
      </c>
      <c r="E21" s="51">
        <f>調整係数一覧!E21</f>
        <v>0.72225472363631749</v>
      </c>
      <c r="F21" s="51">
        <f>調整係数一覧!F21</f>
        <v>0.74579528287891961</v>
      </c>
      <c r="G21" s="51">
        <f>調整係数一覧!G21</f>
        <v>0.72619733390027486</v>
      </c>
      <c r="H21" s="51">
        <f>調整係数一覧!H21</f>
        <v>0.7780935849185433</v>
      </c>
      <c r="I21" s="51">
        <f>調整係数一覧!I21</f>
        <v>0.68774518552158026</v>
      </c>
      <c r="J21" s="51">
        <f>調整係数一覧!J21</f>
        <v>0.70291092746552808</v>
      </c>
      <c r="K21" s="51">
        <f>調整係数一覧!K21</f>
        <v>0.71164013605475152</v>
      </c>
      <c r="L21" s="51">
        <f>調整係数一覧!L21</f>
        <v>0.63742994112893681</v>
      </c>
      <c r="M21" s="51">
        <f>調整係数一覧!M21</f>
        <v>0.68436757012532601</v>
      </c>
    </row>
    <row r="22" spans="1:13" x14ac:dyDescent="0.3">
      <c r="A22" s="50">
        <v>2</v>
      </c>
      <c r="B22" s="51">
        <f>調整係数一覧!B22</f>
        <v>0.70069714817170625</v>
      </c>
      <c r="C22" s="51">
        <f>調整係数一覧!C22</f>
        <v>0.59032111213346272</v>
      </c>
      <c r="D22" s="51">
        <f>調整係数一覧!D22</f>
        <v>0.55761851631538506</v>
      </c>
      <c r="E22" s="51">
        <f>調整係数一覧!E22</f>
        <v>0.62808011184717327</v>
      </c>
      <c r="F22" s="51">
        <f>調整係数一覧!F22</f>
        <v>0.6660105833749419</v>
      </c>
      <c r="G22" s="51">
        <f>調整係数一覧!G22</f>
        <v>0.63987827746106474</v>
      </c>
      <c r="H22" s="51">
        <f>調整係数一覧!H22</f>
        <v>0.72895412690821948</v>
      </c>
      <c r="I22" s="51">
        <f>調整係数一覧!I22</f>
        <v>0.63129946629741007</v>
      </c>
      <c r="J22" s="51">
        <f>調整係数一覧!J22</f>
        <v>0.64987783193816417</v>
      </c>
      <c r="K22" s="51">
        <f>調整係数一覧!K22</f>
        <v>0.65494039725250031</v>
      </c>
      <c r="L22" s="51">
        <f>調整係数一覧!L22</f>
        <v>0.57175106492425831</v>
      </c>
      <c r="M22" s="51">
        <f>調整係数一覧!M22</f>
        <v>0.62191809546894072</v>
      </c>
    </row>
    <row r="23" spans="1:13" x14ac:dyDescent="0.3">
      <c r="A23" s="50">
        <v>1</v>
      </c>
      <c r="B23" s="51">
        <f>調整係数一覧!B23</f>
        <v>0.66393941145039892</v>
      </c>
      <c r="C23" s="51">
        <f>調整係数一覧!C23</f>
        <v>0.5342901450186488</v>
      </c>
      <c r="D23" s="51">
        <f>調整係数一覧!D23</f>
        <v>0.47007499007112163</v>
      </c>
      <c r="E23" s="51">
        <f>調整係数一覧!E23</f>
        <v>0.52035950378389062</v>
      </c>
      <c r="F23" s="51">
        <f>調整係数一覧!F23</f>
        <v>0.57505196900518984</v>
      </c>
      <c r="G23" s="51">
        <f>調整係数一覧!G23</f>
        <v>0.5415950585140471</v>
      </c>
      <c r="H23" s="51">
        <f>調整係数一覧!H23</f>
        <v>0.67363400035963406</v>
      </c>
      <c r="I23" s="51">
        <f>調整係数一覧!I23</f>
        <v>0.56865973208825105</v>
      </c>
      <c r="J23" s="51">
        <f>調整係数一覧!J23</f>
        <v>0.5913403418071056</v>
      </c>
      <c r="K23" s="51">
        <f>調整係数一覧!K23</f>
        <v>0.59240478151266407</v>
      </c>
      <c r="L23" s="51">
        <f>調整係数一覧!L23</f>
        <v>0.49978593632516499</v>
      </c>
      <c r="M23" s="51">
        <f>調整係数一覧!M23</f>
        <v>0.55230605146576373</v>
      </c>
    </row>
    <row r="25" spans="1:13" x14ac:dyDescent="0.3">
      <c r="A25" s="48" t="s">
        <v>52</v>
      </c>
      <c r="B25" s="49">
        <v>4</v>
      </c>
      <c r="C25" s="49">
        <v>5</v>
      </c>
      <c r="D25" s="49">
        <v>6</v>
      </c>
      <c r="E25" s="49">
        <v>7</v>
      </c>
      <c r="F25" s="49">
        <v>8</v>
      </c>
      <c r="G25" s="49">
        <v>9</v>
      </c>
      <c r="H25" s="49">
        <v>10</v>
      </c>
      <c r="I25" s="49">
        <v>11</v>
      </c>
      <c r="J25" s="49">
        <v>12</v>
      </c>
      <c r="K25" s="49">
        <v>1</v>
      </c>
      <c r="L25" s="49">
        <v>2</v>
      </c>
      <c r="M25" s="49">
        <v>3</v>
      </c>
    </row>
    <row r="26" spans="1:13" x14ac:dyDescent="0.3">
      <c r="A26" s="50">
        <v>20</v>
      </c>
      <c r="B26" s="51">
        <f>調整係数一覧!B26</f>
        <v>0.90351677557804955</v>
      </c>
      <c r="C26" s="51">
        <f>調整係数一覧!C26</f>
        <v>0.85511321476620927</v>
      </c>
      <c r="D26" s="51">
        <f>調整係数一覧!D26</f>
        <v>0.94665340154348676</v>
      </c>
      <c r="E26" s="51">
        <f>調整係数一覧!E26</f>
        <v>0.99200567803668105</v>
      </c>
      <c r="F26" s="51">
        <f>調整係数一覧!F26</f>
        <v>0.98422955670010759</v>
      </c>
      <c r="G26" s="51">
        <f>調整係数一覧!G26</f>
        <v>0.98335122907066286</v>
      </c>
      <c r="H26" s="51">
        <f>調整係数一覧!H26</f>
        <v>0.95111754361441991</v>
      </c>
      <c r="I26" s="51">
        <f>調整係数一覧!I26</f>
        <v>0.91757976465207869</v>
      </c>
      <c r="J26" s="51">
        <f>調整係数一覧!J26</f>
        <v>0.93902157368962336</v>
      </c>
      <c r="K26" s="51">
        <f>調整係数一覧!K26</f>
        <v>0.96317645851387523</v>
      </c>
      <c r="L26" s="51">
        <f>調整係数一覧!L26</f>
        <v>0.95156555726532666</v>
      </c>
      <c r="M26" s="51">
        <f>調整係数一覧!M26</f>
        <v>0.9227643561903518</v>
      </c>
    </row>
    <row r="27" spans="1:13" x14ac:dyDescent="0.3">
      <c r="A27" s="50">
        <v>19</v>
      </c>
      <c r="B27" s="51">
        <f>調整係数一覧!B27</f>
        <v>0.90351677557804955</v>
      </c>
      <c r="C27" s="51">
        <f>調整係数一覧!C27</f>
        <v>0.85511321476620927</v>
      </c>
      <c r="D27" s="51">
        <f>調整係数一覧!D27</f>
        <v>0.94665340154348676</v>
      </c>
      <c r="E27" s="51">
        <f>調整係数一覧!E27</f>
        <v>0.99200567803668105</v>
      </c>
      <c r="F27" s="51">
        <f>調整係数一覧!F27</f>
        <v>0.98422955670010759</v>
      </c>
      <c r="G27" s="51">
        <f>調整係数一覧!G27</f>
        <v>0.98335122907066286</v>
      </c>
      <c r="H27" s="51">
        <f>調整係数一覧!H27</f>
        <v>0.95111754361441991</v>
      </c>
      <c r="I27" s="51">
        <f>調整係数一覧!I27</f>
        <v>0.91757976465207869</v>
      </c>
      <c r="J27" s="51">
        <f>調整係数一覧!J27</f>
        <v>0.93902157368962336</v>
      </c>
      <c r="K27" s="51">
        <f>調整係数一覧!K27</f>
        <v>0.96317645851387523</v>
      </c>
      <c r="L27" s="51">
        <f>調整係数一覧!L27</f>
        <v>0.95156555726532666</v>
      </c>
      <c r="M27" s="51">
        <f>調整係数一覧!M27</f>
        <v>0.9227643561903518</v>
      </c>
    </row>
    <row r="28" spans="1:13" x14ac:dyDescent="0.3">
      <c r="A28" s="50">
        <v>18</v>
      </c>
      <c r="B28" s="51">
        <f>調整係数一覧!B28</f>
        <v>0.90351677557804955</v>
      </c>
      <c r="C28" s="51">
        <f>調整係数一覧!C28</f>
        <v>0.85511321476620927</v>
      </c>
      <c r="D28" s="51">
        <f>調整係数一覧!D28</f>
        <v>0.94665340154348676</v>
      </c>
      <c r="E28" s="51">
        <f>調整係数一覧!E28</f>
        <v>0.99200567803668105</v>
      </c>
      <c r="F28" s="51">
        <f>調整係数一覧!F28</f>
        <v>0.98422955670010759</v>
      </c>
      <c r="G28" s="51">
        <f>調整係数一覧!G28</f>
        <v>0.98335122907066286</v>
      </c>
      <c r="H28" s="51">
        <f>調整係数一覧!H28</f>
        <v>0.95111754361441991</v>
      </c>
      <c r="I28" s="51">
        <f>調整係数一覧!I28</f>
        <v>0.91757976465207869</v>
      </c>
      <c r="J28" s="51">
        <f>調整係数一覧!J28</f>
        <v>0.93902157368962336</v>
      </c>
      <c r="K28" s="51">
        <f>調整係数一覧!K28</f>
        <v>0.96317645851387523</v>
      </c>
      <c r="L28" s="51">
        <f>調整係数一覧!L28</f>
        <v>0.95156555726532666</v>
      </c>
      <c r="M28" s="51">
        <f>調整係数一覧!M28</f>
        <v>0.9227643561903518</v>
      </c>
    </row>
    <row r="29" spans="1:13" x14ac:dyDescent="0.3">
      <c r="A29" s="50">
        <v>17</v>
      </c>
      <c r="B29" s="51">
        <f>調整係数一覧!B29</f>
        <v>0.90351677557804955</v>
      </c>
      <c r="C29" s="51">
        <f>調整係数一覧!C29</f>
        <v>0.85511321476620927</v>
      </c>
      <c r="D29" s="51">
        <f>調整係数一覧!D29</f>
        <v>0.94665340154348676</v>
      </c>
      <c r="E29" s="51">
        <f>調整係数一覧!E29</f>
        <v>0.99200567803668105</v>
      </c>
      <c r="F29" s="51">
        <f>調整係数一覧!F29</f>
        <v>0.98422955670010759</v>
      </c>
      <c r="G29" s="51">
        <f>調整係数一覧!G29</f>
        <v>0.98335122907066286</v>
      </c>
      <c r="H29" s="51">
        <f>調整係数一覧!H29</f>
        <v>0.95111754361441991</v>
      </c>
      <c r="I29" s="51">
        <f>調整係数一覧!I29</f>
        <v>0.91757976465207869</v>
      </c>
      <c r="J29" s="51">
        <f>調整係数一覧!J29</f>
        <v>0.93902157368962336</v>
      </c>
      <c r="K29" s="51">
        <f>調整係数一覧!K29</f>
        <v>0.96317645851387523</v>
      </c>
      <c r="L29" s="51">
        <f>調整係数一覧!L29</f>
        <v>0.95156555726532666</v>
      </c>
      <c r="M29" s="51">
        <f>調整係数一覧!M29</f>
        <v>0.9227643561903518</v>
      </c>
    </row>
    <row r="30" spans="1:13" x14ac:dyDescent="0.3">
      <c r="A30" s="50">
        <v>16</v>
      </c>
      <c r="B30" s="51">
        <f>調整係数一覧!B30</f>
        <v>0.90351677557804955</v>
      </c>
      <c r="C30" s="51">
        <f>調整係数一覧!C30</f>
        <v>0.85511321476620927</v>
      </c>
      <c r="D30" s="51">
        <f>調整係数一覧!D30</f>
        <v>0.94665340154348676</v>
      </c>
      <c r="E30" s="51">
        <f>調整係数一覧!E30</f>
        <v>0.99200567803668105</v>
      </c>
      <c r="F30" s="51">
        <f>調整係数一覧!F30</f>
        <v>0.98422955670010759</v>
      </c>
      <c r="G30" s="51">
        <f>調整係数一覧!G30</f>
        <v>0.98335122907066286</v>
      </c>
      <c r="H30" s="51">
        <f>調整係数一覧!H30</f>
        <v>0.95111754361441991</v>
      </c>
      <c r="I30" s="51">
        <f>調整係数一覧!I30</f>
        <v>0.91757976465207869</v>
      </c>
      <c r="J30" s="51">
        <f>調整係数一覧!J30</f>
        <v>0.93902157368962336</v>
      </c>
      <c r="K30" s="51">
        <f>調整係数一覧!K30</f>
        <v>0.96317645851387523</v>
      </c>
      <c r="L30" s="51">
        <f>調整係数一覧!L30</f>
        <v>0.95156555726532666</v>
      </c>
      <c r="M30" s="51">
        <f>調整係数一覧!M30</f>
        <v>0.9227643561903518</v>
      </c>
    </row>
    <row r="31" spans="1:13" x14ac:dyDescent="0.3">
      <c r="A31" s="50">
        <v>15</v>
      </c>
      <c r="B31" s="51">
        <f>調整係数一覧!B31</f>
        <v>0.90351677557804955</v>
      </c>
      <c r="C31" s="51">
        <f>調整係数一覧!C31</f>
        <v>0.85511321476620927</v>
      </c>
      <c r="D31" s="51">
        <f>調整係数一覧!D31</f>
        <v>0.94665340154348676</v>
      </c>
      <c r="E31" s="51">
        <f>調整係数一覧!E31</f>
        <v>0.99200567803668105</v>
      </c>
      <c r="F31" s="51">
        <f>調整係数一覧!F31</f>
        <v>0.98422955670010759</v>
      </c>
      <c r="G31" s="51">
        <f>調整係数一覧!G31</f>
        <v>0.98335122907066286</v>
      </c>
      <c r="H31" s="51">
        <f>調整係数一覧!H31</f>
        <v>0.95111754361441991</v>
      </c>
      <c r="I31" s="51">
        <f>調整係数一覧!I31</f>
        <v>0.91757976465207869</v>
      </c>
      <c r="J31" s="51">
        <f>調整係数一覧!J31</f>
        <v>0.93902157368962336</v>
      </c>
      <c r="K31" s="51">
        <f>調整係数一覧!K31</f>
        <v>0.96317645851387523</v>
      </c>
      <c r="L31" s="51">
        <f>調整係数一覧!L31</f>
        <v>0.95156555726532666</v>
      </c>
      <c r="M31" s="51">
        <f>調整係数一覧!M31</f>
        <v>0.9227643561903518</v>
      </c>
    </row>
    <row r="32" spans="1:13" x14ac:dyDescent="0.3">
      <c r="A32" s="50">
        <v>14</v>
      </c>
      <c r="B32" s="51">
        <f>調整係数一覧!B32</f>
        <v>0.90337612627155761</v>
      </c>
      <c r="C32" s="51">
        <f>調整係数一覧!C32</f>
        <v>0.85511321476620927</v>
      </c>
      <c r="D32" s="51">
        <f>調整係数一覧!D32</f>
        <v>0.94665340154348676</v>
      </c>
      <c r="E32" s="51">
        <f>調整係数一覧!E32</f>
        <v>0.99200567803668105</v>
      </c>
      <c r="F32" s="51">
        <f>調整係数一覧!F32</f>
        <v>0.98422955670010759</v>
      </c>
      <c r="G32" s="51">
        <f>調整係数一覧!G32</f>
        <v>0.98335122907066286</v>
      </c>
      <c r="H32" s="51">
        <f>調整係数一覧!H32</f>
        <v>0.95111754361441991</v>
      </c>
      <c r="I32" s="51">
        <f>調整係数一覧!I32</f>
        <v>0.91757976465207869</v>
      </c>
      <c r="J32" s="51">
        <f>調整係数一覧!J32</f>
        <v>0.93902157368962336</v>
      </c>
      <c r="K32" s="51">
        <f>調整係数一覧!K32</f>
        <v>0.96317645851387523</v>
      </c>
      <c r="L32" s="51">
        <f>調整係数一覧!L32</f>
        <v>0.95156555726532666</v>
      </c>
      <c r="M32" s="51">
        <f>調整係数一覧!M32</f>
        <v>0.9227643561903518</v>
      </c>
    </row>
    <row r="33" spans="1:13" x14ac:dyDescent="0.3">
      <c r="A33" s="50">
        <v>13</v>
      </c>
      <c r="B33" s="51">
        <f>調整係数一覧!B33</f>
        <v>0.9014171966556066</v>
      </c>
      <c r="C33" s="51">
        <f>調整係数一覧!C33</f>
        <v>0.85511321476620927</v>
      </c>
      <c r="D33" s="51">
        <f>調整係数一覧!D33</f>
        <v>0.94665340154348676</v>
      </c>
      <c r="E33" s="51">
        <f>調整係数一覧!E33</f>
        <v>0.99200567803668105</v>
      </c>
      <c r="F33" s="51">
        <f>調整係数一覧!F33</f>
        <v>0.98422955670010759</v>
      </c>
      <c r="G33" s="51">
        <f>調整係数一覧!G33</f>
        <v>0.98335122907066286</v>
      </c>
      <c r="H33" s="51">
        <f>調整係数一覧!H33</f>
        <v>0.95111754361441991</v>
      </c>
      <c r="I33" s="51">
        <f>調整係数一覧!I33</f>
        <v>0.91757976465207869</v>
      </c>
      <c r="J33" s="51">
        <f>調整係数一覧!J33</f>
        <v>0.93902157368962336</v>
      </c>
      <c r="K33" s="51">
        <f>調整係数一覧!K33</f>
        <v>0.96111388190030511</v>
      </c>
      <c r="L33" s="51">
        <f>調整係数一覧!L33</f>
        <v>0.95156555726532666</v>
      </c>
      <c r="M33" s="51">
        <f>調整係数一覧!M33</f>
        <v>0.9227643561903518</v>
      </c>
    </row>
    <row r="34" spans="1:13" x14ac:dyDescent="0.3">
      <c r="A34" s="50">
        <v>12</v>
      </c>
      <c r="B34" s="51">
        <f>調整係数一覧!B34</f>
        <v>0.89763998673019629</v>
      </c>
      <c r="C34" s="51">
        <f>調整係数一覧!C34</f>
        <v>0.85511321476620927</v>
      </c>
      <c r="D34" s="51">
        <f>調整係数一覧!D34</f>
        <v>0.94665340154348676</v>
      </c>
      <c r="E34" s="51">
        <f>調整係数一覧!E34</f>
        <v>0.99200567803668105</v>
      </c>
      <c r="F34" s="51">
        <f>調整係数一覧!F34</f>
        <v>0.98422955670010759</v>
      </c>
      <c r="G34" s="51">
        <f>調整係数一覧!G34</f>
        <v>0.98335122907066286</v>
      </c>
      <c r="H34" s="51">
        <f>調整係数一覧!H34</f>
        <v>0.95111754361441991</v>
      </c>
      <c r="I34" s="51">
        <f>調整係数一覧!I34</f>
        <v>0.91757976465207869</v>
      </c>
      <c r="J34" s="51">
        <f>調整係数一覧!J34</f>
        <v>0.93902157368962336</v>
      </c>
      <c r="K34" s="51">
        <f>調整係数一覧!K34</f>
        <v>0.95593755270626635</v>
      </c>
      <c r="L34" s="51">
        <f>調整係数一覧!L34</f>
        <v>0.94828434350935842</v>
      </c>
      <c r="M34" s="51">
        <f>調整係数一覧!M34</f>
        <v>0.9227643561903518</v>
      </c>
    </row>
    <row r="35" spans="1:13" x14ac:dyDescent="0.3">
      <c r="A35" s="50">
        <v>11</v>
      </c>
      <c r="B35" s="51">
        <f>調整係数一覧!B35</f>
        <v>0.89204449649532669</v>
      </c>
      <c r="C35" s="51">
        <f>調整係数一覧!C35</f>
        <v>0.85511321476620927</v>
      </c>
      <c r="D35" s="51">
        <f>調整係数一覧!D35</f>
        <v>0.94665340154348676</v>
      </c>
      <c r="E35" s="51">
        <f>調整係数一覧!E35</f>
        <v>0.99200567803668105</v>
      </c>
      <c r="F35" s="51">
        <f>調整係数一覧!F35</f>
        <v>0.98422955670010759</v>
      </c>
      <c r="G35" s="51">
        <f>調整係数一覧!G35</f>
        <v>0.98335122907066286</v>
      </c>
      <c r="H35" s="51">
        <f>調整係数一覧!H35</f>
        <v>0.95111754361441991</v>
      </c>
      <c r="I35" s="51">
        <f>調整係数一覧!I35</f>
        <v>0.91757976465207869</v>
      </c>
      <c r="J35" s="51">
        <f>調整係数一覧!J35</f>
        <v>0.93623707849363935</v>
      </c>
      <c r="K35" s="51">
        <f>調整係数一覧!K35</f>
        <v>0.94764747093175905</v>
      </c>
      <c r="L35" s="51">
        <f>調整係数一覧!L35</f>
        <v>0.94023515541689151</v>
      </c>
      <c r="M35" s="51">
        <f>調整係数一覧!M35</f>
        <v>0.92039152709956529</v>
      </c>
    </row>
    <row r="36" spans="1:13" x14ac:dyDescent="0.3">
      <c r="A36" s="50">
        <v>10</v>
      </c>
      <c r="B36" s="51">
        <f>調整係数一覧!B36</f>
        <v>0.88463072595099812</v>
      </c>
      <c r="C36" s="51">
        <f>調整係数一覧!C36</f>
        <v>0.85275288648177971</v>
      </c>
      <c r="D36" s="51">
        <f>調整係数一覧!D36</f>
        <v>0.94263790027015404</v>
      </c>
      <c r="E36" s="51">
        <f>調整係数一覧!E36</f>
        <v>0.99200567803668105</v>
      </c>
      <c r="F36" s="51">
        <f>調整係数一覧!F36</f>
        <v>0.98422955670010759</v>
      </c>
      <c r="G36" s="51">
        <f>調整係数一覧!G36</f>
        <v>0.98335122907066286</v>
      </c>
      <c r="H36" s="51">
        <f>調整係数一覧!H36</f>
        <v>0.95111754361441991</v>
      </c>
      <c r="I36" s="51">
        <f>調整係数一覧!I36</f>
        <v>0.91372707982735513</v>
      </c>
      <c r="J36" s="51">
        <f>調整係数一覧!J36</f>
        <v>0.92959212193624707</v>
      </c>
      <c r="K36" s="51">
        <f>調整係数一覧!K36</f>
        <v>0.93624363657678344</v>
      </c>
      <c r="L36" s="51">
        <f>調整係数一覧!L36</f>
        <v>0.92741799298792627</v>
      </c>
      <c r="M36" s="51">
        <f>調整係数一覧!M36</f>
        <v>0.91449935696177509</v>
      </c>
    </row>
    <row r="37" spans="1:13" x14ac:dyDescent="0.3">
      <c r="A37" s="50">
        <v>9</v>
      </c>
      <c r="B37" s="51">
        <f>調整係数一覧!B37</f>
        <v>0.87539867509721025</v>
      </c>
      <c r="C37" s="51">
        <f>調整係数一覧!C37</f>
        <v>0.84790014448173645</v>
      </c>
      <c r="D37" s="51">
        <f>調整係数一覧!D37</f>
        <v>0.93286036088487079</v>
      </c>
      <c r="E37" s="51">
        <f>調整係数一覧!E37</f>
        <v>0.99200567803668105</v>
      </c>
      <c r="F37" s="51">
        <f>調整係数一覧!F37</f>
        <v>0.98422955670010759</v>
      </c>
      <c r="G37" s="51">
        <f>調整係数一覧!G37</f>
        <v>0.98102648259857428</v>
      </c>
      <c r="H37" s="51">
        <f>調整係数一覧!H37</f>
        <v>0.94753082540850175</v>
      </c>
      <c r="I37" s="51">
        <f>調整係数一覧!I37</f>
        <v>0.90399900585275705</v>
      </c>
      <c r="J37" s="51">
        <f>調整係数一覧!J37</f>
        <v>0.9190867040174463</v>
      </c>
      <c r="K37" s="51">
        <f>調整係数一覧!K37</f>
        <v>0.92172604964133942</v>
      </c>
      <c r="L37" s="51">
        <f>調整係数一覧!L37</f>
        <v>0.90983285622246257</v>
      </c>
      <c r="M37" s="51">
        <f>調整係数一覧!M37</f>
        <v>0.9050878457769812</v>
      </c>
    </row>
    <row r="38" spans="1:13" x14ac:dyDescent="0.3">
      <c r="A38" s="50">
        <v>8</v>
      </c>
      <c r="B38" s="51">
        <f>調整係数一覧!B38</f>
        <v>0.86434834393396309</v>
      </c>
      <c r="C38" s="51">
        <f>調整係数一覧!C38</f>
        <v>0.84055498876607926</v>
      </c>
      <c r="D38" s="51">
        <f>調整係数一覧!D38</f>
        <v>0.91732078338763712</v>
      </c>
      <c r="E38" s="51">
        <f>調整係数一覧!E38</f>
        <v>0.9849735056634874</v>
      </c>
      <c r="F38" s="51">
        <f>調整係数一覧!F38</f>
        <v>0.97684953181626544</v>
      </c>
      <c r="G38" s="51">
        <f>調整係数一覧!G38</f>
        <v>0.96988522740569716</v>
      </c>
      <c r="H38" s="51">
        <f>調整係数一覧!H38</f>
        <v>0.93912633457445682</v>
      </c>
      <c r="I38" s="51">
        <f>調整係数一覧!I38</f>
        <v>0.88839554272828447</v>
      </c>
      <c r="J38" s="51">
        <f>調整係数一覧!J38</f>
        <v>0.90472082473723714</v>
      </c>
      <c r="K38" s="51">
        <f>調整係数一覧!K38</f>
        <v>0.90409471012542686</v>
      </c>
      <c r="L38" s="51">
        <f>調整係数一覧!L38</f>
        <v>0.88747974512050043</v>
      </c>
      <c r="M38" s="51">
        <f>調整係数一覧!M38</f>
        <v>0.89215699354518352</v>
      </c>
    </row>
    <row r="39" spans="1:13" x14ac:dyDescent="0.3">
      <c r="A39" s="50">
        <v>7</v>
      </c>
      <c r="B39" s="51">
        <f>調整係数一覧!B39</f>
        <v>0.85147973246125686</v>
      </c>
      <c r="C39" s="51">
        <f>調整係数一覧!C39</f>
        <v>0.83071741933480814</v>
      </c>
      <c r="D39" s="51">
        <f>調整係数一覧!D39</f>
        <v>0.89601916777845314</v>
      </c>
      <c r="E39" s="51">
        <f>調整係数一覧!E39</f>
        <v>0.96853400310984861</v>
      </c>
      <c r="F39" s="51">
        <f>調整係数一覧!F39</f>
        <v>0.9619155800109298</v>
      </c>
      <c r="G39" s="51">
        <f>調整係数一覧!G39</f>
        <v>0.9499274634920315</v>
      </c>
      <c r="H39" s="51">
        <f>調整係数一覧!H39</f>
        <v>0.92590407111228479</v>
      </c>
      <c r="I39" s="51">
        <f>調整係数一覧!I39</f>
        <v>0.86691669045393738</v>
      </c>
      <c r="J39" s="51">
        <f>調整係数一覧!J39</f>
        <v>0.88649448409561948</v>
      </c>
      <c r="K39" s="51">
        <f>調整係数一覧!K39</f>
        <v>0.88334961802904588</v>
      </c>
      <c r="L39" s="51">
        <f>調整係数一覧!L39</f>
        <v>0.86035865968203984</v>
      </c>
      <c r="M39" s="51">
        <f>調整係数一覧!M39</f>
        <v>0.87570680026638215</v>
      </c>
    </row>
    <row r="40" spans="1:13" x14ac:dyDescent="0.3">
      <c r="A40" s="50">
        <v>6</v>
      </c>
      <c r="B40" s="51">
        <f>調整係数一覧!B40</f>
        <v>0.83679284067909143</v>
      </c>
      <c r="C40" s="51">
        <f>調整係数一覧!C40</f>
        <v>0.81838743618792309</v>
      </c>
      <c r="D40" s="51">
        <f>調整係数一覧!D40</f>
        <v>0.86895551405731875</v>
      </c>
      <c r="E40" s="51">
        <f>調整係数一覧!E40</f>
        <v>0.94268717037576466</v>
      </c>
      <c r="F40" s="51">
        <f>調整係数一覧!F40</f>
        <v>0.93942770128410047</v>
      </c>
      <c r="G40" s="51">
        <f>調整係数一覧!G40</f>
        <v>0.9211531908575773</v>
      </c>
      <c r="H40" s="51">
        <f>調整係数一覧!H40</f>
        <v>0.90786403502198587</v>
      </c>
      <c r="I40" s="51">
        <f>調整係数一覧!I40</f>
        <v>0.83956244902971566</v>
      </c>
      <c r="J40" s="51">
        <f>調整係数一覧!J40</f>
        <v>0.86440768209259355</v>
      </c>
      <c r="K40" s="51">
        <f>調整係数一覧!K40</f>
        <v>0.85949077335219637</v>
      </c>
      <c r="L40" s="51">
        <f>調整係数一覧!L40</f>
        <v>0.8284695999070808</v>
      </c>
      <c r="M40" s="51">
        <f>調整係数一覧!M40</f>
        <v>0.85573726594057709</v>
      </c>
    </row>
    <row r="41" spans="1:13" x14ac:dyDescent="0.3">
      <c r="A41" s="50">
        <v>5</v>
      </c>
      <c r="B41" s="51">
        <f>調整係数一覧!B41</f>
        <v>0.82028766858746671</v>
      </c>
      <c r="C41" s="51">
        <f>調整係数一覧!C41</f>
        <v>0.80356503932542434</v>
      </c>
      <c r="D41" s="51">
        <f>調整係数一覧!D41</f>
        <v>0.83612982222423393</v>
      </c>
      <c r="E41" s="51">
        <f>調整係数一覧!E41</f>
        <v>0.90743300746123579</v>
      </c>
      <c r="F41" s="51">
        <f>調整係数一覧!F41</f>
        <v>0.90938589563577743</v>
      </c>
      <c r="G41" s="51">
        <f>調整係数一覧!G41</f>
        <v>0.88356240950233467</v>
      </c>
      <c r="H41" s="51">
        <f>調整係数一覧!H41</f>
        <v>0.88500622630355996</v>
      </c>
      <c r="I41" s="51">
        <f>調整係数一覧!I41</f>
        <v>0.80633281845561955</v>
      </c>
      <c r="J41" s="51">
        <f>調整係数一覧!J41</f>
        <v>0.83846041872815924</v>
      </c>
      <c r="K41" s="51">
        <f>調整係数一覧!K41</f>
        <v>0.83251817609487855</v>
      </c>
      <c r="L41" s="51">
        <f>調整係数一覧!L41</f>
        <v>0.7918125657956232</v>
      </c>
      <c r="M41" s="51">
        <f>調整係数一覧!M41</f>
        <v>0.83224839056776823</v>
      </c>
    </row>
    <row r="42" spans="1:13" x14ac:dyDescent="0.3">
      <c r="A42" s="50">
        <v>4</v>
      </c>
      <c r="B42" s="51">
        <f>調整係数一覧!B42</f>
        <v>0.80196421618638292</v>
      </c>
      <c r="C42" s="51">
        <f>調整係数一覧!C42</f>
        <v>0.78625022874731154</v>
      </c>
      <c r="D42" s="51">
        <f>調整係数一覧!D42</f>
        <v>0.7975420922791987</v>
      </c>
      <c r="E42" s="51">
        <f>調整係数一覧!E42</f>
        <v>0.86277151436626154</v>
      </c>
      <c r="F42" s="51">
        <f>調整係数一覧!F42</f>
        <v>0.8717901630659608</v>
      </c>
      <c r="G42" s="51">
        <f>調整係数一覧!G42</f>
        <v>0.83715511942630327</v>
      </c>
      <c r="H42" s="51">
        <f>調整係数一覧!H42</f>
        <v>0.85733064495700706</v>
      </c>
      <c r="I42" s="51">
        <f>調整係数一覧!I42</f>
        <v>0.76722779873164881</v>
      </c>
      <c r="J42" s="51">
        <f>調整係数一覧!J42</f>
        <v>0.80865269400231643</v>
      </c>
      <c r="K42" s="51">
        <f>調整係数一覧!K42</f>
        <v>0.8024318262570922</v>
      </c>
      <c r="L42" s="51">
        <f>調整係数一覧!L42</f>
        <v>0.75038755734766727</v>
      </c>
      <c r="M42" s="51">
        <f>調整係数一覧!M42</f>
        <v>0.80524017414795579</v>
      </c>
    </row>
    <row r="43" spans="1:13" x14ac:dyDescent="0.3">
      <c r="A43" s="50">
        <v>3</v>
      </c>
      <c r="B43" s="51">
        <f>調整係数一覧!B43</f>
        <v>0.78182248347583982</v>
      </c>
      <c r="C43" s="51">
        <f>調整係数一覧!C43</f>
        <v>0.76644300445358493</v>
      </c>
      <c r="D43" s="51">
        <f>調整係数一覧!D43</f>
        <v>0.75319232422221316</v>
      </c>
      <c r="E43" s="51">
        <f>調整係数一覧!E43</f>
        <v>0.80870269109084236</v>
      </c>
      <c r="F43" s="51">
        <f>調整係数一覧!F43</f>
        <v>0.82664050357465058</v>
      </c>
      <c r="G43" s="51">
        <f>調整係数一覧!G43</f>
        <v>0.78193132062948334</v>
      </c>
      <c r="H43" s="51">
        <f>調整係数一覧!H43</f>
        <v>0.82483729098232716</v>
      </c>
      <c r="I43" s="51">
        <f>調整係数一覧!I43</f>
        <v>0.72224738985780346</v>
      </c>
      <c r="J43" s="51">
        <f>調整係数一覧!J43</f>
        <v>0.77498450791506523</v>
      </c>
      <c r="K43" s="51">
        <f>調整係数一覧!K43</f>
        <v>0.76923172383883742</v>
      </c>
      <c r="L43" s="51">
        <f>調整係数一覧!L43</f>
        <v>0.70419457456321299</v>
      </c>
      <c r="M43" s="51">
        <f>調整係数一覧!M43</f>
        <v>0.77471261668113955</v>
      </c>
    </row>
    <row r="44" spans="1:13" x14ac:dyDescent="0.3">
      <c r="A44" s="50">
        <v>2</v>
      </c>
      <c r="B44" s="51">
        <f>調整係数一覧!B44</f>
        <v>0.75986247045583766</v>
      </c>
      <c r="C44" s="51">
        <f>調整係数一覧!C44</f>
        <v>0.7441433664442445</v>
      </c>
      <c r="D44" s="51">
        <f>調整係数一覧!D44</f>
        <v>0.70308051805327709</v>
      </c>
      <c r="E44" s="51">
        <f>調整係数一覧!E44</f>
        <v>0.74522653763497804</v>
      </c>
      <c r="F44" s="51">
        <f>調整係数一覧!F44</f>
        <v>0.77393691716184665</v>
      </c>
      <c r="G44" s="51">
        <f>調整係数一覧!G44</f>
        <v>0.71789101311187498</v>
      </c>
      <c r="H44" s="51">
        <f>調整係数一覧!H44</f>
        <v>0.78752616437952039</v>
      </c>
      <c r="I44" s="51">
        <f>調整係数一覧!I44</f>
        <v>0.6713915918340837</v>
      </c>
      <c r="J44" s="51">
        <f>調整係数一覧!J44</f>
        <v>0.73745586046640565</v>
      </c>
      <c r="K44" s="51">
        <f>調整係数一覧!K44</f>
        <v>0.73291786884011412</v>
      </c>
      <c r="L44" s="51">
        <f>調整係数一覧!L44</f>
        <v>0.65323361744226005</v>
      </c>
      <c r="M44" s="51">
        <f>調整係数一覧!M44</f>
        <v>0.74066571816731952</v>
      </c>
    </row>
    <row r="45" spans="1:13" x14ac:dyDescent="0.3">
      <c r="A45" s="50">
        <v>1</v>
      </c>
      <c r="B45" s="51">
        <f>調整係数一覧!B45</f>
        <v>0.73608417712637619</v>
      </c>
      <c r="C45" s="51">
        <f>調整係数一覧!C45</f>
        <v>0.71935131471929015</v>
      </c>
      <c r="D45" s="51">
        <f>調整係数一覧!D45</f>
        <v>0.64720667377239061</v>
      </c>
      <c r="E45" s="51">
        <f>調整係数一覧!E45</f>
        <v>0.67234305399866867</v>
      </c>
      <c r="F45" s="51">
        <f>調整係数一覧!F45</f>
        <v>0.71367940382754913</v>
      </c>
      <c r="G45" s="51">
        <f>調整係数一覧!G45</f>
        <v>0.64503419687347807</v>
      </c>
      <c r="H45" s="51">
        <f>調整係数一覧!H45</f>
        <v>0.74539726514858662</v>
      </c>
      <c r="I45" s="51">
        <f>調整係数一覧!I45</f>
        <v>0.61466040466048943</v>
      </c>
      <c r="J45" s="51">
        <f>調整係数一覧!J45</f>
        <v>0.69606675165633769</v>
      </c>
      <c r="K45" s="51">
        <f>調整係数一覧!K45</f>
        <v>0.69349026126092239</v>
      </c>
      <c r="L45" s="51">
        <f>調整係数一覧!L45</f>
        <v>0.59750468598480877</v>
      </c>
      <c r="M45" s="51">
        <f>調整係数一覧!M45</f>
        <v>0.70309947860649591</v>
      </c>
    </row>
    <row r="47" spans="1:13" x14ac:dyDescent="0.3">
      <c r="A47" s="48" t="s">
        <v>53</v>
      </c>
      <c r="B47" s="49">
        <v>4</v>
      </c>
      <c r="C47" s="49">
        <v>5</v>
      </c>
      <c r="D47" s="49">
        <v>6</v>
      </c>
      <c r="E47" s="49">
        <v>7</v>
      </c>
      <c r="F47" s="49">
        <v>8</v>
      </c>
      <c r="G47" s="49">
        <v>9</v>
      </c>
      <c r="H47" s="49">
        <v>10</v>
      </c>
      <c r="I47" s="49">
        <v>11</v>
      </c>
      <c r="J47" s="49">
        <v>12</v>
      </c>
      <c r="K47" s="49">
        <v>1</v>
      </c>
      <c r="L47" s="49">
        <v>2</v>
      </c>
      <c r="M47" s="49">
        <v>3</v>
      </c>
    </row>
    <row r="48" spans="1:13" x14ac:dyDescent="0.3">
      <c r="A48" s="50">
        <v>20</v>
      </c>
      <c r="B48" s="51">
        <f>調整係数一覧!B48</f>
        <v>0.90500363021557084</v>
      </c>
      <c r="C48" s="51">
        <f>調整係数一覧!C48</f>
        <v>0.85058015667592057</v>
      </c>
      <c r="D48" s="51">
        <f>調整係数一覧!D48</f>
        <v>0.96417289342423396</v>
      </c>
      <c r="E48" s="51">
        <f>調整係数一覧!E48</f>
        <v>1</v>
      </c>
      <c r="F48" s="51">
        <f>調整係数一覧!F48</f>
        <v>1</v>
      </c>
      <c r="G48" s="51">
        <f>調整係数一覧!G48</f>
        <v>1</v>
      </c>
      <c r="H48" s="51">
        <f>調整係数一覧!H48</f>
        <v>0.95954658017640371</v>
      </c>
      <c r="I48" s="51">
        <f>調整係数一覧!I48</f>
        <v>0.94110514151770208</v>
      </c>
      <c r="J48" s="51">
        <f>調整係数一覧!J48</f>
        <v>0.95136875986034775</v>
      </c>
      <c r="K48" s="51">
        <f>調整係数一覧!K48</f>
        <v>0.97932099663309857</v>
      </c>
      <c r="L48" s="51">
        <f>調整係数一覧!L48</f>
        <v>0.96391632253476711</v>
      </c>
      <c r="M48" s="51">
        <f>調整係数一覧!M48</f>
        <v>0.93553381534309632</v>
      </c>
    </row>
    <row r="49" spans="1:13" x14ac:dyDescent="0.3">
      <c r="A49" s="50">
        <v>19</v>
      </c>
      <c r="B49" s="51">
        <f>調整係数一覧!B49</f>
        <v>0.90500363021557084</v>
      </c>
      <c r="C49" s="51">
        <f>調整係数一覧!C49</f>
        <v>0.85058015667592057</v>
      </c>
      <c r="D49" s="51">
        <f>調整係数一覧!D49</f>
        <v>0.96417289342423396</v>
      </c>
      <c r="E49" s="51">
        <f>調整係数一覧!E49</f>
        <v>1</v>
      </c>
      <c r="F49" s="51">
        <f>調整係数一覧!F49</f>
        <v>1</v>
      </c>
      <c r="G49" s="51">
        <f>調整係数一覧!G49</f>
        <v>1</v>
      </c>
      <c r="H49" s="51">
        <f>調整係数一覧!H49</f>
        <v>0.95954658017640371</v>
      </c>
      <c r="I49" s="51">
        <f>調整係数一覧!I49</f>
        <v>0.94110514151770208</v>
      </c>
      <c r="J49" s="51">
        <f>調整係数一覧!J49</f>
        <v>0.95136875986034775</v>
      </c>
      <c r="K49" s="51">
        <f>調整係数一覧!K49</f>
        <v>0.97932099663309857</v>
      </c>
      <c r="L49" s="51">
        <f>調整係数一覧!L49</f>
        <v>0.96391632253476711</v>
      </c>
      <c r="M49" s="51">
        <f>調整係数一覧!M49</f>
        <v>0.93553381534309632</v>
      </c>
    </row>
    <row r="50" spans="1:13" x14ac:dyDescent="0.3">
      <c r="A50" s="50">
        <v>18</v>
      </c>
      <c r="B50" s="51">
        <f>調整係数一覧!B50</f>
        <v>0.90500363021557084</v>
      </c>
      <c r="C50" s="51">
        <f>調整係数一覧!C50</f>
        <v>0.85058015667592057</v>
      </c>
      <c r="D50" s="51">
        <f>調整係数一覧!D50</f>
        <v>0.96417289342423396</v>
      </c>
      <c r="E50" s="51">
        <f>調整係数一覧!E50</f>
        <v>1</v>
      </c>
      <c r="F50" s="51">
        <f>調整係数一覧!F50</f>
        <v>1</v>
      </c>
      <c r="G50" s="51">
        <f>調整係数一覧!G50</f>
        <v>1</v>
      </c>
      <c r="H50" s="51">
        <f>調整係数一覧!H50</f>
        <v>0.95954658017640371</v>
      </c>
      <c r="I50" s="51">
        <f>調整係数一覧!I50</f>
        <v>0.94110514151770208</v>
      </c>
      <c r="J50" s="51">
        <f>調整係数一覧!J50</f>
        <v>0.95136875986034775</v>
      </c>
      <c r="K50" s="51">
        <f>調整係数一覧!K50</f>
        <v>0.97932099663309857</v>
      </c>
      <c r="L50" s="51">
        <f>調整係数一覧!L50</f>
        <v>0.96391632253476711</v>
      </c>
      <c r="M50" s="51">
        <f>調整係数一覧!M50</f>
        <v>0.93553381534309632</v>
      </c>
    </row>
    <row r="51" spans="1:13" x14ac:dyDescent="0.3">
      <c r="A51" s="50">
        <v>17</v>
      </c>
      <c r="B51" s="51">
        <f>調整係数一覧!B51</f>
        <v>0.90500363021557084</v>
      </c>
      <c r="C51" s="51">
        <f>調整係数一覧!C51</f>
        <v>0.85058015667592057</v>
      </c>
      <c r="D51" s="51">
        <f>調整係数一覧!D51</f>
        <v>0.96417289342423396</v>
      </c>
      <c r="E51" s="51">
        <f>調整係数一覧!E51</f>
        <v>1</v>
      </c>
      <c r="F51" s="51">
        <f>調整係数一覧!F51</f>
        <v>1</v>
      </c>
      <c r="G51" s="51">
        <f>調整係数一覧!G51</f>
        <v>1</v>
      </c>
      <c r="H51" s="51">
        <f>調整係数一覧!H51</f>
        <v>0.95954658017640371</v>
      </c>
      <c r="I51" s="51">
        <f>調整係数一覧!I51</f>
        <v>0.94110514151770208</v>
      </c>
      <c r="J51" s="51">
        <f>調整係数一覧!J51</f>
        <v>0.95136875986034775</v>
      </c>
      <c r="K51" s="51">
        <f>調整係数一覧!K51</f>
        <v>0.97932099663309857</v>
      </c>
      <c r="L51" s="51">
        <f>調整係数一覧!L51</f>
        <v>0.96391632253476711</v>
      </c>
      <c r="M51" s="51">
        <f>調整係数一覧!M51</f>
        <v>0.93553381534309632</v>
      </c>
    </row>
    <row r="52" spans="1:13" x14ac:dyDescent="0.3">
      <c r="A52" s="50">
        <v>16</v>
      </c>
      <c r="B52" s="51">
        <f>調整係数一覧!B52</f>
        <v>0.90500363021557084</v>
      </c>
      <c r="C52" s="51">
        <f>調整係数一覧!C52</f>
        <v>0.85058015667592057</v>
      </c>
      <c r="D52" s="51">
        <f>調整係数一覧!D52</f>
        <v>0.96417289342423396</v>
      </c>
      <c r="E52" s="51">
        <f>調整係数一覧!E52</f>
        <v>1</v>
      </c>
      <c r="F52" s="51">
        <f>調整係数一覧!F52</f>
        <v>1</v>
      </c>
      <c r="G52" s="51">
        <f>調整係数一覧!G52</f>
        <v>1</v>
      </c>
      <c r="H52" s="51">
        <f>調整係数一覧!H52</f>
        <v>0.95954658017640371</v>
      </c>
      <c r="I52" s="51">
        <f>調整係数一覧!I52</f>
        <v>0.94110514151770208</v>
      </c>
      <c r="J52" s="51">
        <f>調整係数一覧!J52</f>
        <v>0.95136875986034775</v>
      </c>
      <c r="K52" s="51">
        <f>調整係数一覧!K52</f>
        <v>0.97932099663309857</v>
      </c>
      <c r="L52" s="51">
        <f>調整係数一覧!L52</f>
        <v>0.96391632253476711</v>
      </c>
      <c r="M52" s="51">
        <f>調整係数一覧!M52</f>
        <v>0.93553381534309632</v>
      </c>
    </row>
    <row r="53" spans="1:13" x14ac:dyDescent="0.3">
      <c r="A53" s="50">
        <v>15</v>
      </c>
      <c r="B53" s="51">
        <f>調整係数一覧!B53</f>
        <v>0.90500363021557084</v>
      </c>
      <c r="C53" s="51">
        <f>調整係数一覧!C53</f>
        <v>0.85058015667592057</v>
      </c>
      <c r="D53" s="51">
        <f>調整係数一覧!D53</f>
        <v>0.96417289342423396</v>
      </c>
      <c r="E53" s="51">
        <f>調整係数一覧!E53</f>
        <v>1</v>
      </c>
      <c r="F53" s="51">
        <f>調整係数一覧!F53</f>
        <v>1</v>
      </c>
      <c r="G53" s="51">
        <f>調整係数一覧!G53</f>
        <v>1</v>
      </c>
      <c r="H53" s="51">
        <f>調整係数一覧!H53</f>
        <v>0.95954658017640371</v>
      </c>
      <c r="I53" s="51">
        <f>調整係数一覧!I53</f>
        <v>0.94110514151770208</v>
      </c>
      <c r="J53" s="51">
        <f>調整係数一覧!J53</f>
        <v>0.95136875986034775</v>
      </c>
      <c r="K53" s="51">
        <f>調整係数一覧!K53</f>
        <v>0.97932099663309857</v>
      </c>
      <c r="L53" s="51">
        <f>調整係数一覧!L53</f>
        <v>0.96391632253476711</v>
      </c>
      <c r="M53" s="51">
        <f>調整係数一覧!M53</f>
        <v>0.93553381534309632</v>
      </c>
    </row>
    <row r="54" spans="1:13" x14ac:dyDescent="0.3">
      <c r="A54" s="50">
        <v>14</v>
      </c>
      <c r="B54" s="51">
        <f>調整係数一覧!B54</f>
        <v>0.90500363021557084</v>
      </c>
      <c r="C54" s="51">
        <f>調整係数一覧!C54</f>
        <v>0.85058015667592057</v>
      </c>
      <c r="D54" s="51">
        <f>調整係数一覧!D54</f>
        <v>0.96417289342423396</v>
      </c>
      <c r="E54" s="51">
        <f>調整係数一覧!E54</f>
        <v>1</v>
      </c>
      <c r="F54" s="51">
        <f>調整係数一覧!F54</f>
        <v>1</v>
      </c>
      <c r="G54" s="51">
        <f>調整係数一覧!G54</f>
        <v>1</v>
      </c>
      <c r="H54" s="51">
        <f>調整係数一覧!H54</f>
        <v>0.95954658017640371</v>
      </c>
      <c r="I54" s="51">
        <f>調整係数一覧!I54</f>
        <v>0.94110514151770208</v>
      </c>
      <c r="J54" s="51">
        <f>調整係数一覧!J54</f>
        <v>0.95136875986034775</v>
      </c>
      <c r="K54" s="51">
        <f>調整係数一覧!K54</f>
        <v>0.97932099663309857</v>
      </c>
      <c r="L54" s="51">
        <f>調整係数一覧!L54</f>
        <v>0.96391632253476711</v>
      </c>
      <c r="M54" s="51">
        <f>調整係数一覧!M54</f>
        <v>0.93553381534309632</v>
      </c>
    </row>
    <row r="55" spans="1:13" x14ac:dyDescent="0.3">
      <c r="A55" s="50">
        <v>13</v>
      </c>
      <c r="B55" s="51">
        <f>調整係数一覧!B55</f>
        <v>0.90500363021557084</v>
      </c>
      <c r="C55" s="51">
        <f>調整係数一覧!C55</f>
        <v>0.85058015667592057</v>
      </c>
      <c r="D55" s="51">
        <f>調整係数一覧!D55</f>
        <v>0.96417289342423396</v>
      </c>
      <c r="E55" s="51">
        <f>調整係数一覧!E55</f>
        <v>1</v>
      </c>
      <c r="F55" s="51">
        <f>調整係数一覧!F55</f>
        <v>1</v>
      </c>
      <c r="G55" s="51">
        <f>調整係数一覧!G55</f>
        <v>1</v>
      </c>
      <c r="H55" s="51">
        <f>調整係数一覧!H55</f>
        <v>0.95954658017640371</v>
      </c>
      <c r="I55" s="51">
        <f>調整係数一覧!I55</f>
        <v>0.93286650627374801</v>
      </c>
      <c r="J55" s="51">
        <f>調整係数一覧!J55</f>
        <v>0.95136875986034775</v>
      </c>
      <c r="K55" s="51">
        <f>調整係数一覧!K55</f>
        <v>0.97932099663309857</v>
      </c>
      <c r="L55" s="51">
        <f>調整係数一覧!L55</f>
        <v>0.96391632253476711</v>
      </c>
      <c r="M55" s="51">
        <f>調整係数一覧!M55</f>
        <v>0.93553381534309632</v>
      </c>
    </row>
    <row r="56" spans="1:13" x14ac:dyDescent="0.3">
      <c r="A56" s="50">
        <v>12</v>
      </c>
      <c r="B56" s="51">
        <f>調整係数一覧!B56</f>
        <v>0.90500363021557084</v>
      </c>
      <c r="C56" s="51">
        <f>調整係数一覧!C56</f>
        <v>0.85058015667592057</v>
      </c>
      <c r="D56" s="51">
        <f>調整係数一覧!D56</f>
        <v>0.96417289342423396</v>
      </c>
      <c r="E56" s="51">
        <f>調整係数一覧!E56</f>
        <v>1</v>
      </c>
      <c r="F56" s="51">
        <f>調整係数一覧!F56</f>
        <v>1</v>
      </c>
      <c r="G56" s="51">
        <f>調整係数一覧!G56</f>
        <v>1</v>
      </c>
      <c r="H56" s="51">
        <f>調整係数一覧!H56</f>
        <v>0.95954658017640371</v>
      </c>
      <c r="I56" s="51">
        <f>調整係数一覧!I56</f>
        <v>0.91628794704293948</v>
      </c>
      <c r="J56" s="51">
        <f>調整係数一覧!J56</f>
        <v>0.95136875986034775</v>
      </c>
      <c r="K56" s="51">
        <f>調整係数一覧!K56</f>
        <v>0.97105650062441518</v>
      </c>
      <c r="L56" s="51">
        <f>調整係数一覧!L56</f>
        <v>0.96373441837281149</v>
      </c>
      <c r="M56" s="51">
        <f>調整係数一覧!M56</f>
        <v>0.93059612130511293</v>
      </c>
    </row>
    <row r="57" spans="1:13" x14ac:dyDescent="0.3">
      <c r="A57" s="50">
        <v>11</v>
      </c>
      <c r="B57" s="51">
        <f>調整係数一覧!B57</f>
        <v>0.90015248662346559</v>
      </c>
      <c r="C57" s="51">
        <f>調整係数一覧!C57</f>
        <v>0.85058015667592057</v>
      </c>
      <c r="D57" s="51">
        <f>調整係数一覧!D57</f>
        <v>0.96417289342423396</v>
      </c>
      <c r="E57" s="51">
        <f>調整係数一覧!E57</f>
        <v>1</v>
      </c>
      <c r="F57" s="51">
        <f>調整係数一覧!F57</f>
        <v>1</v>
      </c>
      <c r="G57" s="51">
        <f>調整係数一覧!G57</f>
        <v>1</v>
      </c>
      <c r="H57" s="51">
        <f>調整係数一覧!H57</f>
        <v>0.95954658017640371</v>
      </c>
      <c r="I57" s="51">
        <f>調整係数一覧!I57</f>
        <v>0.89136946382527604</v>
      </c>
      <c r="J57" s="51">
        <f>調整係数一覧!J57</f>
        <v>0.95136875986034775</v>
      </c>
      <c r="K57" s="51">
        <f>調整係数一覧!K57</f>
        <v>0.95327811059994338</v>
      </c>
      <c r="L57" s="51">
        <f>調整係数一覧!L57</f>
        <v>0.95283829934337871</v>
      </c>
      <c r="M57" s="51">
        <f>調整係数一覧!M57</f>
        <v>0.91617419590604621</v>
      </c>
    </row>
    <row r="58" spans="1:13" x14ac:dyDescent="0.3">
      <c r="A58" s="50">
        <v>10</v>
      </c>
      <c r="B58" s="51">
        <f>調整係数一覧!B58</f>
        <v>0.88628245044192577</v>
      </c>
      <c r="C58" s="51">
        <f>調整係数一覧!C58</f>
        <v>0.84403502208005587</v>
      </c>
      <c r="D58" s="51">
        <f>調整係数一覧!D58</f>
        <v>0.95563726890371359</v>
      </c>
      <c r="E58" s="51">
        <f>調整係数一覧!E58</f>
        <v>1</v>
      </c>
      <c r="F58" s="51">
        <f>調整係数一覧!F58</f>
        <v>1</v>
      </c>
      <c r="G58" s="51">
        <f>調整係数一覧!G58</f>
        <v>1</v>
      </c>
      <c r="H58" s="51">
        <f>調整係数一覧!H58</f>
        <v>0.9564964288529576</v>
      </c>
      <c r="I58" s="51">
        <f>調整係数一覧!I58</f>
        <v>0.85811105662075859</v>
      </c>
      <c r="J58" s="51">
        <f>調整係数一覧!J58</f>
        <v>0.94306292212588505</v>
      </c>
      <c r="K58" s="51">
        <f>調整係数一覧!K58</f>
        <v>0.92598582655968364</v>
      </c>
      <c r="L58" s="51">
        <f>調整係数一覧!L58</f>
        <v>0.93122796544646935</v>
      </c>
      <c r="M58" s="51">
        <f>調整係数一覧!M58</f>
        <v>0.89226803914589614</v>
      </c>
    </row>
    <row r="59" spans="1:13" x14ac:dyDescent="0.3">
      <c r="A59" s="50">
        <v>9</v>
      </c>
      <c r="B59" s="51">
        <f>調整係数一覧!B59</f>
        <v>0.86339352167095162</v>
      </c>
      <c r="C59" s="51">
        <f>調整係数一覧!C59</f>
        <v>0.82629811192976321</v>
      </c>
      <c r="D59" s="51">
        <f>調整係数一覧!D59</f>
        <v>0.93220778636862667</v>
      </c>
      <c r="E59" s="51">
        <f>調整係数一覧!E59</f>
        <v>1</v>
      </c>
      <c r="F59" s="51">
        <f>調整係数一覧!F59</f>
        <v>1</v>
      </c>
      <c r="G59" s="51">
        <f>調整係数一覧!G59</f>
        <v>1</v>
      </c>
      <c r="H59" s="51">
        <f>調整係数一覧!H59</f>
        <v>0.93938653672737216</v>
      </c>
      <c r="I59" s="51">
        <f>調整係数一覧!I59</f>
        <v>0.81651272542938647</v>
      </c>
      <c r="J59" s="51">
        <f>調整係数一覧!J59</f>
        <v>0.92427133653558036</v>
      </c>
      <c r="K59" s="51">
        <f>調整係数一覧!K59</f>
        <v>0.8891796485036354</v>
      </c>
      <c r="L59" s="51">
        <f>調整係数一覧!L59</f>
        <v>0.89890341668208318</v>
      </c>
      <c r="M59" s="51">
        <f>調整係数一覧!M59</f>
        <v>0.85887765102466274</v>
      </c>
    </row>
    <row r="60" spans="1:13" x14ac:dyDescent="0.3">
      <c r="A60" s="50">
        <v>8</v>
      </c>
      <c r="B60" s="51">
        <f>調整係数一覧!B60</f>
        <v>0.83148570031054336</v>
      </c>
      <c r="C60" s="51">
        <f>調整係数一覧!C60</f>
        <v>0.79736942622504192</v>
      </c>
      <c r="D60" s="51">
        <f>調整係数一覧!D60</f>
        <v>0.89388444581897364</v>
      </c>
      <c r="E60" s="51">
        <f>調整係数一覧!E60</f>
        <v>1</v>
      </c>
      <c r="F60" s="51">
        <f>調整係数一覧!F60</f>
        <v>0.99356108335977267</v>
      </c>
      <c r="G60" s="51">
        <f>調整係数一覧!G60</f>
        <v>0.97598826827953444</v>
      </c>
      <c r="H60" s="51">
        <f>調整係数一覧!H60</f>
        <v>0.90821690379964726</v>
      </c>
      <c r="I60" s="51">
        <f>調整係数一覧!I60</f>
        <v>0.76657447025115988</v>
      </c>
      <c r="J60" s="51">
        <f>調整係数一覧!J60</f>
        <v>0.89499400308943411</v>
      </c>
      <c r="K60" s="51">
        <f>調整係数一覧!K60</f>
        <v>0.84285957643179865</v>
      </c>
      <c r="L60" s="51">
        <f>調整係数一覧!L60</f>
        <v>0.8558646530502203</v>
      </c>
      <c r="M60" s="51">
        <f>調整係数一覧!M60</f>
        <v>0.81600303154234621</v>
      </c>
    </row>
    <row r="61" spans="1:13" x14ac:dyDescent="0.3">
      <c r="A61" s="50">
        <v>7</v>
      </c>
      <c r="B61" s="51">
        <f>調整係数一覧!B61</f>
        <v>0.79055898636070077</v>
      </c>
      <c r="C61" s="51">
        <f>調整係数一覧!C61</f>
        <v>0.75724896496589222</v>
      </c>
      <c r="D61" s="51">
        <f>調整係数一覧!D61</f>
        <v>0.84066724725475428</v>
      </c>
      <c r="E61" s="51">
        <f>調整係数一覧!E61</f>
        <v>0.96309757704778776</v>
      </c>
      <c r="F61" s="51">
        <f>調整係数一覧!F61</f>
        <v>0.95044736548140341</v>
      </c>
      <c r="G61" s="51">
        <f>調整係数一覧!G61</f>
        <v>0.92884724204114888</v>
      </c>
      <c r="H61" s="51">
        <f>調整係数一覧!H61</f>
        <v>0.86298753006978279</v>
      </c>
      <c r="I61" s="51">
        <f>調整係数一覧!I61</f>
        <v>0.70829629108607861</v>
      </c>
      <c r="J61" s="51">
        <f>調整係数一覧!J61</f>
        <v>0.85523092178744564</v>
      </c>
      <c r="K61" s="51">
        <f>調整係数一覧!K61</f>
        <v>0.78702561034417373</v>
      </c>
      <c r="L61" s="51">
        <f>調整係数一覧!L61</f>
        <v>0.8021116745508805</v>
      </c>
      <c r="M61" s="51">
        <f>調整係数一覧!M61</f>
        <v>0.76364418069894624</v>
      </c>
    </row>
    <row r="62" spans="1:13" x14ac:dyDescent="0.3">
      <c r="A62" s="50">
        <v>6</v>
      </c>
      <c r="B62" s="51">
        <f>調整係数一覧!B62</f>
        <v>0.74061337982142383</v>
      </c>
      <c r="C62" s="51">
        <f>調整係数一覧!C62</f>
        <v>0.70593672815231412</v>
      </c>
      <c r="D62" s="51">
        <f>調整係数一覧!D62</f>
        <v>0.77255619067596881</v>
      </c>
      <c r="E62" s="51">
        <f>調整係数一覧!E62</f>
        <v>0.89966808119688524</v>
      </c>
      <c r="F62" s="51">
        <f>調整係数一覧!F62</f>
        <v>0.88724097729811846</v>
      </c>
      <c r="G62" s="51">
        <f>調整係数一覧!G62</f>
        <v>0.86229413677363542</v>
      </c>
      <c r="H62" s="51">
        <f>調整係数一覧!H62</f>
        <v>0.80369841553777888</v>
      </c>
      <c r="I62" s="51">
        <f>調整係数一覧!I62</f>
        <v>0.64167818793414311</v>
      </c>
      <c r="J62" s="51">
        <f>調整係数一覧!J62</f>
        <v>0.8049820926296154</v>
      </c>
      <c r="K62" s="51">
        <f>調整係数一覧!K62</f>
        <v>0.72167775024076031</v>
      </c>
      <c r="L62" s="51">
        <f>調整係数一覧!L62</f>
        <v>0.737644481184064</v>
      </c>
      <c r="M62" s="51">
        <f>調整係数一覧!M62</f>
        <v>0.70180109849446293</v>
      </c>
    </row>
    <row r="63" spans="1:13" x14ac:dyDescent="0.3">
      <c r="A63" s="50">
        <v>5</v>
      </c>
      <c r="B63" s="51">
        <f>調整係数一覧!B63</f>
        <v>0.68164888069271279</v>
      </c>
      <c r="C63" s="51">
        <f>調整係数一覧!C63</f>
        <v>0.64343271578430761</v>
      </c>
      <c r="D63" s="51">
        <f>調整係数一覧!D63</f>
        <v>0.68955127608261702</v>
      </c>
      <c r="E63" s="51">
        <f>調整係数一覧!E63</f>
        <v>0.81490438060998671</v>
      </c>
      <c r="F63" s="51">
        <f>調整係数一覧!F63</f>
        <v>0.80394191880991828</v>
      </c>
      <c r="G63" s="51">
        <f>調整係数一覧!G63</f>
        <v>0.77632895247699374</v>
      </c>
      <c r="H63" s="51">
        <f>調整係数一覧!H63</f>
        <v>0.7303495602036354</v>
      </c>
      <c r="I63" s="51">
        <f>調整係数一覧!I63</f>
        <v>0.56672016079535303</v>
      </c>
      <c r="J63" s="51">
        <f>調整係数一覧!J63</f>
        <v>0.74424751561594316</v>
      </c>
      <c r="K63" s="51">
        <f>調整係数一覧!K63</f>
        <v>0.64681599612155871</v>
      </c>
      <c r="L63" s="51">
        <f>調整係数一覧!L63</f>
        <v>0.66246307294977036</v>
      </c>
      <c r="M63" s="51">
        <f>調整係数一覧!M63</f>
        <v>0.63047378492889627</v>
      </c>
    </row>
    <row r="64" spans="1:13" x14ac:dyDescent="0.3">
      <c r="A64" s="50">
        <v>4</v>
      </c>
      <c r="B64" s="51">
        <f>調整係数一覧!B64</f>
        <v>0.61366548897456741</v>
      </c>
      <c r="C64" s="51">
        <f>調整係数一覧!C64</f>
        <v>0.56973692786187269</v>
      </c>
      <c r="D64" s="51">
        <f>調整係数一覧!D64</f>
        <v>0.59165250347469889</v>
      </c>
      <c r="E64" s="51">
        <f>調整係数一覧!E64</f>
        <v>0.70880647528709251</v>
      </c>
      <c r="F64" s="51">
        <f>調整係数一覧!F64</f>
        <v>0.70055019001680219</v>
      </c>
      <c r="G64" s="51">
        <f>調整係数一覧!G64</f>
        <v>0.67095168915122461</v>
      </c>
      <c r="H64" s="51">
        <f>調整係数一覧!H64</f>
        <v>0.64294096406735246</v>
      </c>
      <c r="I64" s="51">
        <f>調整係数一覧!I64</f>
        <v>0.48342220966970845</v>
      </c>
      <c r="J64" s="51">
        <f>調整係数一覧!J64</f>
        <v>0.67302719074642903</v>
      </c>
      <c r="K64" s="51">
        <f>調整係数一覧!K64</f>
        <v>0.56244034798656872</v>
      </c>
      <c r="L64" s="51">
        <f>調整係数一覧!L64</f>
        <v>0.57656744984800024</v>
      </c>
      <c r="M64" s="51">
        <f>調整係数一覧!M64</f>
        <v>0.54966224000224639</v>
      </c>
    </row>
    <row r="65" spans="1:13" x14ac:dyDescent="0.3">
      <c r="A65" s="50">
        <v>3</v>
      </c>
      <c r="B65" s="51">
        <f>調整係数一覧!B65</f>
        <v>0.53666320466698769</v>
      </c>
      <c r="C65" s="51">
        <f>調整係数一覧!C65</f>
        <v>0.48484936438500942</v>
      </c>
      <c r="D65" s="51">
        <f>調整係数一覧!D65</f>
        <v>0.4788598728522146</v>
      </c>
      <c r="E65" s="51">
        <f>調整係数一覧!E65</f>
        <v>0.58137436522820241</v>
      </c>
      <c r="F65" s="51">
        <f>調整係数一覧!F65</f>
        <v>0.57706579091877064</v>
      </c>
      <c r="G65" s="51">
        <f>調整係数一覧!G65</f>
        <v>0.54616234679632747</v>
      </c>
      <c r="H65" s="51">
        <f>調整係数一覧!H65</f>
        <v>0.54147262712893007</v>
      </c>
      <c r="I65" s="51">
        <f>調整係数一覧!I65</f>
        <v>0.39178433455720946</v>
      </c>
      <c r="J65" s="51">
        <f>調整係数一覧!J65</f>
        <v>0.5913211180210729</v>
      </c>
      <c r="K65" s="51">
        <f>調整係数一覧!K65</f>
        <v>0.46855080583579034</v>
      </c>
      <c r="L65" s="51">
        <f>調整係数一覧!L65</f>
        <v>0.47995761187875319</v>
      </c>
      <c r="M65" s="51">
        <f>調整係数一覧!M65</f>
        <v>0.45936646371451306</v>
      </c>
    </row>
    <row r="66" spans="1:13" x14ac:dyDescent="0.3">
      <c r="A66" s="50">
        <v>2</v>
      </c>
      <c r="B66" s="51">
        <f>調整係数一覧!B66</f>
        <v>0.45064202776997364</v>
      </c>
      <c r="C66" s="51">
        <f>調整係数一覧!C66</f>
        <v>0.3887700253537178</v>
      </c>
      <c r="D66" s="51">
        <f>調整係数一覧!D66</f>
        <v>0.35117338421516409</v>
      </c>
      <c r="E66" s="51">
        <f>調整係数一覧!E66</f>
        <v>0.43260805043331652</v>
      </c>
      <c r="F66" s="51">
        <f>調整係数一覧!F66</f>
        <v>0.43348872151582352</v>
      </c>
      <c r="G66" s="51">
        <f>調整係数一覧!G66</f>
        <v>0.40196092541230238</v>
      </c>
      <c r="H66" s="51">
        <f>調整係数一覧!H66</f>
        <v>0.42594454938836818</v>
      </c>
      <c r="I66" s="51">
        <f>調整係数一覧!I66</f>
        <v>0.29180653545785584</v>
      </c>
      <c r="J66" s="51">
        <f>調整係数一覧!J66</f>
        <v>0.49912929743987494</v>
      </c>
      <c r="K66" s="51">
        <f>調整係数一覧!K66</f>
        <v>0.36514736966922368</v>
      </c>
      <c r="L66" s="51">
        <f>調整係数一覧!L66</f>
        <v>0.37263355904202927</v>
      </c>
      <c r="M66" s="51">
        <f>調整係数一覧!M66</f>
        <v>0.35958645606569645</v>
      </c>
    </row>
    <row r="67" spans="1:13" x14ac:dyDescent="0.3">
      <c r="A67" s="50">
        <v>1</v>
      </c>
      <c r="B67" s="51">
        <f>調整係数一覧!B67</f>
        <v>0.35560195828352542</v>
      </c>
      <c r="C67" s="51">
        <f>調整係数一覧!C67</f>
        <v>0.28149891076799777</v>
      </c>
      <c r="D67" s="51">
        <f>調整係数一覧!D67</f>
        <v>0.20859303756354727</v>
      </c>
      <c r="E67" s="51">
        <f>調整係数一覧!E67</f>
        <v>0.26250753090243478</v>
      </c>
      <c r="F67" s="51">
        <f>調整係数一覧!F67</f>
        <v>0.26981898180796077</v>
      </c>
      <c r="G67" s="51">
        <f>調整係数一覧!G67</f>
        <v>0.23834742499914946</v>
      </c>
      <c r="H67" s="51">
        <f>調整係数一覧!H67</f>
        <v>0.29635673084566672</v>
      </c>
      <c r="I67" s="51">
        <f>調整係数一覧!I67</f>
        <v>0.18348881237164782</v>
      </c>
      <c r="J67" s="51">
        <f>調整係数一覧!J67</f>
        <v>0.39645172900283498</v>
      </c>
      <c r="K67" s="51">
        <f>調整係数一覧!K67</f>
        <v>0.25223003948686862</v>
      </c>
      <c r="L67" s="51">
        <f>調整係数一覧!L67</f>
        <v>0.25459529133782854</v>
      </c>
      <c r="M67" s="51">
        <f>調整係数一覧!M67</f>
        <v>0.25032221705579649</v>
      </c>
    </row>
    <row r="69" spans="1:13" x14ac:dyDescent="0.3">
      <c r="A69" s="48" t="s">
        <v>54</v>
      </c>
      <c r="B69" s="49">
        <v>4</v>
      </c>
      <c r="C69" s="49">
        <v>5</v>
      </c>
      <c r="D69" s="49">
        <v>6</v>
      </c>
      <c r="E69" s="49">
        <v>7</v>
      </c>
      <c r="F69" s="49">
        <v>8</v>
      </c>
      <c r="G69" s="49">
        <v>9</v>
      </c>
      <c r="H69" s="49">
        <v>10</v>
      </c>
      <c r="I69" s="49">
        <v>11</v>
      </c>
      <c r="J69" s="49">
        <v>12</v>
      </c>
      <c r="K69" s="49">
        <v>1</v>
      </c>
      <c r="L69" s="49">
        <v>2</v>
      </c>
      <c r="M69" s="49">
        <v>3</v>
      </c>
    </row>
    <row r="70" spans="1:13" x14ac:dyDescent="0.3">
      <c r="A70" s="50">
        <v>20</v>
      </c>
      <c r="B70" s="51">
        <f>調整係数一覧!B70</f>
        <v>0.91020037854407254</v>
      </c>
      <c r="C70" s="51">
        <f>調整係数一覧!C70</f>
        <v>0.87057630446645018</v>
      </c>
      <c r="D70" s="51">
        <f>調整係数一覧!D70</f>
        <v>0.9652107722714951</v>
      </c>
      <c r="E70" s="51">
        <f>調整係数一覧!E70</f>
        <v>1</v>
      </c>
      <c r="F70" s="51">
        <f>調整係数一覧!F70</f>
        <v>1</v>
      </c>
      <c r="G70" s="51">
        <f>調整係数一覧!G70</f>
        <v>1</v>
      </c>
      <c r="H70" s="51">
        <f>調整係数一覧!H70</f>
        <v>0.97008774399854092</v>
      </c>
      <c r="I70" s="51">
        <f>調整係数一覧!I70</f>
        <v>0.93137461400310717</v>
      </c>
      <c r="J70" s="51">
        <f>調整係数一覧!J70</f>
        <v>0.9502000777563675</v>
      </c>
      <c r="K70" s="51">
        <f>調整係数一覧!K70</f>
        <v>0.96628602001248987</v>
      </c>
      <c r="L70" s="51">
        <f>調整係数一覧!L70</f>
        <v>0.9615779794629713</v>
      </c>
      <c r="M70" s="51">
        <f>調整係数一覧!M70</f>
        <v>0.93540791296185777</v>
      </c>
    </row>
    <row r="71" spans="1:13" x14ac:dyDescent="0.3">
      <c r="A71" s="50">
        <v>19</v>
      </c>
      <c r="B71" s="51">
        <f>調整係数一覧!B71</f>
        <v>0.91020037854407254</v>
      </c>
      <c r="C71" s="51">
        <f>調整係数一覧!C71</f>
        <v>0.87057630446645018</v>
      </c>
      <c r="D71" s="51">
        <f>調整係数一覧!D71</f>
        <v>0.9652107722714951</v>
      </c>
      <c r="E71" s="51">
        <f>調整係数一覧!E71</f>
        <v>1</v>
      </c>
      <c r="F71" s="51">
        <f>調整係数一覧!F71</f>
        <v>1</v>
      </c>
      <c r="G71" s="51">
        <f>調整係数一覧!G71</f>
        <v>1</v>
      </c>
      <c r="H71" s="51">
        <f>調整係数一覧!H71</f>
        <v>0.97008774399854092</v>
      </c>
      <c r="I71" s="51">
        <f>調整係数一覧!I71</f>
        <v>0.93137461400310717</v>
      </c>
      <c r="J71" s="51">
        <f>調整係数一覧!J71</f>
        <v>0.9502000777563675</v>
      </c>
      <c r="K71" s="51">
        <f>調整係数一覧!K71</f>
        <v>0.96628602001248987</v>
      </c>
      <c r="L71" s="51">
        <f>調整係数一覧!L71</f>
        <v>0.9615779794629713</v>
      </c>
      <c r="M71" s="51">
        <f>調整係数一覧!M71</f>
        <v>0.93540791296185777</v>
      </c>
    </row>
    <row r="72" spans="1:13" x14ac:dyDescent="0.3">
      <c r="A72" s="50">
        <v>18</v>
      </c>
      <c r="B72" s="51">
        <f>調整係数一覧!B72</f>
        <v>0.91020037854407254</v>
      </c>
      <c r="C72" s="51">
        <f>調整係数一覧!C72</f>
        <v>0.87057630446645018</v>
      </c>
      <c r="D72" s="51">
        <f>調整係数一覧!D72</f>
        <v>0.9652107722714951</v>
      </c>
      <c r="E72" s="51">
        <f>調整係数一覧!E72</f>
        <v>1</v>
      </c>
      <c r="F72" s="51">
        <f>調整係数一覧!F72</f>
        <v>1</v>
      </c>
      <c r="G72" s="51">
        <f>調整係数一覧!G72</f>
        <v>1</v>
      </c>
      <c r="H72" s="51">
        <f>調整係数一覧!H72</f>
        <v>0.97008774399854092</v>
      </c>
      <c r="I72" s="51">
        <f>調整係数一覧!I72</f>
        <v>0.93137461400310717</v>
      </c>
      <c r="J72" s="51">
        <f>調整係数一覧!J72</f>
        <v>0.9502000777563675</v>
      </c>
      <c r="K72" s="51">
        <f>調整係数一覧!K72</f>
        <v>0.96628602001248987</v>
      </c>
      <c r="L72" s="51">
        <f>調整係数一覧!L72</f>
        <v>0.9615779794629713</v>
      </c>
      <c r="M72" s="51">
        <f>調整係数一覧!M72</f>
        <v>0.93540791296185777</v>
      </c>
    </row>
    <row r="73" spans="1:13" x14ac:dyDescent="0.3">
      <c r="A73" s="50">
        <v>17</v>
      </c>
      <c r="B73" s="51">
        <f>調整係数一覧!B73</f>
        <v>0.91020037854407254</v>
      </c>
      <c r="C73" s="51">
        <f>調整係数一覧!C73</f>
        <v>0.87057630446645018</v>
      </c>
      <c r="D73" s="51">
        <f>調整係数一覧!D73</f>
        <v>0.9652107722714951</v>
      </c>
      <c r="E73" s="51">
        <f>調整係数一覧!E73</f>
        <v>1</v>
      </c>
      <c r="F73" s="51">
        <f>調整係数一覧!F73</f>
        <v>1</v>
      </c>
      <c r="G73" s="51">
        <f>調整係数一覧!G73</f>
        <v>1</v>
      </c>
      <c r="H73" s="51">
        <f>調整係数一覧!H73</f>
        <v>0.97008774399854092</v>
      </c>
      <c r="I73" s="51">
        <f>調整係数一覧!I73</f>
        <v>0.93137461400310717</v>
      </c>
      <c r="J73" s="51">
        <f>調整係数一覧!J73</f>
        <v>0.9502000777563675</v>
      </c>
      <c r="K73" s="51">
        <f>調整係数一覧!K73</f>
        <v>0.96628602001248987</v>
      </c>
      <c r="L73" s="51">
        <f>調整係数一覧!L73</f>
        <v>0.9615779794629713</v>
      </c>
      <c r="M73" s="51">
        <f>調整係数一覧!M73</f>
        <v>0.93540791296185777</v>
      </c>
    </row>
    <row r="74" spans="1:13" x14ac:dyDescent="0.3">
      <c r="A74" s="50">
        <v>16</v>
      </c>
      <c r="B74" s="51">
        <f>調整係数一覧!B74</f>
        <v>0.91020037854407254</v>
      </c>
      <c r="C74" s="51">
        <f>調整係数一覧!C74</f>
        <v>0.87057630446645018</v>
      </c>
      <c r="D74" s="51">
        <f>調整係数一覧!D74</f>
        <v>0.9652107722714951</v>
      </c>
      <c r="E74" s="51">
        <f>調整係数一覧!E74</f>
        <v>1</v>
      </c>
      <c r="F74" s="51">
        <f>調整係数一覧!F74</f>
        <v>1</v>
      </c>
      <c r="G74" s="51">
        <f>調整係数一覧!G74</f>
        <v>1</v>
      </c>
      <c r="H74" s="51">
        <f>調整係数一覧!H74</f>
        <v>0.97008774399854092</v>
      </c>
      <c r="I74" s="51">
        <f>調整係数一覧!I74</f>
        <v>0.93137461400310717</v>
      </c>
      <c r="J74" s="51">
        <f>調整係数一覧!J74</f>
        <v>0.9502000777563675</v>
      </c>
      <c r="K74" s="51">
        <f>調整係数一覧!K74</f>
        <v>0.96628602001248987</v>
      </c>
      <c r="L74" s="51">
        <f>調整係数一覧!L74</f>
        <v>0.9615779794629713</v>
      </c>
      <c r="M74" s="51">
        <f>調整係数一覧!M74</f>
        <v>0.93540791296185777</v>
      </c>
    </row>
    <row r="75" spans="1:13" x14ac:dyDescent="0.3">
      <c r="A75" s="50">
        <v>15</v>
      </c>
      <c r="B75" s="51">
        <f>調整係数一覧!B75</f>
        <v>0.91020037854407254</v>
      </c>
      <c r="C75" s="51">
        <f>調整係数一覧!C75</f>
        <v>0.87057630446645018</v>
      </c>
      <c r="D75" s="51">
        <f>調整係数一覧!D75</f>
        <v>0.9652107722714951</v>
      </c>
      <c r="E75" s="51">
        <f>調整係数一覧!E75</f>
        <v>1</v>
      </c>
      <c r="F75" s="51">
        <f>調整係数一覧!F75</f>
        <v>1</v>
      </c>
      <c r="G75" s="51">
        <f>調整係数一覧!G75</f>
        <v>1</v>
      </c>
      <c r="H75" s="51">
        <f>調整係数一覧!H75</f>
        <v>0.97008774399854092</v>
      </c>
      <c r="I75" s="51">
        <f>調整係数一覧!I75</f>
        <v>0.93137461400310717</v>
      </c>
      <c r="J75" s="51">
        <f>調整係数一覧!J75</f>
        <v>0.9502000777563675</v>
      </c>
      <c r="K75" s="51">
        <f>調整係数一覧!K75</f>
        <v>0.96628602001248987</v>
      </c>
      <c r="L75" s="51">
        <f>調整係数一覧!L75</f>
        <v>0.9615779794629713</v>
      </c>
      <c r="M75" s="51">
        <f>調整係数一覧!M75</f>
        <v>0.93540791296185777</v>
      </c>
    </row>
    <row r="76" spans="1:13" x14ac:dyDescent="0.3">
      <c r="A76" s="50">
        <v>14</v>
      </c>
      <c r="B76" s="51">
        <f>調整係数一覧!B76</f>
        <v>0.91020037854407254</v>
      </c>
      <c r="C76" s="51">
        <f>調整係数一覧!C76</f>
        <v>0.87057630446645018</v>
      </c>
      <c r="D76" s="51">
        <f>調整係数一覧!D76</f>
        <v>0.9652107722714951</v>
      </c>
      <c r="E76" s="51">
        <f>調整係数一覧!E76</f>
        <v>1</v>
      </c>
      <c r="F76" s="51">
        <f>調整係数一覧!F76</f>
        <v>1</v>
      </c>
      <c r="G76" s="51">
        <f>調整係数一覧!G76</f>
        <v>1</v>
      </c>
      <c r="H76" s="51">
        <f>調整係数一覧!H76</f>
        <v>0.97008774399854092</v>
      </c>
      <c r="I76" s="51">
        <f>調整係数一覧!I76</f>
        <v>0.93137461400310717</v>
      </c>
      <c r="J76" s="51">
        <f>調整係数一覧!J76</f>
        <v>0.9502000777563675</v>
      </c>
      <c r="K76" s="51">
        <f>調整係数一覧!K76</f>
        <v>0.96628602001248987</v>
      </c>
      <c r="L76" s="51">
        <f>調整係数一覧!L76</f>
        <v>0.9615779794629713</v>
      </c>
      <c r="M76" s="51">
        <f>調整係数一覧!M76</f>
        <v>0.93540791296185777</v>
      </c>
    </row>
    <row r="77" spans="1:13" x14ac:dyDescent="0.3">
      <c r="A77" s="50">
        <v>13</v>
      </c>
      <c r="B77" s="51">
        <f>調整係数一覧!B77</f>
        <v>0.91020037854407254</v>
      </c>
      <c r="C77" s="51">
        <f>調整係数一覧!C77</f>
        <v>0.87057630446645018</v>
      </c>
      <c r="D77" s="51">
        <f>調整係数一覧!D77</f>
        <v>0.9652107722714951</v>
      </c>
      <c r="E77" s="51">
        <f>調整係数一覧!E77</f>
        <v>1</v>
      </c>
      <c r="F77" s="51">
        <f>調整係数一覧!F77</f>
        <v>1</v>
      </c>
      <c r="G77" s="51">
        <f>調整係数一覧!G77</f>
        <v>1</v>
      </c>
      <c r="H77" s="51">
        <f>調整係数一覧!H77</f>
        <v>0.97008774399854092</v>
      </c>
      <c r="I77" s="51">
        <f>調整係数一覧!I77</f>
        <v>0.93137461400310717</v>
      </c>
      <c r="J77" s="51">
        <f>調整係数一覧!J77</f>
        <v>0.9502000777563675</v>
      </c>
      <c r="K77" s="51">
        <f>調整係数一覧!K77</f>
        <v>0.96628602001248987</v>
      </c>
      <c r="L77" s="51">
        <f>調整係数一覧!L77</f>
        <v>0.9615779794629713</v>
      </c>
      <c r="M77" s="51">
        <f>調整係数一覧!M77</f>
        <v>0.93540791296185777</v>
      </c>
    </row>
    <row r="78" spans="1:13" x14ac:dyDescent="0.3">
      <c r="A78" s="50">
        <v>12</v>
      </c>
      <c r="B78" s="51">
        <f>調整係数一覧!B78</f>
        <v>0.90970396847500457</v>
      </c>
      <c r="C78" s="51">
        <f>調整係数一覧!C78</f>
        <v>0.87057630446645018</v>
      </c>
      <c r="D78" s="51">
        <f>調整係数一覧!D78</f>
        <v>0.9652107722714951</v>
      </c>
      <c r="E78" s="51">
        <f>調整係数一覧!E78</f>
        <v>1</v>
      </c>
      <c r="F78" s="51">
        <f>調整係数一覧!F78</f>
        <v>1</v>
      </c>
      <c r="G78" s="51">
        <f>調整係数一覧!G78</f>
        <v>1</v>
      </c>
      <c r="H78" s="51">
        <f>調整係数一覧!H78</f>
        <v>0.97008774399854092</v>
      </c>
      <c r="I78" s="51">
        <f>調整係数一覧!I78</f>
        <v>0.93137461400310717</v>
      </c>
      <c r="J78" s="51">
        <f>調整係数一覧!J78</f>
        <v>0.9502000777563675</v>
      </c>
      <c r="K78" s="51">
        <f>調整係数一覧!K78</f>
        <v>0.96628602001248987</v>
      </c>
      <c r="L78" s="51">
        <f>調整係数一覧!L78</f>
        <v>0.96138085866372647</v>
      </c>
      <c r="M78" s="51">
        <f>調整係数一覧!M78</f>
        <v>0.93540791296185777</v>
      </c>
    </row>
    <row r="79" spans="1:13" x14ac:dyDescent="0.3">
      <c r="A79" s="50">
        <v>11</v>
      </c>
      <c r="B79" s="51">
        <f>調整係数一覧!B79</f>
        <v>0.90560990598836644</v>
      </c>
      <c r="C79" s="51">
        <f>調整係数一覧!C79</f>
        <v>0.87057630446645018</v>
      </c>
      <c r="D79" s="51">
        <f>調整係数一覧!D79</f>
        <v>0.9652107722714951</v>
      </c>
      <c r="E79" s="51">
        <f>調整係数一覧!E79</f>
        <v>1</v>
      </c>
      <c r="F79" s="51">
        <f>調整係数一覧!F79</f>
        <v>1</v>
      </c>
      <c r="G79" s="51">
        <f>調整係数一覧!G79</f>
        <v>1</v>
      </c>
      <c r="H79" s="51">
        <f>調整係数一覧!H79</f>
        <v>0.97008774399854092</v>
      </c>
      <c r="I79" s="51">
        <f>調整係数一覧!I79</f>
        <v>0.93137461400310717</v>
      </c>
      <c r="J79" s="51">
        <f>調整係数一覧!J79</f>
        <v>0.9486603031043841</v>
      </c>
      <c r="K79" s="51">
        <f>調整係数一覧!K79</f>
        <v>0.96025984587641311</v>
      </c>
      <c r="L79" s="51">
        <f>調整係数一覧!L79</f>
        <v>0.95461983393193139</v>
      </c>
      <c r="M79" s="51">
        <f>調整係数一覧!M79</f>
        <v>0.93540791296185777</v>
      </c>
    </row>
    <row r="80" spans="1:13" x14ac:dyDescent="0.3">
      <c r="A80" s="50">
        <v>10</v>
      </c>
      <c r="B80" s="51">
        <f>調整係数一覧!B80</f>
        <v>0.89791819108415805</v>
      </c>
      <c r="C80" s="51">
        <f>調整係数一覧!C80</f>
        <v>0.87057630446645018</v>
      </c>
      <c r="D80" s="51">
        <f>調整係数一覧!D80</f>
        <v>0.9652107722714951</v>
      </c>
      <c r="E80" s="51">
        <f>調整係数一覧!E80</f>
        <v>1</v>
      </c>
      <c r="F80" s="51">
        <f>調整係数一覧!F80</f>
        <v>1</v>
      </c>
      <c r="G80" s="51">
        <f>調整係数一覧!G80</f>
        <v>1</v>
      </c>
      <c r="H80" s="51">
        <f>調整係数一覧!H80</f>
        <v>0.97008774399854092</v>
      </c>
      <c r="I80" s="51">
        <f>調整係数一覧!I80</f>
        <v>0.92844096746535154</v>
      </c>
      <c r="J80" s="51">
        <f>調整係数一覧!J80</f>
        <v>0.94064926824905348</v>
      </c>
      <c r="K80" s="51">
        <f>調整係数一覧!K80</f>
        <v>0.94604332421002524</v>
      </c>
      <c r="L80" s="51">
        <f>調整係数一覧!L80</f>
        <v>0.9412949052675863</v>
      </c>
      <c r="M80" s="51">
        <f>調整係数一覧!M80</f>
        <v>0.93049110434872118</v>
      </c>
    </row>
    <row r="81" spans="1:13" x14ac:dyDescent="0.3">
      <c r="A81" s="50">
        <v>9</v>
      </c>
      <c r="B81" s="51">
        <f>調整係数一覧!B81</f>
        <v>0.88662882376237939</v>
      </c>
      <c r="C81" s="51">
        <f>調整係数一覧!C81</f>
        <v>0.8643214150634988</v>
      </c>
      <c r="D81" s="51">
        <f>調整係数一覧!D81</f>
        <v>0.95542641265576123</v>
      </c>
      <c r="E81" s="51">
        <f>調整係数一覧!E81</f>
        <v>1</v>
      </c>
      <c r="F81" s="51">
        <f>調整係数一覧!F81</f>
        <v>1</v>
      </c>
      <c r="G81" s="51">
        <f>調整係数一覧!G81</f>
        <v>1</v>
      </c>
      <c r="H81" s="51">
        <f>調整係数一覧!H81</f>
        <v>0.96651230210945482</v>
      </c>
      <c r="I81" s="51">
        <f>調整係数一覧!I81</f>
        <v>0.91816268035447379</v>
      </c>
      <c r="J81" s="51">
        <f>調整係数一覧!J81</f>
        <v>0.92616697319037533</v>
      </c>
      <c r="K81" s="51">
        <f>調整係数一覧!K81</f>
        <v>0.92363645501332581</v>
      </c>
      <c r="L81" s="51">
        <f>調整係数一覧!L81</f>
        <v>0.92140607267069097</v>
      </c>
      <c r="M81" s="51">
        <f>調整係数一覧!M81</f>
        <v>0.91938153642807152</v>
      </c>
    </row>
    <row r="82" spans="1:13" x14ac:dyDescent="0.3">
      <c r="A82" s="50">
        <v>8</v>
      </c>
      <c r="B82" s="51">
        <f>調整係数一覧!B82</f>
        <v>0.87174180402303081</v>
      </c>
      <c r="C82" s="51">
        <f>調整係数一覧!C82</f>
        <v>0.85102195274317749</v>
      </c>
      <c r="D82" s="51">
        <f>調整係数一覧!D82</f>
        <v>0.93472410858714539</v>
      </c>
      <c r="E82" s="51">
        <f>調整係数一覧!E82</f>
        <v>1</v>
      </c>
      <c r="F82" s="51">
        <f>調整係数一覧!F82</f>
        <v>0.99161843654552406</v>
      </c>
      <c r="G82" s="51">
        <f>調整係数一覧!G82</f>
        <v>0.98530298237255798</v>
      </c>
      <c r="H82" s="51">
        <f>調整係数一覧!H82</f>
        <v>0.95477188698688775</v>
      </c>
      <c r="I82" s="51">
        <f>調整係数一覧!I82</f>
        <v>0.90053975267047393</v>
      </c>
      <c r="J82" s="51">
        <f>調整係数一覧!J82</f>
        <v>0.90521341792834964</v>
      </c>
      <c r="K82" s="51">
        <f>調整係数一覧!K82</f>
        <v>0.89303923828631504</v>
      </c>
      <c r="L82" s="51">
        <f>調整係数一覧!L82</f>
        <v>0.89495333614124573</v>
      </c>
      <c r="M82" s="51">
        <f>調整係数一覧!M82</f>
        <v>0.90207920919990892</v>
      </c>
    </row>
    <row r="83" spans="1:13" x14ac:dyDescent="0.3">
      <c r="A83" s="50">
        <v>7</v>
      </c>
      <c r="B83" s="51">
        <f>調整係数一覧!B83</f>
        <v>0.85325713186611196</v>
      </c>
      <c r="C83" s="51">
        <f>調整係数一覧!C83</f>
        <v>0.83067791750548614</v>
      </c>
      <c r="D83" s="51">
        <f>調整係数一覧!D83</f>
        <v>0.90310386006564736</v>
      </c>
      <c r="E83" s="51">
        <f>調整係数一覧!E83</f>
        <v>0.97837119621069579</v>
      </c>
      <c r="F83" s="51">
        <f>調整係数一覧!F83</f>
        <v>0.96002259749751495</v>
      </c>
      <c r="G83" s="51">
        <f>調整係数一覧!G83</f>
        <v>0.95842141242838763</v>
      </c>
      <c r="H83" s="51">
        <f>調整係数一覧!H83</f>
        <v>0.9348664986308397</v>
      </c>
      <c r="I83" s="51">
        <f>調整係数一覧!I83</f>
        <v>0.87557218441335216</v>
      </c>
      <c r="J83" s="51">
        <f>調整係数一覧!J83</f>
        <v>0.87778860246297652</v>
      </c>
      <c r="K83" s="51">
        <f>調整係数一覧!K83</f>
        <v>0.85425167402899294</v>
      </c>
      <c r="L83" s="51">
        <f>調整係数一覧!L83</f>
        <v>0.86193669567925024</v>
      </c>
      <c r="M83" s="51">
        <f>調整係数一覧!M83</f>
        <v>0.87858412266423336</v>
      </c>
    </row>
    <row r="84" spans="1:13" x14ac:dyDescent="0.3">
      <c r="A84" s="50">
        <v>6</v>
      </c>
      <c r="B84" s="51">
        <f>調整係数一覧!B84</f>
        <v>0.83117480729162296</v>
      </c>
      <c r="C84" s="51">
        <f>調整係数一覧!C84</f>
        <v>0.80328930935042464</v>
      </c>
      <c r="D84" s="51">
        <f>調整係数一覧!D84</f>
        <v>0.86056566709126736</v>
      </c>
      <c r="E84" s="51">
        <f>調整係数一覧!E84</f>
        <v>0.9428815782240636</v>
      </c>
      <c r="F84" s="51">
        <f>調整係数一覧!F84</f>
        <v>0.91343356482272586</v>
      </c>
      <c r="G84" s="51">
        <f>調整係数一覧!G84</f>
        <v>0.91946298195759391</v>
      </c>
      <c r="H84" s="51">
        <f>調整係数一覧!H84</f>
        <v>0.90679613704131079</v>
      </c>
      <c r="I84" s="51">
        <f>調整係数一覧!I84</f>
        <v>0.84325997558310817</v>
      </c>
      <c r="J84" s="51">
        <f>調整係数一覧!J84</f>
        <v>0.84389252679425608</v>
      </c>
      <c r="K84" s="51">
        <f>調整係数一覧!K84</f>
        <v>0.80727376224135949</v>
      </c>
      <c r="L84" s="51">
        <f>調整係数一覧!L84</f>
        <v>0.82235615128470463</v>
      </c>
      <c r="M84" s="51">
        <f>調整係数一覧!M84</f>
        <v>0.84889627682104474</v>
      </c>
    </row>
    <row r="85" spans="1:13" x14ac:dyDescent="0.3">
      <c r="A85" s="50">
        <v>5</v>
      </c>
      <c r="B85" s="51">
        <f>調整係数一覧!B85</f>
        <v>0.80549483029956392</v>
      </c>
      <c r="C85" s="51">
        <f>調整係数一覧!C85</f>
        <v>0.7688561282779931</v>
      </c>
      <c r="D85" s="51">
        <f>調整係数一覧!D85</f>
        <v>0.80710952966400518</v>
      </c>
      <c r="E85" s="51">
        <f>調整係数一覧!E85</f>
        <v>0.89479852504268975</v>
      </c>
      <c r="F85" s="51">
        <f>調整係数一覧!F85</f>
        <v>0.85185133852115724</v>
      </c>
      <c r="G85" s="51">
        <f>調整係数一覧!G85</f>
        <v>0.86842769096017702</v>
      </c>
      <c r="H85" s="51">
        <f>調整係数一覧!H85</f>
        <v>0.87056080221830101</v>
      </c>
      <c r="I85" s="51">
        <f>調整係数一覧!I85</f>
        <v>0.80360312617974206</v>
      </c>
      <c r="J85" s="51">
        <f>調整係数一覧!J85</f>
        <v>0.8035251909221881</v>
      </c>
      <c r="K85" s="51">
        <f>調整係数一覧!K85</f>
        <v>0.75210550292341471</v>
      </c>
      <c r="L85" s="51">
        <f>調整係数一覧!L85</f>
        <v>0.776211702957609</v>
      </c>
      <c r="M85" s="51">
        <f>調整係数一覧!M85</f>
        <v>0.81301567167034317</v>
      </c>
    </row>
    <row r="86" spans="1:13" x14ac:dyDescent="0.3">
      <c r="A86" s="50">
        <v>4</v>
      </c>
      <c r="B86" s="51">
        <f>調整係数一覧!B86</f>
        <v>0.77621720088993451</v>
      </c>
      <c r="C86" s="51">
        <f>調整係数一覧!C86</f>
        <v>0.72737837428819163</v>
      </c>
      <c r="D86" s="51">
        <f>調整係数一覧!D86</f>
        <v>0.74273544778386091</v>
      </c>
      <c r="E86" s="51">
        <f>調整係数一覧!E86</f>
        <v>0.83412203666657403</v>
      </c>
      <c r="F86" s="51">
        <f>調整係数一覧!F86</f>
        <v>0.77527591859280909</v>
      </c>
      <c r="G86" s="51">
        <f>調整係数一覧!G86</f>
        <v>0.80531553943613687</v>
      </c>
      <c r="H86" s="51">
        <f>調整係数一覧!H86</f>
        <v>0.82616049416181037</v>
      </c>
      <c r="I86" s="51">
        <f>調整係数一覧!I86</f>
        <v>0.75660163620325394</v>
      </c>
      <c r="J86" s="51">
        <f>調整係数一覧!J86</f>
        <v>0.75668659484677281</v>
      </c>
      <c r="K86" s="51">
        <f>調整係数一覧!K86</f>
        <v>0.6887468960751586</v>
      </c>
      <c r="L86" s="51">
        <f>調整係数一覧!L86</f>
        <v>0.72350335069796312</v>
      </c>
      <c r="M86" s="51">
        <f>調整係数一覧!M86</f>
        <v>0.77094230721212864</v>
      </c>
    </row>
    <row r="87" spans="1:13" x14ac:dyDescent="0.3">
      <c r="A87" s="50">
        <v>3</v>
      </c>
      <c r="B87" s="51">
        <f>調整係数一覧!B87</f>
        <v>0.74334191906273506</v>
      </c>
      <c r="C87" s="51">
        <f>調整係数一覧!C87</f>
        <v>0.67885604738102012</v>
      </c>
      <c r="D87" s="51">
        <f>調整係数一覧!D87</f>
        <v>0.66744342145083468</v>
      </c>
      <c r="E87" s="51">
        <f>調整係数一覧!E87</f>
        <v>0.76085211309571676</v>
      </c>
      <c r="F87" s="51">
        <f>調整係数一覧!F87</f>
        <v>0.68370730503768096</v>
      </c>
      <c r="G87" s="51">
        <f>調整係数一覧!G87</f>
        <v>0.73012652738547335</v>
      </c>
      <c r="H87" s="51">
        <f>調整係数一覧!H87</f>
        <v>0.77359521287183863</v>
      </c>
      <c r="I87" s="51">
        <f>調整係数一覧!I87</f>
        <v>0.7022555056536437</v>
      </c>
      <c r="J87" s="51">
        <f>調整係数一覧!J87</f>
        <v>0.70337673856800997</v>
      </c>
      <c r="K87" s="51">
        <f>調整係数一覧!K87</f>
        <v>0.61719794169659115</v>
      </c>
      <c r="L87" s="51">
        <f>調整係数一覧!L87</f>
        <v>0.66423109450576723</v>
      </c>
      <c r="M87" s="51">
        <f>調整係数一覧!M87</f>
        <v>0.72267618344640105</v>
      </c>
    </row>
    <row r="88" spans="1:13" x14ac:dyDescent="0.3">
      <c r="A88" s="50">
        <v>2</v>
      </c>
      <c r="B88" s="51">
        <f>調整係数一覧!B88</f>
        <v>0.70686898481796545</v>
      </c>
      <c r="C88" s="51">
        <f>調整係数一覧!C88</f>
        <v>0.62328914755647857</v>
      </c>
      <c r="D88" s="51">
        <f>調整係数一覧!D88</f>
        <v>0.58123345066492615</v>
      </c>
      <c r="E88" s="51">
        <f>調整係数一覧!E88</f>
        <v>0.67498875433011785</v>
      </c>
      <c r="F88" s="51">
        <f>調整係数一覧!F88</f>
        <v>0.5771454978557734</v>
      </c>
      <c r="G88" s="51">
        <f>調整係数一覧!G88</f>
        <v>0.64286065480818677</v>
      </c>
      <c r="H88" s="51">
        <f>調整係数一覧!H88</f>
        <v>0.71286495834838615</v>
      </c>
      <c r="I88" s="51">
        <f>調整係数一覧!I88</f>
        <v>0.64056473453091123</v>
      </c>
      <c r="J88" s="51">
        <f>調整係数一覧!J88</f>
        <v>0.64359562208589971</v>
      </c>
      <c r="K88" s="51">
        <f>調整係数一覧!K88</f>
        <v>0.53745863978771247</v>
      </c>
      <c r="L88" s="51">
        <f>調整係数一覧!L88</f>
        <v>0.59839493438102109</v>
      </c>
      <c r="M88" s="51">
        <f>調整係数一覧!M88</f>
        <v>0.66821730037316052</v>
      </c>
    </row>
    <row r="89" spans="1:13" x14ac:dyDescent="0.3">
      <c r="A89" s="50">
        <v>1</v>
      </c>
      <c r="B89" s="51">
        <f>調整係数一覧!B89</f>
        <v>0.66679839815562569</v>
      </c>
      <c r="C89" s="51">
        <f>調整係数一覧!C89</f>
        <v>0.56067767481456687</v>
      </c>
      <c r="D89" s="51">
        <f>調整係数一覧!D89</f>
        <v>0.4841055354261356</v>
      </c>
      <c r="E89" s="51">
        <f>調整係数一覧!E89</f>
        <v>0.57653196036977716</v>
      </c>
      <c r="F89" s="51">
        <f>調整係数一覧!F89</f>
        <v>0.4555904970470861</v>
      </c>
      <c r="G89" s="51">
        <f>調整係数一覧!G89</f>
        <v>0.54351792170427693</v>
      </c>
      <c r="H89" s="51">
        <f>調整係数一覧!H89</f>
        <v>0.64396973059145279</v>
      </c>
      <c r="I89" s="51">
        <f>調整係数一覧!I89</f>
        <v>0.57152932283505675</v>
      </c>
      <c r="J89" s="51">
        <f>調整係数一覧!J89</f>
        <v>0.57734324540044191</v>
      </c>
      <c r="K89" s="51">
        <f>調整係数一覧!K89</f>
        <v>0.44952899034852234</v>
      </c>
      <c r="L89" s="51">
        <f>調整係数一覧!L89</f>
        <v>0.52599487032372494</v>
      </c>
      <c r="M89" s="51">
        <f>調整係数一覧!M89</f>
        <v>0.60756565799240692</v>
      </c>
    </row>
    <row r="91" spans="1:13" x14ac:dyDescent="0.3">
      <c r="A91" s="48" t="s">
        <v>55</v>
      </c>
      <c r="B91" s="49">
        <v>4</v>
      </c>
      <c r="C91" s="49">
        <v>5</v>
      </c>
      <c r="D91" s="49">
        <v>6</v>
      </c>
      <c r="E91" s="49">
        <v>7</v>
      </c>
      <c r="F91" s="49">
        <v>8</v>
      </c>
      <c r="G91" s="49">
        <v>9</v>
      </c>
      <c r="H91" s="49">
        <v>10</v>
      </c>
      <c r="I91" s="49">
        <v>11</v>
      </c>
      <c r="J91" s="49">
        <v>12</v>
      </c>
      <c r="K91" s="49">
        <v>1</v>
      </c>
      <c r="L91" s="49">
        <v>2</v>
      </c>
      <c r="M91" s="49">
        <v>3</v>
      </c>
    </row>
    <row r="92" spans="1:13" x14ac:dyDescent="0.3">
      <c r="A92" s="50">
        <v>20</v>
      </c>
      <c r="B92" s="51">
        <f>調整係数一覧!B92</f>
        <v>0.94563943727827104</v>
      </c>
      <c r="C92" s="51">
        <f>調整係数一覧!C92</f>
        <v>0.88598767528742639</v>
      </c>
      <c r="D92" s="51">
        <f>調整係数一覧!D92</f>
        <v>0.9749183882096959</v>
      </c>
      <c r="E92" s="51">
        <f>調整係数一覧!E92</f>
        <v>1</v>
      </c>
      <c r="F92" s="51">
        <f>調整係数一覧!F92</f>
        <v>1</v>
      </c>
      <c r="G92" s="51">
        <f>調整係数一覧!G92</f>
        <v>1</v>
      </c>
      <c r="H92" s="51">
        <f>調整係数一覧!H92</f>
        <v>0.98049236086009883</v>
      </c>
      <c r="I92" s="51">
        <f>調整係数一覧!I92</f>
        <v>0.94511439238162609</v>
      </c>
      <c r="J92" s="51">
        <f>調整係数一覧!J92</f>
        <v>0.96965294233311894</v>
      </c>
      <c r="K92" s="51">
        <f>調整係数一覧!K92</f>
        <v>0.98214310283446871</v>
      </c>
      <c r="L92" s="51">
        <f>調整係数一覧!L92</f>
        <v>0.98797149471670243</v>
      </c>
      <c r="M92" s="51">
        <f>調整係数一覧!M92</f>
        <v>0.95185979284060451</v>
      </c>
    </row>
    <row r="93" spans="1:13" x14ac:dyDescent="0.3">
      <c r="A93" s="50">
        <v>19</v>
      </c>
      <c r="B93" s="51">
        <f>調整係数一覧!B93</f>
        <v>0.94563943727827104</v>
      </c>
      <c r="C93" s="51">
        <f>調整係数一覧!C93</f>
        <v>0.88598767528742639</v>
      </c>
      <c r="D93" s="51">
        <f>調整係数一覧!D93</f>
        <v>0.9749183882096959</v>
      </c>
      <c r="E93" s="51">
        <f>調整係数一覧!E93</f>
        <v>1</v>
      </c>
      <c r="F93" s="51">
        <f>調整係数一覧!F93</f>
        <v>1</v>
      </c>
      <c r="G93" s="51">
        <f>調整係数一覧!G93</f>
        <v>1</v>
      </c>
      <c r="H93" s="51">
        <f>調整係数一覧!H93</f>
        <v>0.98049236086009883</v>
      </c>
      <c r="I93" s="51">
        <f>調整係数一覧!I93</f>
        <v>0.94511439238162609</v>
      </c>
      <c r="J93" s="51">
        <f>調整係数一覧!J93</f>
        <v>0.96965294233311894</v>
      </c>
      <c r="K93" s="51">
        <f>調整係数一覧!K93</f>
        <v>0.98214310283446871</v>
      </c>
      <c r="L93" s="51">
        <f>調整係数一覧!L93</f>
        <v>0.98797149471670243</v>
      </c>
      <c r="M93" s="51">
        <f>調整係数一覧!M93</f>
        <v>0.95185979284060451</v>
      </c>
    </row>
    <row r="94" spans="1:13" x14ac:dyDescent="0.3">
      <c r="A94" s="50">
        <v>18</v>
      </c>
      <c r="B94" s="51">
        <f>調整係数一覧!B94</f>
        <v>0.94563943727827104</v>
      </c>
      <c r="C94" s="51">
        <f>調整係数一覧!C94</f>
        <v>0.88598767528742639</v>
      </c>
      <c r="D94" s="51">
        <f>調整係数一覧!D94</f>
        <v>0.9749183882096959</v>
      </c>
      <c r="E94" s="51">
        <f>調整係数一覧!E94</f>
        <v>1</v>
      </c>
      <c r="F94" s="51">
        <f>調整係数一覧!F94</f>
        <v>1</v>
      </c>
      <c r="G94" s="51">
        <f>調整係数一覧!G94</f>
        <v>1</v>
      </c>
      <c r="H94" s="51">
        <f>調整係数一覧!H94</f>
        <v>0.98049236086009883</v>
      </c>
      <c r="I94" s="51">
        <f>調整係数一覧!I94</f>
        <v>0.94511439238162609</v>
      </c>
      <c r="J94" s="51">
        <f>調整係数一覧!J94</f>
        <v>0.96965294233311894</v>
      </c>
      <c r="K94" s="51">
        <f>調整係数一覧!K94</f>
        <v>0.98214310283446871</v>
      </c>
      <c r="L94" s="51">
        <f>調整係数一覧!L94</f>
        <v>0.98797149471670243</v>
      </c>
      <c r="M94" s="51">
        <f>調整係数一覧!M94</f>
        <v>0.95185979284060451</v>
      </c>
    </row>
    <row r="95" spans="1:13" x14ac:dyDescent="0.3">
      <c r="A95" s="50">
        <v>17</v>
      </c>
      <c r="B95" s="51">
        <f>調整係数一覧!B95</f>
        <v>0.94563943727827104</v>
      </c>
      <c r="C95" s="51">
        <f>調整係数一覧!C95</f>
        <v>0.88598767528742639</v>
      </c>
      <c r="D95" s="51">
        <f>調整係数一覧!D95</f>
        <v>0.9749183882096959</v>
      </c>
      <c r="E95" s="51">
        <f>調整係数一覧!E95</f>
        <v>1</v>
      </c>
      <c r="F95" s="51">
        <f>調整係数一覧!F95</f>
        <v>1</v>
      </c>
      <c r="G95" s="51">
        <f>調整係数一覧!G95</f>
        <v>1</v>
      </c>
      <c r="H95" s="51">
        <f>調整係数一覧!H95</f>
        <v>0.98049236086009883</v>
      </c>
      <c r="I95" s="51">
        <f>調整係数一覧!I95</f>
        <v>0.94511439238162609</v>
      </c>
      <c r="J95" s="51">
        <f>調整係数一覧!J95</f>
        <v>0.96965294233311894</v>
      </c>
      <c r="K95" s="51">
        <f>調整係数一覧!K95</f>
        <v>0.98214310283446871</v>
      </c>
      <c r="L95" s="51">
        <f>調整係数一覧!L95</f>
        <v>0.98797149471670243</v>
      </c>
      <c r="M95" s="51">
        <f>調整係数一覧!M95</f>
        <v>0.95185979284060451</v>
      </c>
    </row>
    <row r="96" spans="1:13" x14ac:dyDescent="0.3">
      <c r="A96" s="50">
        <v>16</v>
      </c>
      <c r="B96" s="51">
        <f>調整係数一覧!B96</f>
        <v>0.9451187750427914</v>
      </c>
      <c r="C96" s="51">
        <f>調整係数一覧!C96</f>
        <v>0.88598767528742639</v>
      </c>
      <c r="D96" s="51">
        <f>調整係数一覧!D96</f>
        <v>0.9749183882096959</v>
      </c>
      <c r="E96" s="51">
        <f>調整係数一覧!E96</f>
        <v>1</v>
      </c>
      <c r="F96" s="51">
        <f>調整係数一覧!F96</f>
        <v>1</v>
      </c>
      <c r="G96" s="51">
        <f>調整係数一覧!G96</f>
        <v>1</v>
      </c>
      <c r="H96" s="51">
        <f>調整係数一覧!H96</f>
        <v>0.98049236086009883</v>
      </c>
      <c r="I96" s="51">
        <f>調整係数一覧!I96</f>
        <v>0.94511439238162609</v>
      </c>
      <c r="J96" s="51">
        <f>調整係数一覧!J96</f>
        <v>0.96965294233311894</v>
      </c>
      <c r="K96" s="51">
        <f>調整係数一覧!K96</f>
        <v>0.98214310283446871</v>
      </c>
      <c r="L96" s="51">
        <f>調整係数一覧!L96</f>
        <v>0.98797149471670243</v>
      </c>
      <c r="M96" s="51">
        <f>調整係数一覧!M96</f>
        <v>0.95185979284060451</v>
      </c>
    </row>
    <row r="97" spans="1:13" x14ac:dyDescent="0.3">
      <c r="A97" s="50">
        <v>15</v>
      </c>
      <c r="B97" s="51">
        <f>調整係数一覧!B97</f>
        <v>0.94305472259348799</v>
      </c>
      <c r="C97" s="51">
        <f>調整係数一覧!C97</f>
        <v>0.88598767528742639</v>
      </c>
      <c r="D97" s="51">
        <f>調整係数一覧!D97</f>
        <v>0.9749183882096959</v>
      </c>
      <c r="E97" s="51">
        <f>調整係数一覧!E97</f>
        <v>1</v>
      </c>
      <c r="F97" s="51">
        <f>調整係数一覧!F97</f>
        <v>1</v>
      </c>
      <c r="G97" s="51">
        <f>調整係数一覧!G97</f>
        <v>1</v>
      </c>
      <c r="H97" s="51">
        <f>調整係数一覧!H97</f>
        <v>0.98049236086009883</v>
      </c>
      <c r="I97" s="51">
        <f>調整係数一覧!I97</f>
        <v>0.94511439238162609</v>
      </c>
      <c r="J97" s="51">
        <f>調整係数一覧!J97</f>
        <v>0.96965294233311894</v>
      </c>
      <c r="K97" s="51">
        <f>調整係数一覧!K97</f>
        <v>0.98214310283446871</v>
      </c>
      <c r="L97" s="51">
        <f>調整係数一覧!L97</f>
        <v>0.98797149471670243</v>
      </c>
      <c r="M97" s="51">
        <f>調整係数一覧!M97</f>
        <v>0.95185979284060451</v>
      </c>
    </row>
    <row r="98" spans="1:13" x14ac:dyDescent="0.3">
      <c r="A98" s="50">
        <v>14</v>
      </c>
      <c r="B98" s="51">
        <f>調整係数一覧!B98</f>
        <v>0.93944727993036092</v>
      </c>
      <c r="C98" s="51">
        <f>調整係数一覧!C98</f>
        <v>0.88598767528742639</v>
      </c>
      <c r="D98" s="51">
        <f>調整係数一覧!D98</f>
        <v>0.9749183882096959</v>
      </c>
      <c r="E98" s="51">
        <f>調整係数一覧!E98</f>
        <v>1</v>
      </c>
      <c r="F98" s="51">
        <f>調整係数一覧!F98</f>
        <v>1</v>
      </c>
      <c r="G98" s="51">
        <f>調整係数一覧!G98</f>
        <v>1</v>
      </c>
      <c r="H98" s="51">
        <f>調整係数一覧!H98</f>
        <v>0.98049236086009883</v>
      </c>
      <c r="I98" s="51">
        <f>調整係数一覧!I98</f>
        <v>0.94511439238162609</v>
      </c>
      <c r="J98" s="51">
        <f>調整係数一覧!J98</f>
        <v>0.96965294233311894</v>
      </c>
      <c r="K98" s="51">
        <f>調整係数一覧!K98</f>
        <v>0.98214310283446871</v>
      </c>
      <c r="L98" s="51">
        <f>調整係数一覧!L98</f>
        <v>0.98797149471670243</v>
      </c>
      <c r="M98" s="51">
        <f>調整係数一覧!M98</f>
        <v>0.95185979284060451</v>
      </c>
    </row>
    <row r="99" spans="1:13" x14ac:dyDescent="0.3">
      <c r="A99" s="50">
        <v>13</v>
      </c>
      <c r="B99" s="51">
        <f>調整係数一覧!B99</f>
        <v>0.93429644705341008</v>
      </c>
      <c r="C99" s="51">
        <f>調整係数一覧!C99</f>
        <v>0.88598767528742639</v>
      </c>
      <c r="D99" s="51">
        <f>調整係数一覧!D99</f>
        <v>0.9749183882096959</v>
      </c>
      <c r="E99" s="51">
        <f>調整係数一覧!E99</f>
        <v>1</v>
      </c>
      <c r="F99" s="51">
        <f>調整係数一覧!F99</f>
        <v>1</v>
      </c>
      <c r="G99" s="51">
        <f>調整係数一覧!G99</f>
        <v>1</v>
      </c>
      <c r="H99" s="51">
        <f>調整係数一覧!H99</f>
        <v>0.98049236086009883</v>
      </c>
      <c r="I99" s="51">
        <f>調整係数一覧!I99</f>
        <v>0.94511439238162609</v>
      </c>
      <c r="J99" s="51">
        <f>調整係数一覧!J99</f>
        <v>0.96965294233311894</v>
      </c>
      <c r="K99" s="51">
        <f>調整係数一覧!K99</f>
        <v>0.98214310283446871</v>
      </c>
      <c r="L99" s="51">
        <f>調整係数一覧!L99</f>
        <v>0.98618080077245507</v>
      </c>
      <c r="M99" s="51">
        <f>調整係数一覧!M99</f>
        <v>0.95185979284060451</v>
      </c>
    </row>
    <row r="100" spans="1:13" x14ac:dyDescent="0.3">
      <c r="A100" s="50">
        <v>12</v>
      </c>
      <c r="B100" s="51">
        <f>調整係数一覧!B100</f>
        <v>0.92760222396263559</v>
      </c>
      <c r="C100" s="51">
        <f>調整係数一覧!C100</f>
        <v>0.88508641252332787</v>
      </c>
      <c r="D100" s="51">
        <f>調整係数一覧!D100</f>
        <v>0.9749183882096959</v>
      </c>
      <c r="E100" s="51">
        <f>調整係数一覧!E100</f>
        <v>1</v>
      </c>
      <c r="F100" s="51">
        <f>調整係数一覧!F100</f>
        <v>1</v>
      </c>
      <c r="G100" s="51">
        <f>調整係数一覧!G100</f>
        <v>1</v>
      </c>
      <c r="H100" s="51">
        <f>調整係数一覧!H100</f>
        <v>0.98049236086009883</v>
      </c>
      <c r="I100" s="51">
        <f>調整係数一覧!I100</f>
        <v>0.94511439238162609</v>
      </c>
      <c r="J100" s="51">
        <f>調整係数一覧!J100</f>
        <v>0.96931751297878832</v>
      </c>
      <c r="K100" s="51">
        <f>調整係数一覧!K100</f>
        <v>0.98214310283446871</v>
      </c>
      <c r="L100" s="51">
        <f>調整係数一覧!L100</f>
        <v>0.979926831529222</v>
      </c>
      <c r="M100" s="51">
        <f>調整係数一覧!M100</f>
        <v>0.95185979284060451</v>
      </c>
    </row>
    <row r="101" spans="1:13" x14ac:dyDescent="0.3">
      <c r="A101" s="50">
        <v>11</v>
      </c>
      <c r="B101" s="51">
        <f>調整係数一覧!B101</f>
        <v>0.91936461065803743</v>
      </c>
      <c r="C101" s="51">
        <f>調整係数一覧!C101</f>
        <v>0.8821870621736545</v>
      </c>
      <c r="D101" s="51">
        <f>調整係数一覧!D101</f>
        <v>0.9749183882096959</v>
      </c>
      <c r="E101" s="51">
        <f>調整係数一覧!E101</f>
        <v>1</v>
      </c>
      <c r="F101" s="51">
        <f>調整係数一覧!F101</f>
        <v>1</v>
      </c>
      <c r="G101" s="51">
        <f>調整係数一覧!G101</f>
        <v>1</v>
      </c>
      <c r="H101" s="51">
        <f>調整係数一覧!H101</f>
        <v>0.98049236086009883</v>
      </c>
      <c r="I101" s="51">
        <f>調整係数一覧!I101</f>
        <v>0.94442840932635963</v>
      </c>
      <c r="J101" s="51">
        <f>調整係数一覧!J101</f>
        <v>0.96498440527721108</v>
      </c>
      <c r="K101" s="51">
        <f>調整係数一覧!K101</f>
        <v>0.97947039555334847</v>
      </c>
      <c r="L101" s="51">
        <f>調整係数一覧!L101</f>
        <v>0.96920958698700299</v>
      </c>
      <c r="M101" s="51">
        <f>調整係数一覧!M101</f>
        <v>0.94940385427600349</v>
      </c>
    </row>
    <row r="102" spans="1:13" x14ac:dyDescent="0.3">
      <c r="A102" s="50">
        <v>10</v>
      </c>
      <c r="B102" s="51">
        <f>調整係数一覧!B102</f>
        <v>0.9095836071396155</v>
      </c>
      <c r="C102" s="51">
        <f>調整係数一覧!C102</f>
        <v>0.87728962423840595</v>
      </c>
      <c r="D102" s="51">
        <f>調整係数一覧!D102</f>
        <v>0.9699274787841996</v>
      </c>
      <c r="E102" s="51">
        <f>調整係数一覧!E102</f>
        <v>1</v>
      </c>
      <c r="F102" s="51">
        <f>調整係数一覧!F102</f>
        <v>1</v>
      </c>
      <c r="G102" s="51">
        <f>調整係数一覧!G102</f>
        <v>1</v>
      </c>
      <c r="H102" s="51">
        <f>調整係数一覧!H102</f>
        <v>0.98049236086009883</v>
      </c>
      <c r="I102" s="51">
        <f>調整係数一覧!I102</f>
        <v>0.93868630546550369</v>
      </c>
      <c r="J102" s="51">
        <f>調整係数一覧!J102</f>
        <v>0.95665361922838688</v>
      </c>
      <c r="K102" s="51">
        <f>調整係数一覧!K102</f>
        <v>0.97032367765676453</v>
      </c>
      <c r="L102" s="51">
        <f>調整係数一覧!L102</f>
        <v>0.95402906714579838</v>
      </c>
      <c r="M102" s="51">
        <f>調整係数一覧!M102</f>
        <v>0.94278475939741657</v>
      </c>
    </row>
    <row r="103" spans="1:13" x14ac:dyDescent="0.3">
      <c r="A103" s="50">
        <v>9</v>
      </c>
      <c r="B103" s="51">
        <f>調整係数一覧!B103</f>
        <v>0.89825921340736992</v>
      </c>
      <c r="C103" s="51">
        <f>調整係数一覧!C103</f>
        <v>0.87039409871758244</v>
      </c>
      <c r="D103" s="51">
        <f>調整係数一覧!D103</f>
        <v>0.9590849590412841</v>
      </c>
      <c r="E103" s="51">
        <f>調整係数一覧!E103</f>
        <v>1</v>
      </c>
      <c r="F103" s="51">
        <f>調整係数一覧!F103</f>
        <v>1</v>
      </c>
      <c r="G103" s="51">
        <f>調整係数一覧!G103</f>
        <v>1</v>
      </c>
      <c r="H103" s="51">
        <f>調整係数一覧!H103</f>
        <v>0.97547823266961942</v>
      </c>
      <c r="I103" s="51">
        <f>調整係数一覧!I103</f>
        <v>0.92788808079905816</v>
      </c>
      <c r="J103" s="51">
        <f>調整係数一覧!J103</f>
        <v>0.94432515483231594</v>
      </c>
      <c r="K103" s="51">
        <f>調整係数一覧!K103</f>
        <v>0.95470294914471676</v>
      </c>
      <c r="L103" s="51">
        <f>調整係数一覧!L103</f>
        <v>0.93438527200560795</v>
      </c>
      <c r="M103" s="51">
        <f>調整係数一覧!M103</f>
        <v>0.93200250820484398</v>
      </c>
    </row>
    <row r="104" spans="1:13" x14ac:dyDescent="0.3">
      <c r="A104" s="50">
        <v>8</v>
      </c>
      <c r="B104" s="51">
        <f>調整係数一覧!B104</f>
        <v>0.88539142946130045</v>
      </c>
      <c r="C104" s="51">
        <f>調整係数一覧!C104</f>
        <v>0.86150048561118409</v>
      </c>
      <c r="D104" s="51">
        <f>調整係数一覧!D104</f>
        <v>0.94239082898094917</v>
      </c>
      <c r="E104" s="51">
        <f>調整係数一覧!E104</f>
        <v>1</v>
      </c>
      <c r="F104" s="51">
        <f>調整係数一覧!F104</f>
        <v>1</v>
      </c>
      <c r="G104" s="51">
        <f>調整係数一覧!G104</f>
        <v>0.9963788076909047</v>
      </c>
      <c r="H104" s="51">
        <f>調整係数一覧!H104</f>
        <v>0.96513721921533935</v>
      </c>
      <c r="I104" s="51">
        <f>調整係数一覧!I104</f>
        <v>0.91203373532702336</v>
      </c>
      <c r="J104" s="51">
        <f>調整係数一覧!J104</f>
        <v>0.92799901208899827</v>
      </c>
      <c r="K104" s="51">
        <f>調整係数一覧!K104</f>
        <v>0.93260821001720506</v>
      </c>
      <c r="L104" s="51">
        <f>調整係数一覧!L104</f>
        <v>0.91027820156643169</v>
      </c>
      <c r="M104" s="51">
        <f>調整係数一覧!M104</f>
        <v>0.9170571006982855</v>
      </c>
    </row>
    <row r="105" spans="1:13" x14ac:dyDescent="0.3">
      <c r="A105" s="50">
        <v>7</v>
      </c>
      <c r="B105" s="51">
        <f>調整係数一覧!B105</f>
        <v>0.87098025530140744</v>
      </c>
      <c r="C105" s="51">
        <f>調整係数一覧!C105</f>
        <v>0.85060878491921077</v>
      </c>
      <c r="D105" s="51">
        <f>調整係数一覧!D105</f>
        <v>0.9198450886031948</v>
      </c>
      <c r="E105" s="51">
        <f>調整係数一覧!E105</f>
        <v>0.99175836805059969</v>
      </c>
      <c r="F105" s="51">
        <f>調整係数一覧!F105</f>
        <v>0.98505514819791895</v>
      </c>
      <c r="G105" s="51">
        <f>調整係数一覧!G105</f>
        <v>0.97461611179790064</v>
      </c>
      <c r="H105" s="51">
        <f>調整係数一覧!H105</f>
        <v>0.94946932049725874</v>
      </c>
      <c r="I105" s="51">
        <f>調整係数一覧!I105</f>
        <v>0.89112326904939887</v>
      </c>
      <c r="J105" s="51">
        <f>調整係数一覧!J105</f>
        <v>0.90767519099843375</v>
      </c>
      <c r="K105" s="51">
        <f>調整係数一覧!K105</f>
        <v>0.90403946027422966</v>
      </c>
      <c r="L105" s="51">
        <f>調整係数一覧!L105</f>
        <v>0.8817078558282696</v>
      </c>
      <c r="M105" s="51">
        <f>調整係数一覧!M105</f>
        <v>0.89794853687774134</v>
      </c>
    </row>
    <row r="106" spans="1:13" x14ac:dyDescent="0.3">
      <c r="A106" s="50">
        <v>6</v>
      </c>
      <c r="B106" s="51">
        <f>調整係数一覧!B106</f>
        <v>0.85502569092769054</v>
      </c>
      <c r="C106" s="51">
        <f>調整係数一覧!C106</f>
        <v>0.83771899664166227</v>
      </c>
      <c r="D106" s="51">
        <f>調整係数一覧!D106</f>
        <v>0.89144773790802101</v>
      </c>
      <c r="E106" s="51">
        <f>調整係数一覧!E106</f>
        <v>0.96220244575879632</v>
      </c>
      <c r="F106" s="51">
        <f>調整係数一覧!F106</f>
        <v>0.95969194209605335</v>
      </c>
      <c r="G106" s="51">
        <f>調整係数一覧!G106</f>
        <v>0.94281510130953594</v>
      </c>
      <c r="H106" s="51">
        <f>調整係数一覧!H106</f>
        <v>0.9284745365153777</v>
      </c>
      <c r="I106" s="51">
        <f>調整係数一覧!I106</f>
        <v>0.86515668196618511</v>
      </c>
      <c r="J106" s="51">
        <f>調整係数一覧!J106</f>
        <v>0.88335369156062238</v>
      </c>
      <c r="K106" s="51">
        <f>調整係数一覧!K106</f>
        <v>0.86899669991579054</v>
      </c>
      <c r="L106" s="51">
        <f>調整係数一覧!L106</f>
        <v>0.84867423479112192</v>
      </c>
      <c r="M106" s="51">
        <f>調整係数一覧!M106</f>
        <v>0.87467681674321129</v>
      </c>
    </row>
    <row r="107" spans="1:13" x14ac:dyDescent="0.3">
      <c r="A107" s="50">
        <v>5</v>
      </c>
      <c r="B107" s="51">
        <f>調整係数一覧!B107</f>
        <v>0.8375277363401501</v>
      </c>
      <c r="C107" s="51">
        <f>調整係数一覧!C107</f>
        <v>0.82283112077853893</v>
      </c>
      <c r="D107" s="51">
        <f>調整係数一覧!D107</f>
        <v>0.85719877689542789</v>
      </c>
      <c r="E107" s="51">
        <f>調整係数一覧!E107</f>
        <v>0.92253908032459042</v>
      </c>
      <c r="F107" s="51">
        <f>調整係数一覧!F107</f>
        <v>0.9263461676044944</v>
      </c>
      <c r="G107" s="51">
        <f>調整係数一覧!G107</f>
        <v>0.9009757762258106</v>
      </c>
      <c r="H107" s="51">
        <f>調整係数一覧!H107</f>
        <v>0.90215286726969601</v>
      </c>
      <c r="I107" s="51">
        <f>調整係数一覧!I107</f>
        <v>0.83413397407738177</v>
      </c>
      <c r="J107" s="51">
        <f>調整係数一覧!J107</f>
        <v>0.85503451377556428</v>
      </c>
      <c r="K107" s="51">
        <f>調整係数一覧!K107</f>
        <v>0.8274799289418876</v>
      </c>
      <c r="L107" s="51">
        <f>調整係数一覧!L107</f>
        <v>0.81117733845498841</v>
      </c>
      <c r="M107" s="51">
        <f>調整係数一覧!M107</f>
        <v>0.84724194029469557</v>
      </c>
    </row>
    <row r="108" spans="1:13" x14ac:dyDescent="0.3">
      <c r="A108" s="50">
        <v>4</v>
      </c>
      <c r="B108" s="51">
        <f>調整係数一覧!B108</f>
        <v>0.81848639153878588</v>
      </c>
      <c r="C108" s="51">
        <f>調整係数一覧!C108</f>
        <v>0.80594515732984062</v>
      </c>
      <c r="D108" s="51">
        <f>調整係数一覧!D108</f>
        <v>0.81709820556541546</v>
      </c>
      <c r="E108" s="51">
        <f>調整係数一覧!E108</f>
        <v>0.87276827174798222</v>
      </c>
      <c r="F108" s="51">
        <f>調整係数一覧!F108</f>
        <v>0.88501782472324197</v>
      </c>
      <c r="G108" s="51">
        <f>調整係数一覧!G108</f>
        <v>0.84909813654672495</v>
      </c>
      <c r="H108" s="51">
        <f>調整係数一覧!H108</f>
        <v>0.87050431276021378</v>
      </c>
      <c r="I108" s="51">
        <f>調整係数一覧!I108</f>
        <v>0.79805514538298894</v>
      </c>
      <c r="J108" s="51">
        <f>調整係数一覧!J108</f>
        <v>0.82271765764325944</v>
      </c>
      <c r="K108" s="51">
        <f>調整係数一覧!K108</f>
        <v>0.77948914735252073</v>
      </c>
      <c r="L108" s="51">
        <f>調整係数一覧!L108</f>
        <v>0.76921716681986907</v>
      </c>
      <c r="M108" s="51">
        <f>調整係数一覧!M108</f>
        <v>0.81564390753219396</v>
      </c>
    </row>
    <row r="109" spans="1:13" x14ac:dyDescent="0.3">
      <c r="A109" s="50">
        <v>3</v>
      </c>
      <c r="B109" s="51">
        <f>調整係数一覧!B109</f>
        <v>0.7979016565235979</v>
      </c>
      <c r="C109" s="51">
        <f>調整係数一覧!C109</f>
        <v>0.78706110629556725</v>
      </c>
      <c r="D109" s="51">
        <f>調整係数一覧!D109</f>
        <v>0.77114602391798359</v>
      </c>
      <c r="E109" s="51">
        <f>調整係数一覧!E109</f>
        <v>0.81289002002897148</v>
      </c>
      <c r="F109" s="51">
        <f>調整係数一覧!F109</f>
        <v>0.83570691345229631</v>
      </c>
      <c r="G109" s="51">
        <f>調整係数一覧!G109</f>
        <v>0.78718218227227865</v>
      </c>
      <c r="H109" s="51">
        <f>調整係数一覧!H109</f>
        <v>0.83352887298693101</v>
      </c>
      <c r="I109" s="51">
        <f>調整係数一覧!I109</f>
        <v>0.75692019588300663</v>
      </c>
      <c r="J109" s="51">
        <f>調整係数一覧!J109</f>
        <v>0.78640312316370775</v>
      </c>
      <c r="K109" s="51">
        <f>調整係数一覧!K109</f>
        <v>0.72502435514769026</v>
      </c>
      <c r="L109" s="51">
        <f>調整係数一覧!L109</f>
        <v>0.72279371988576402</v>
      </c>
      <c r="M109" s="51">
        <f>調整係数一覧!M109</f>
        <v>0.77988271845570667</v>
      </c>
    </row>
    <row r="110" spans="1:13" x14ac:dyDescent="0.3">
      <c r="A110" s="50">
        <v>2</v>
      </c>
      <c r="B110" s="51">
        <f>調整係数一覧!B110</f>
        <v>0.77577353129458626</v>
      </c>
      <c r="C110" s="51">
        <f>調整係数一覧!C110</f>
        <v>0.76617896767571902</v>
      </c>
      <c r="D110" s="51">
        <f>調整係数一覧!D110</f>
        <v>0.71934223195313229</v>
      </c>
      <c r="E110" s="51">
        <f>調整係数一覧!E110</f>
        <v>0.74290432516755844</v>
      </c>
      <c r="F110" s="51">
        <f>調整係数一覧!F110</f>
        <v>0.77841343379165706</v>
      </c>
      <c r="G110" s="51">
        <f>調整係数一覧!G110</f>
        <v>0.71522791340247172</v>
      </c>
      <c r="H110" s="51">
        <f>調整係数一覧!H110</f>
        <v>0.7912265479498477</v>
      </c>
      <c r="I110" s="51">
        <f>調整係数一覧!I110</f>
        <v>0.71072912557743484</v>
      </c>
      <c r="J110" s="51">
        <f>調整係数一覧!J110</f>
        <v>0.74609091033690933</v>
      </c>
      <c r="K110" s="51">
        <f>調整係数一覧!K110</f>
        <v>0.66408555232739586</v>
      </c>
      <c r="L110" s="51">
        <f>調整係数一覧!L110</f>
        <v>0.67190699765267314</v>
      </c>
      <c r="M110" s="51">
        <f>調整係数一覧!M110</f>
        <v>0.7399583730652336</v>
      </c>
    </row>
    <row r="111" spans="1:13" x14ac:dyDescent="0.3">
      <c r="A111" s="50">
        <v>1</v>
      </c>
      <c r="B111" s="51">
        <f>調整係数一覧!B111</f>
        <v>0.75210201585175085</v>
      </c>
      <c r="C111" s="51">
        <f>調整係数一覧!C111</f>
        <v>0.74329874147029573</v>
      </c>
      <c r="D111" s="51">
        <f>調整係数一覧!D111</f>
        <v>0.66168682967086168</v>
      </c>
      <c r="E111" s="51">
        <f>調整係数一覧!E111</f>
        <v>0.66281118716374288</v>
      </c>
      <c r="F111" s="51">
        <f>調整係数一覧!F111</f>
        <v>0.71313738574132457</v>
      </c>
      <c r="G111" s="51">
        <f>調整係数一覧!G111</f>
        <v>0.63323532993730436</v>
      </c>
      <c r="H111" s="51">
        <f>調整係数一覧!H111</f>
        <v>0.74359733764896385</v>
      </c>
      <c r="I111" s="51">
        <f>調整係数一覧!I111</f>
        <v>0.65948193446627368</v>
      </c>
      <c r="J111" s="51">
        <f>調整係数一覧!J111</f>
        <v>0.70178101916286406</v>
      </c>
      <c r="K111" s="51">
        <f>調整係数一覧!K111</f>
        <v>0.59667273889163763</v>
      </c>
      <c r="L111" s="51">
        <f>調整係数一覧!L111</f>
        <v>0.61655700012059655</v>
      </c>
      <c r="M111" s="51">
        <f>調整係数一覧!M111</f>
        <v>0.69587087136077463</v>
      </c>
    </row>
    <row r="113" spans="1:13" x14ac:dyDescent="0.3">
      <c r="A113" s="48" t="s">
        <v>56</v>
      </c>
      <c r="B113" s="49">
        <v>4</v>
      </c>
      <c r="C113" s="49">
        <v>5</v>
      </c>
      <c r="D113" s="49">
        <v>6</v>
      </c>
      <c r="E113" s="49">
        <v>7</v>
      </c>
      <c r="F113" s="49">
        <v>8</v>
      </c>
      <c r="G113" s="49">
        <v>9</v>
      </c>
      <c r="H113" s="49">
        <v>10</v>
      </c>
      <c r="I113" s="49">
        <v>11</v>
      </c>
      <c r="J113" s="49">
        <v>12</v>
      </c>
      <c r="K113" s="49">
        <v>1</v>
      </c>
      <c r="L113" s="49">
        <v>2</v>
      </c>
      <c r="M113" s="49">
        <v>3</v>
      </c>
    </row>
    <row r="114" spans="1:13" x14ac:dyDescent="0.3">
      <c r="A114" s="50">
        <v>20</v>
      </c>
      <c r="B114" s="51">
        <f>調整係数一覧!B114</f>
        <v>0.91663140207123994</v>
      </c>
      <c r="C114" s="51">
        <f>調整係数一覧!C114</f>
        <v>0.88497811653557501</v>
      </c>
      <c r="D114" s="51">
        <f>調整係数一覧!D114</f>
        <v>0.97822036014975011</v>
      </c>
      <c r="E114" s="51">
        <f>調整係数一覧!E114</f>
        <v>1</v>
      </c>
      <c r="F114" s="51">
        <f>調整係数一覧!F114</f>
        <v>1</v>
      </c>
      <c r="G114" s="51">
        <f>調整係数一覧!G114</f>
        <v>1</v>
      </c>
      <c r="H114" s="51">
        <f>調整係数一覧!H114</f>
        <v>0.98098799925619762</v>
      </c>
      <c r="I114" s="51">
        <f>調整係数一覧!I114</f>
        <v>0.93993536112779164</v>
      </c>
      <c r="J114" s="51">
        <f>調整係数一覧!J114</f>
        <v>0.95974356386070503</v>
      </c>
      <c r="K114" s="51">
        <f>調整係数一覧!K114</f>
        <v>0.97544925562115847</v>
      </c>
      <c r="L114" s="51">
        <f>調整係数一覧!L114</f>
        <v>0.96908652141776308</v>
      </c>
      <c r="M114" s="51">
        <f>調整係数一覧!M114</f>
        <v>0.94454031047871267</v>
      </c>
    </row>
    <row r="115" spans="1:13" x14ac:dyDescent="0.3">
      <c r="A115" s="50">
        <v>19</v>
      </c>
      <c r="B115" s="51">
        <f>調整係数一覧!B115</f>
        <v>0.91663140207123994</v>
      </c>
      <c r="C115" s="51">
        <f>調整係数一覧!C115</f>
        <v>0.88497811653557501</v>
      </c>
      <c r="D115" s="51">
        <f>調整係数一覧!D115</f>
        <v>0.97822036014975011</v>
      </c>
      <c r="E115" s="51">
        <f>調整係数一覧!E115</f>
        <v>1</v>
      </c>
      <c r="F115" s="51">
        <f>調整係数一覧!F115</f>
        <v>1</v>
      </c>
      <c r="G115" s="51">
        <f>調整係数一覧!G115</f>
        <v>1</v>
      </c>
      <c r="H115" s="51">
        <f>調整係数一覧!H115</f>
        <v>0.98098799925619762</v>
      </c>
      <c r="I115" s="51">
        <f>調整係数一覧!I115</f>
        <v>0.93993536112779164</v>
      </c>
      <c r="J115" s="51">
        <f>調整係数一覧!J115</f>
        <v>0.95974356386070503</v>
      </c>
      <c r="K115" s="51">
        <f>調整係数一覧!K115</f>
        <v>0.97544925562115847</v>
      </c>
      <c r="L115" s="51">
        <f>調整係数一覧!L115</f>
        <v>0.96908652141776308</v>
      </c>
      <c r="M115" s="51">
        <f>調整係数一覧!M115</f>
        <v>0.94454031047871267</v>
      </c>
    </row>
    <row r="116" spans="1:13" x14ac:dyDescent="0.3">
      <c r="A116" s="50">
        <v>18</v>
      </c>
      <c r="B116" s="51">
        <f>調整係数一覧!B116</f>
        <v>0.91663140207123994</v>
      </c>
      <c r="C116" s="51">
        <f>調整係数一覧!C116</f>
        <v>0.88497811653557501</v>
      </c>
      <c r="D116" s="51">
        <f>調整係数一覧!D116</f>
        <v>0.97822036014975011</v>
      </c>
      <c r="E116" s="51">
        <f>調整係数一覧!E116</f>
        <v>1</v>
      </c>
      <c r="F116" s="51">
        <f>調整係数一覧!F116</f>
        <v>1</v>
      </c>
      <c r="G116" s="51">
        <f>調整係数一覧!G116</f>
        <v>1</v>
      </c>
      <c r="H116" s="51">
        <f>調整係数一覧!H116</f>
        <v>0.98098799925619762</v>
      </c>
      <c r="I116" s="51">
        <f>調整係数一覧!I116</f>
        <v>0.93993536112779164</v>
      </c>
      <c r="J116" s="51">
        <f>調整係数一覧!J116</f>
        <v>0.95974356386070503</v>
      </c>
      <c r="K116" s="51">
        <f>調整係数一覧!K116</f>
        <v>0.97544925562115847</v>
      </c>
      <c r="L116" s="51">
        <f>調整係数一覧!L116</f>
        <v>0.96908652141776308</v>
      </c>
      <c r="M116" s="51">
        <f>調整係数一覧!M116</f>
        <v>0.94454031047871267</v>
      </c>
    </row>
    <row r="117" spans="1:13" x14ac:dyDescent="0.3">
      <c r="A117" s="50">
        <v>17</v>
      </c>
      <c r="B117" s="51">
        <f>調整係数一覧!B117</f>
        <v>0.91663140207123994</v>
      </c>
      <c r="C117" s="51">
        <f>調整係数一覧!C117</f>
        <v>0.88497811653557501</v>
      </c>
      <c r="D117" s="51">
        <f>調整係数一覧!D117</f>
        <v>0.97822036014975011</v>
      </c>
      <c r="E117" s="51">
        <f>調整係数一覧!E117</f>
        <v>1</v>
      </c>
      <c r="F117" s="51">
        <f>調整係数一覧!F117</f>
        <v>1</v>
      </c>
      <c r="G117" s="51">
        <f>調整係数一覧!G117</f>
        <v>1</v>
      </c>
      <c r="H117" s="51">
        <f>調整係数一覧!H117</f>
        <v>0.98098799925619762</v>
      </c>
      <c r="I117" s="51">
        <f>調整係数一覧!I117</f>
        <v>0.93993536112779164</v>
      </c>
      <c r="J117" s="51">
        <f>調整係数一覧!J117</f>
        <v>0.95974356386070503</v>
      </c>
      <c r="K117" s="51">
        <f>調整係数一覧!K117</f>
        <v>0.97544925562115847</v>
      </c>
      <c r="L117" s="51">
        <f>調整係数一覧!L117</f>
        <v>0.96908652141776308</v>
      </c>
      <c r="M117" s="51">
        <f>調整係数一覧!M117</f>
        <v>0.94454031047871267</v>
      </c>
    </row>
    <row r="118" spans="1:13" x14ac:dyDescent="0.3">
      <c r="A118" s="50">
        <v>16</v>
      </c>
      <c r="B118" s="51">
        <f>調整係数一覧!B118</f>
        <v>0.91663140207123994</v>
      </c>
      <c r="C118" s="51">
        <f>調整係数一覧!C118</f>
        <v>0.88497811653557501</v>
      </c>
      <c r="D118" s="51">
        <f>調整係数一覧!D118</f>
        <v>0.97822036014975011</v>
      </c>
      <c r="E118" s="51">
        <f>調整係数一覧!E118</f>
        <v>1</v>
      </c>
      <c r="F118" s="51">
        <f>調整係数一覧!F118</f>
        <v>1</v>
      </c>
      <c r="G118" s="51">
        <f>調整係数一覧!G118</f>
        <v>1</v>
      </c>
      <c r="H118" s="51">
        <f>調整係数一覧!H118</f>
        <v>0.98098799925619762</v>
      </c>
      <c r="I118" s="51">
        <f>調整係数一覧!I118</f>
        <v>0.93993536112779164</v>
      </c>
      <c r="J118" s="51">
        <f>調整係数一覧!J118</f>
        <v>0.95974356386070503</v>
      </c>
      <c r="K118" s="51">
        <f>調整係数一覧!K118</f>
        <v>0.97544925562115847</v>
      </c>
      <c r="L118" s="51">
        <f>調整係数一覧!L118</f>
        <v>0.96908652141776308</v>
      </c>
      <c r="M118" s="51">
        <f>調整係数一覧!M118</f>
        <v>0.94454031047871267</v>
      </c>
    </row>
    <row r="119" spans="1:13" x14ac:dyDescent="0.3">
      <c r="A119" s="50">
        <v>15</v>
      </c>
      <c r="B119" s="51">
        <f>調整係数一覧!B119</f>
        <v>0.91663140207123994</v>
      </c>
      <c r="C119" s="51">
        <f>調整係数一覧!C119</f>
        <v>0.88497811653557501</v>
      </c>
      <c r="D119" s="51">
        <f>調整係数一覧!D119</f>
        <v>0.97822036014975011</v>
      </c>
      <c r="E119" s="51">
        <f>調整係数一覧!E119</f>
        <v>1</v>
      </c>
      <c r="F119" s="51">
        <f>調整係数一覧!F119</f>
        <v>1</v>
      </c>
      <c r="G119" s="51">
        <f>調整係数一覧!G119</f>
        <v>1</v>
      </c>
      <c r="H119" s="51">
        <f>調整係数一覧!H119</f>
        <v>0.98098799925619762</v>
      </c>
      <c r="I119" s="51">
        <f>調整係数一覧!I119</f>
        <v>0.93993536112779164</v>
      </c>
      <c r="J119" s="51">
        <f>調整係数一覧!J119</f>
        <v>0.95974356386070503</v>
      </c>
      <c r="K119" s="51">
        <f>調整係数一覧!K119</f>
        <v>0.97544925562115847</v>
      </c>
      <c r="L119" s="51">
        <f>調整係数一覧!L119</f>
        <v>0.96908652141776308</v>
      </c>
      <c r="M119" s="51">
        <f>調整係数一覧!M119</f>
        <v>0.94454031047871267</v>
      </c>
    </row>
    <row r="120" spans="1:13" x14ac:dyDescent="0.3">
      <c r="A120" s="50">
        <v>14</v>
      </c>
      <c r="B120" s="51">
        <f>調整係数一覧!B120</f>
        <v>0.91663140207123994</v>
      </c>
      <c r="C120" s="51">
        <f>調整係数一覧!C120</f>
        <v>0.88497811653557501</v>
      </c>
      <c r="D120" s="51">
        <f>調整係数一覧!D120</f>
        <v>0.97822036014975011</v>
      </c>
      <c r="E120" s="51">
        <f>調整係数一覧!E120</f>
        <v>1</v>
      </c>
      <c r="F120" s="51">
        <f>調整係数一覧!F120</f>
        <v>1</v>
      </c>
      <c r="G120" s="51">
        <f>調整係数一覧!G120</f>
        <v>1</v>
      </c>
      <c r="H120" s="51">
        <f>調整係数一覧!H120</f>
        <v>0.98098799925619762</v>
      </c>
      <c r="I120" s="51">
        <f>調整係数一覧!I120</f>
        <v>0.93993536112779164</v>
      </c>
      <c r="J120" s="51">
        <f>調整係数一覧!J120</f>
        <v>0.95974356386070503</v>
      </c>
      <c r="K120" s="51">
        <f>調整係数一覧!K120</f>
        <v>0.97544925562115847</v>
      </c>
      <c r="L120" s="51">
        <f>調整係数一覧!L120</f>
        <v>0.96908652141776308</v>
      </c>
      <c r="M120" s="51">
        <f>調整係数一覧!M120</f>
        <v>0.94454031047871267</v>
      </c>
    </row>
    <row r="121" spans="1:13" x14ac:dyDescent="0.3">
      <c r="A121" s="50">
        <v>13</v>
      </c>
      <c r="B121" s="51">
        <f>調整係数一覧!B121</f>
        <v>0.91663140207123994</v>
      </c>
      <c r="C121" s="51">
        <f>調整係数一覧!C121</f>
        <v>0.88497811653557501</v>
      </c>
      <c r="D121" s="51">
        <f>調整係数一覧!D121</f>
        <v>0.97822036014975011</v>
      </c>
      <c r="E121" s="51">
        <f>調整係数一覧!E121</f>
        <v>1</v>
      </c>
      <c r="F121" s="51">
        <f>調整係数一覧!F121</f>
        <v>1</v>
      </c>
      <c r="G121" s="51">
        <f>調整係数一覧!G121</f>
        <v>1</v>
      </c>
      <c r="H121" s="51">
        <f>調整係数一覧!H121</f>
        <v>0.98098799925619762</v>
      </c>
      <c r="I121" s="51">
        <f>調整係数一覧!I121</f>
        <v>0.93993536112779164</v>
      </c>
      <c r="J121" s="51">
        <f>調整係数一覧!J121</f>
        <v>0.95974356386070503</v>
      </c>
      <c r="K121" s="51">
        <f>調整係数一覧!K121</f>
        <v>0.97544925562115847</v>
      </c>
      <c r="L121" s="51">
        <f>調整係数一覧!L121</f>
        <v>0.96908652141776308</v>
      </c>
      <c r="M121" s="51">
        <f>調整係数一覧!M121</f>
        <v>0.94454031047871267</v>
      </c>
    </row>
    <row r="122" spans="1:13" x14ac:dyDescent="0.3">
      <c r="A122" s="50">
        <v>12</v>
      </c>
      <c r="B122" s="51">
        <f>調整係数一覧!B122</f>
        <v>0.91663140207123994</v>
      </c>
      <c r="C122" s="51">
        <f>調整係数一覧!C122</f>
        <v>0.88497811653557501</v>
      </c>
      <c r="D122" s="51">
        <f>調整係数一覧!D122</f>
        <v>0.97822036014975011</v>
      </c>
      <c r="E122" s="51">
        <f>調整係数一覧!E122</f>
        <v>1</v>
      </c>
      <c r="F122" s="51">
        <f>調整係数一覧!F122</f>
        <v>1</v>
      </c>
      <c r="G122" s="51">
        <f>調整係数一覧!G122</f>
        <v>1</v>
      </c>
      <c r="H122" s="51">
        <f>調整係数一覧!H122</f>
        <v>0.98098799925619762</v>
      </c>
      <c r="I122" s="51">
        <f>調整係数一覧!I122</f>
        <v>0.93993536112779164</v>
      </c>
      <c r="J122" s="51">
        <f>調整係数一覧!J122</f>
        <v>0.95974356386070503</v>
      </c>
      <c r="K122" s="51">
        <f>調整係数一覧!K122</f>
        <v>0.97544925562115847</v>
      </c>
      <c r="L122" s="51">
        <f>調整係数一覧!L122</f>
        <v>0.96908652141776308</v>
      </c>
      <c r="M122" s="51">
        <f>調整係数一覧!M122</f>
        <v>0.94454031047871267</v>
      </c>
    </row>
    <row r="123" spans="1:13" x14ac:dyDescent="0.3">
      <c r="A123" s="50">
        <v>11</v>
      </c>
      <c r="B123" s="51">
        <f>調整係数一覧!B123</f>
        <v>0.91399645976875554</v>
      </c>
      <c r="C123" s="51">
        <f>調整係数一覧!C123</f>
        <v>0.88497811653557501</v>
      </c>
      <c r="D123" s="51">
        <f>調整係数一覧!D123</f>
        <v>0.97822036014975011</v>
      </c>
      <c r="E123" s="51">
        <f>調整係数一覧!E123</f>
        <v>1</v>
      </c>
      <c r="F123" s="51">
        <f>調整係数一覧!F123</f>
        <v>1</v>
      </c>
      <c r="G123" s="51">
        <f>調整係数一覧!G123</f>
        <v>1</v>
      </c>
      <c r="H123" s="51">
        <f>調整係数一覧!H123</f>
        <v>0.98098799925619762</v>
      </c>
      <c r="I123" s="51">
        <f>調整係数一覧!I123</f>
        <v>0.93993536112779164</v>
      </c>
      <c r="J123" s="51">
        <f>調整係数一覧!J123</f>
        <v>0.95974356386070503</v>
      </c>
      <c r="K123" s="51">
        <f>調整係数一覧!K123</f>
        <v>0.96695224729498008</v>
      </c>
      <c r="L123" s="51">
        <f>調整係数一覧!L123</f>
        <v>0.96419426774480443</v>
      </c>
      <c r="M123" s="51">
        <f>調整係数一覧!M123</f>
        <v>0.94454031047871267</v>
      </c>
    </row>
    <row r="124" spans="1:13" x14ac:dyDescent="0.3">
      <c r="A124" s="50">
        <v>10</v>
      </c>
      <c r="B124" s="51">
        <f>調整係数一覧!B124</f>
        <v>0.90733822618223003</v>
      </c>
      <c r="C124" s="51">
        <f>調整係数一覧!C124</f>
        <v>0.88497811653557501</v>
      </c>
      <c r="D124" s="51">
        <f>調整係数一覧!D124</f>
        <v>0.97822036014975011</v>
      </c>
      <c r="E124" s="51">
        <f>調整係数一覧!E124</f>
        <v>1</v>
      </c>
      <c r="F124" s="51">
        <f>調整係数一覧!F124</f>
        <v>1</v>
      </c>
      <c r="G124" s="51">
        <f>調整係数一覧!G124</f>
        <v>1</v>
      </c>
      <c r="H124" s="51">
        <f>調整係数一覧!H124</f>
        <v>0.98098799925619762</v>
      </c>
      <c r="I124" s="51">
        <f>調整係数一覧!I124</f>
        <v>0.93742075190158769</v>
      </c>
      <c r="J124" s="51">
        <f>調整係数一覧!J124</f>
        <v>0.9544550078666354</v>
      </c>
      <c r="K124" s="51">
        <f>調整係数一覧!K124</f>
        <v>0.94929799124996928</v>
      </c>
      <c r="L124" s="51">
        <f>調整係数一覧!L124</f>
        <v>0.95127504633302806</v>
      </c>
      <c r="M124" s="51">
        <f>調整係数一覧!M124</f>
        <v>0.94119428944064376</v>
      </c>
    </row>
    <row r="125" spans="1:13" x14ac:dyDescent="0.3">
      <c r="A125" s="50">
        <v>9</v>
      </c>
      <c r="B125" s="51">
        <f>調整係数一覧!B125</f>
        <v>0.89665670131166331</v>
      </c>
      <c r="C125" s="51">
        <f>調整係数一覧!C125</f>
        <v>0.87973834694270625</v>
      </c>
      <c r="D125" s="51">
        <f>調整係数一覧!D125</f>
        <v>0.96778296360749239</v>
      </c>
      <c r="E125" s="51">
        <f>調整係数一覧!E125</f>
        <v>1</v>
      </c>
      <c r="F125" s="51">
        <f>調整係数一覧!F125</f>
        <v>1</v>
      </c>
      <c r="G125" s="51">
        <f>調整係数一覧!G125</f>
        <v>1</v>
      </c>
      <c r="H125" s="51">
        <f>調整係数一覧!H125</f>
        <v>0.97727475813734044</v>
      </c>
      <c r="I125" s="51">
        <f>調整係数一覧!I125</f>
        <v>0.92678397762127762</v>
      </c>
      <c r="J125" s="51">
        <f>調整係数一覧!J125</f>
        <v>0.94213956015438483</v>
      </c>
      <c r="K125" s="51">
        <f>調整係数一覧!K125</f>
        <v>0.92248648748612649</v>
      </c>
      <c r="L125" s="51">
        <f>調整係数一覧!L125</f>
        <v>0.93032885718243452</v>
      </c>
      <c r="M125" s="51">
        <f>調整係数一覧!M125</f>
        <v>0.93044541119214663</v>
      </c>
    </row>
    <row r="126" spans="1:13" x14ac:dyDescent="0.3">
      <c r="A126" s="50">
        <v>8</v>
      </c>
      <c r="B126" s="51">
        <f>調整係数一覧!B126</f>
        <v>0.88195188515705547</v>
      </c>
      <c r="C126" s="51">
        <f>調整係数一覧!C126</f>
        <v>0.86437710450470395</v>
      </c>
      <c r="D126" s="51">
        <f>調整係数一覧!D126</f>
        <v>0.94344259927466601</v>
      </c>
      <c r="E126" s="51">
        <f>調整係数一覧!E126</f>
        <v>1</v>
      </c>
      <c r="F126" s="51">
        <f>調整係数一覧!F126</f>
        <v>1</v>
      </c>
      <c r="G126" s="51">
        <f>調整係数一覧!G126</f>
        <v>0.99344738121640574</v>
      </c>
      <c r="H126" s="51">
        <f>調整係数一覧!H126</f>
        <v>0.96362417984740323</v>
      </c>
      <c r="I126" s="51">
        <f>調整係数一覧!I126</f>
        <v>0.90802503828686132</v>
      </c>
      <c r="J126" s="51">
        <f>調整係数一覧!J126</f>
        <v>0.92279722072395343</v>
      </c>
      <c r="K126" s="51">
        <f>調整係数一覧!K126</f>
        <v>0.88651773600345152</v>
      </c>
      <c r="L126" s="51">
        <f>調整係数一覧!L126</f>
        <v>0.90135570029302359</v>
      </c>
      <c r="M126" s="51">
        <f>調整係数一覧!M126</f>
        <v>0.91229367573322118</v>
      </c>
    </row>
    <row r="127" spans="1:13" x14ac:dyDescent="0.3">
      <c r="A127" s="50">
        <v>7</v>
      </c>
      <c r="B127" s="51">
        <f>調整係数一覧!B127</f>
        <v>0.86322377771840642</v>
      </c>
      <c r="C127" s="51">
        <f>調整係数一覧!C127</f>
        <v>0.83889438922156812</v>
      </c>
      <c r="D127" s="51">
        <f>調整係数一覧!D127</f>
        <v>0.90519926715127053</v>
      </c>
      <c r="E127" s="51">
        <f>調整係数一覧!E127</f>
        <v>0.98267907051997538</v>
      </c>
      <c r="F127" s="51">
        <f>調整係数一覧!F127</f>
        <v>0.97387996011711042</v>
      </c>
      <c r="G127" s="51">
        <f>調整係数一覧!G127</f>
        <v>0.96168330224652343</v>
      </c>
      <c r="H127" s="51">
        <f>調整係数一覧!H127</f>
        <v>0.94003626438638577</v>
      </c>
      <c r="I127" s="51">
        <f>調整係数一覧!I127</f>
        <v>0.88114393389833912</v>
      </c>
      <c r="J127" s="51">
        <f>調整係数一覧!J127</f>
        <v>0.89642798957534109</v>
      </c>
      <c r="K127" s="51">
        <f>調整係数一覧!K127</f>
        <v>0.84139173680194457</v>
      </c>
      <c r="L127" s="51">
        <f>調整係数一覧!L127</f>
        <v>0.86435557566479537</v>
      </c>
      <c r="M127" s="51">
        <f>調整係数一覧!M127</f>
        <v>0.88673908306386728</v>
      </c>
    </row>
    <row r="128" spans="1:13" x14ac:dyDescent="0.3">
      <c r="A128" s="50">
        <v>6</v>
      </c>
      <c r="B128" s="51">
        <f>調整係数一覧!B128</f>
        <v>0.84047237899571603</v>
      </c>
      <c r="C128" s="51">
        <f>調整係数一覧!C128</f>
        <v>0.80329020109329874</v>
      </c>
      <c r="D128" s="51">
        <f>調整係数一覧!D128</f>
        <v>0.85305296723730617</v>
      </c>
      <c r="E128" s="51">
        <f>調整係数一覧!E128</f>
        <v>0.93910457302530481</v>
      </c>
      <c r="F128" s="51">
        <f>調整係数一覧!F128</f>
        <v>0.92537563827610003</v>
      </c>
      <c r="G128" s="51">
        <f>調整係数一覧!G128</f>
        <v>0.91570999335800973</v>
      </c>
      <c r="H128" s="51">
        <f>調整係数一覧!H128</f>
        <v>0.90651101175428817</v>
      </c>
      <c r="I128" s="51">
        <f>調整係数一覧!I128</f>
        <v>0.84614066445571057</v>
      </c>
      <c r="J128" s="51">
        <f>調整係数一覧!J128</f>
        <v>0.8630318667085477</v>
      </c>
      <c r="K128" s="51">
        <f>調整係数一覧!K128</f>
        <v>0.7871084898816052</v>
      </c>
      <c r="L128" s="51">
        <f>調整係数一覧!L128</f>
        <v>0.81932848329774965</v>
      </c>
      <c r="M128" s="51">
        <f>調整係数一覧!M128</f>
        <v>0.85378163318408529</v>
      </c>
    </row>
    <row r="129" spans="1:13" x14ac:dyDescent="0.3">
      <c r="A129" s="50">
        <v>5</v>
      </c>
      <c r="B129" s="51">
        <f>調整係数一覧!B129</f>
        <v>0.81369768898898442</v>
      </c>
      <c r="C129" s="51">
        <f>調整係数一覧!C129</f>
        <v>0.75756454011989582</v>
      </c>
      <c r="D129" s="51">
        <f>調整係数一覧!D129</f>
        <v>0.78700369953277294</v>
      </c>
      <c r="E129" s="51">
        <f>調整係数一覧!E129</f>
        <v>0.88029292289674077</v>
      </c>
      <c r="F129" s="51">
        <f>調整係数一覧!F129</f>
        <v>0.86064159852168021</v>
      </c>
      <c r="G129" s="51">
        <f>調整係数一覧!G129</f>
        <v>0.85552745455086465</v>
      </c>
      <c r="H129" s="51">
        <f>調整係数一覧!H129</f>
        <v>0.86304842195111031</v>
      </c>
      <c r="I129" s="51">
        <f>調整係数一覧!I129</f>
        <v>0.8030152299589759</v>
      </c>
      <c r="J129" s="51">
        <f>調整係数一覧!J129</f>
        <v>0.82260885212357326</v>
      </c>
      <c r="K129" s="51">
        <f>調整係数一覧!K129</f>
        <v>0.72366799524243408</v>
      </c>
      <c r="L129" s="51">
        <f>調整係数一覧!L129</f>
        <v>0.76627442319188677</v>
      </c>
      <c r="M129" s="51">
        <f>調整係数一覧!M129</f>
        <v>0.81342132609387474</v>
      </c>
    </row>
    <row r="130" spans="1:13" x14ac:dyDescent="0.3">
      <c r="A130" s="50">
        <v>4</v>
      </c>
      <c r="B130" s="51">
        <f>調整係数一覧!B130</f>
        <v>0.78289970769821182</v>
      </c>
      <c r="C130" s="51">
        <f>調整係数一覧!C130</f>
        <v>0.70171740630135937</v>
      </c>
      <c r="D130" s="51">
        <f>調整係数一覧!D130</f>
        <v>0.70705146403767083</v>
      </c>
      <c r="E130" s="51">
        <f>調整係数一覧!E130</f>
        <v>0.80624412013428326</v>
      </c>
      <c r="F130" s="51">
        <f>調整係数一覧!F130</f>
        <v>0.7796778408538505</v>
      </c>
      <c r="G130" s="51">
        <f>調整係数一覧!G130</f>
        <v>0.78113568582508841</v>
      </c>
      <c r="H130" s="51">
        <f>調整係数一覧!H130</f>
        <v>0.80964849497685232</v>
      </c>
      <c r="I130" s="51">
        <f>調整係数一覧!I130</f>
        <v>0.7517676304081351</v>
      </c>
      <c r="J130" s="51">
        <f>調整係数一覧!J130</f>
        <v>0.77515894582041811</v>
      </c>
      <c r="K130" s="51">
        <f>調整係数一覧!K130</f>
        <v>0.65107025288443077</v>
      </c>
      <c r="L130" s="51">
        <f>調整係数一覧!L130</f>
        <v>0.70519339534720649</v>
      </c>
      <c r="M130" s="51">
        <f>調整係数一覧!M130</f>
        <v>0.76565816179323609</v>
      </c>
    </row>
    <row r="131" spans="1:13" x14ac:dyDescent="0.3">
      <c r="A131" s="50">
        <v>3</v>
      </c>
      <c r="B131" s="51">
        <f>調整係数一覧!B131</f>
        <v>0.74807843512339778</v>
      </c>
      <c r="C131" s="51">
        <f>調整係数一覧!C131</f>
        <v>0.63574879963768927</v>
      </c>
      <c r="D131" s="51">
        <f>調整係数一覧!D131</f>
        <v>0.61319626075199962</v>
      </c>
      <c r="E131" s="51">
        <f>調整係数一覧!E131</f>
        <v>0.71695816473793217</v>
      </c>
      <c r="F131" s="51">
        <f>調整係数一覧!F131</f>
        <v>0.68248436527261092</v>
      </c>
      <c r="G131" s="51">
        <f>調整係数一覧!G131</f>
        <v>0.69253468718068079</v>
      </c>
      <c r="H131" s="51">
        <f>調整係数一覧!H131</f>
        <v>0.74631123083151429</v>
      </c>
      <c r="I131" s="51">
        <f>調整係数一覧!I131</f>
        <v>0.69239786580318818</v>
      </c>
      <c r="J131" s="51">
        <f>調整係数一覧!J131</f>
        <v>0.72068214779908191</v>
      </c>
      <c r="K131" s="51">
        <f>調整係数一覧!K131</f>
        <v>0.56931526280759526</v>
      </c>
      <c r="L131" s="51">
        <f>調整係数一覧!L131</f>
        <v>0.63608539976370881</v>
      </c>
      <c r="M131" s="51">
        <f>調整係数一覧!M131</f>
        <v>0.710492140282169</v>
      </c>
    </row>
    <row r="132" spans="1:13" x14ac:dyDescent="0.3">
      <c r="A132" s="50">
        <v>2</v>
      </c>
      <c r="B132" s="51">
        <f>調整係数一覧!B132</f>
        <v>0.70923387126454274</v>
      </c>
      <c r="C132" s="51">
        <f>調整係数一覧!C132</f>
        <v>0.55965872012888562</v>
      </c>
      <c r="D132" s="51">
        <f>調整係数一覧!D132</f>
        <v>0.50543808967575965</v>
      </c>
      <c r="E132" s="51">
        <f>調整係数一覧!E132</f>
        <v>0.61243505670768772</v>
      </c>
      <c r="F132" s="51">
        <f>調整係数一覧!F132</f>
        <v>0.56906117177796145</v>
      </c>
      <c r="G132" s="51">
        <f>調整係数一覧!G132</f>
        <v>0.58972445861764178</v>
      </c>
      <c r="H132" s="51">
        <f>調整係数一覧!H132</f>
        <v>0.67303662951509591</v>
      </c>
      <c r="I132" s="51">
        <f>調整係数一覧!I132</f>
        <v>0.62490593614413514</v>
      </c>
      <c r="J132" s="51">
        <f>調整係数一覧!J132</f>
        <v>0.65917845805956476</v>
      </c>
      <c r="K132" s="51">
        <f>調整係数一覧!K132</f>
        <v>0.47840302501192766</v>
      </c>
      <c r="L132" s="51">
        <f>調整係数一覧!L132</f>
        <v>0.55895043644139375</v>
      </c>
      <c r="M132" s="51">
        <f>調整係数一覧!M132</f>
        <v>0.64792326156067359</v>
      </c>
    </row>
    <row r="133" spans="1:13" x14ac:dyDescent="0.3">
      <c r="A133" s="50">
        <v>1</v>
      </c>
      <c r="B133" s="51">
        <f>調整係数一覧!B133</f>
        <v>0.66636601612164637</v>
      </c>
      <c r="C133" s="51">
        <f>調整係数一覧!C133</f>
        <v>0.47344716777494855</v>
      </c>
      <c r="D133" s="51">
        <f>調整係数一覧!D133</f>
        <v>0.38377695080895069</v>
      </c>
      <c r="E133" s="51">
        <f>調整係数一覧!E133</f>
        <v>0.49267479604354991</v>
      </c>
      <c r="F133" s="51">
        <f>調整係数一覧!F133</f>
        <v>0.43940826036990244</v>
      </c>
      <c r="G133" s="51">
        <f>調整係数一覧!G133</f>
        <v>0.47270500013597144</v>
      </c>
      <c r="H133" s="51">
        <f>調整係数一覧!H133</f>
        <v>0.58982469102759749</v>
      </c>
      <c r="I133" s="51">
        <f>調整係数一覧!I133</f>
        <v>0.54929184143097598</v>
      </c>
      <c r="J133" s="51">
        <f>調整係数一覧!J133</f>
        <v>0.59064787660186668</v>
      </c>
      <c r="K133" s="51">
        <f>調整係数一覧!K133</f>
        <v>0.37833353949742798</v>
      </c>
      <c r="L133" s="51">
        <f>調整係数一覧!L133</f>
        <v>0.47378850538026146</v>
      </c>
      <c r="M133" s="51">
        <f>調整係数一覧!M133</f>
        <v>0.57795152562874996</v>
      </c>
    </row>
    <row r="135" spans="1:13" x14ac:dyDescent="0.3">
      <c r="A135" s="48" t="s">
        <v>57</v>
      </c>
      <c r="B135" s="49">
        <v>4</v>
      </c>
      <c r="C135" s="49">
        <v>5</v>
      </c>
      <c r="D135" s="49">
        <v>6</v>
      </c>
      <c r="E135" s="49">
        <v>7</v>
      </c>
      <c r="F135" s="49">
        <v>8</v>
      </c>
      <c r="G135" s="49">
        <v>9</v>
      </c>
      <c r="H135" s="49">
        <v>10</v>
      </c>
      <c r="I135" s="49">
        <v>11</v>
      </c>
      <c r="J135" s="49">
        <v>12</v>
      </c>
      <c r="K135" s="49">
        <v>1</v>
      </c>
      <c r="L135" s="49">
        <v>2</v>
      </c>
      <c r="M135" s="49">
        <v>3</v>
      </c>
    </row>
    <row r="136" spans="1:13" x14ac:dyDescent="0.3">
      <c r="A136" s="50">
        <v>20</v>
      </c>
      <c r="B136" s="51">
        <f>調整係数一覧!B136</f>
        <v>0.93197633565436466</v>
      </c>
      <c r="C136" s="51">
        <f>調整係数一覧!C136</f>
        <v>0.86144363835364035</v>
      </c>
      <c r="D136" s="51">
        <f>調整係数一覧!D136</f>
        <v>0.95501657801188355</v>
      </c>
      <c r="E136" s="51">
        <f>調整係数一覧!E136</f>
        <v>0.99936810365859907</v>
      </c>
      <c r="F136" s="51">
        <f>調整係数一覧!F136</f>
        <v>0.9910951567488433</v>
      </c>
      <c r="G136" s="51">
        <f>調整係数一覧!G136</f>
        <v>0.99044422982824454</v>
      </c>
      <c r="H136" s="51">
        <f>調整係数一覧!H136</f>
        <v>0.95719168250925357</v>
      </c>
      <c r="I136" s="51">
        <f>調整係数一覧!I136</f>
        <v>0.92425596264653942</v>
      </c>
      <c r="J136" s="51">
        <f>調整係数一覧!J136</f>
        <v>0.94979122030432039</v>
      </c>
      <c r="K136" s="51">
        <f>調整係数一覧!K136</f>
        <v>0.96177706353577319</v>
      </c>
      <c r="L136" s="51">
        <f>調整係数一覧!L136</f>
        <v>0.96805577448688374</v>
      </c>
      <c r="M136" s="51">
        <f>調整係数一覧!M136</f>
        <v>0.931123727831074</v>
      </c>
    </row>
    <row r="137" spans="1:13" x14ac:dyDescent="0.3">
      <c r="A137" s="50">
        <v>19</v>
      </c>
      <c r="B137" s="51">
        <f>調整係数一覧!B137</f>
        <v>0.93197633565436466</v>
      </c>
      <c r="C137" s="51">
        <f>調整係数一覧!C137</f>
        <v>0.86144363835364035</v>
      </c>
      <c r="D137" s="51">
        <f>調整係数一覧!D137</f>
        <v>0.95501657801188355</v>
      </c>
      <c r="E137" s="51">
        <f>調整係数一覧!E137</f>
        <v>0.99936810365859907</v>
      </c>
      <c r="F137" s="51">
        <f>調整係数一覧!F137</f>
        <v>0.9910951567488433</v>
      </c>
      <c r="G137" s="51">
        <f>調整係数一覧!G137</f>
        <v>0.99044422982824454</v>
      </c>
      <c r="H137" s="51">
        <f>調整係数一覧!H137</f>
        <v>0.95719168250925357</v>
      </c>
      <c r="I137" s="51">
        <f>調整係数一覧!I137</f>
        <v>0.92425596264653942</v>
      </c>
      <c r="J137" s="51">
        <f>調整係数一覧!J137</f>
        <v>0.94979122030432039</v>
      </c>
      <c r="K137" s="51">
        <f>調整係数一覧!K137</f>
        <v>0.96177706353577319</v>
      </c>
      <c r="L137" s="51">
        <f>調整係数一覧!L137</f>
        <v>0.96805577448688374</v>
      </c>
      <c r="M137" s="51">
        <f>調整係数一覧!M137</f>
        <v>0.931123727831074</v>
      </c>
    </row>
    <row r="138" spans="1:13" x14ac:dyDescent="0.3">
      <c r="A138" s="50">
        <v>18</v>
      </c>
      <c r="B138" s="51">
        <f>調整係数一覧!B138</f>
        <v>0.93182790758777934</v>
      </c>
      <c r="C138" s="51">
        <f>調整係数一覧!C138</f>
        <v>0.86144363835364035</v>
      </c>
      <c r="D138" s="51">
        <f>調整係数一覧!D138</f>
        <v>0.95501657801188355</v>
      </c>
      <c r="E138" s="51">
        <f>調整係数一覧!E138</f>
        <v>0.99936810365859907</v>
      </c>
      <c r="F138" s="51">
        <f>調整係数一覧!F138</f>
        <v>0.9910951567488433</v>
      </c>
      <c r="G138" s="51">
        <f>調整係数一覧!G138</f>
        <v>0.99044422982824454</v>
      </c>
      <c r="H138" s="51">
        <f>調整係数一覧!H138</f>
        <v>0.95719168250925357</v>
      </c>
      <c r="I138" s="51">
        <f>調整係数一覧!I138</f>
        <v>0.92425596264653942</v>
      </c>
      <c r="J138" s="51">
        <f>調整係数一覧!J138</f>
        <v>0.94979122030432039</v>
      </c>
      <c r="K138" s="51">
        <f>調整係数一覧!K138</f>
        <v>0.96177706353577319</v>
      </c>
      <c r="L138" s="51">
        <f>調整係数一覧!L138</f>
        <v>0.96805577448688374</v>
      </c>
      <c r="M138" s="51">
        <f>調整係数一覧!M138</f>
        <v>0.931123727831074</v>
      </c>
    </row>
    <row r="139" spans="1:13" x14ac:dyDescent="0.3">
      <c r="A139" s="50">
        <v>17</v>
      </c>
      <c r="B139" s="51">
        <f>調整係数一覧!B139</f>
        <v>0.93053721809097756</v>
      </c>
      <c r="C139" s="51">
        <f>調整係数一覧!C139</f>
        <v>0.86144363835364035</v>
      </c>
      <c r="D139" s="51">
        <f>調整係数一覧!D139</f>
        <v>0.95501657801188355</v>
      </c>
      <c r="E139" s="51">
        <f>調整係数一覧!E139</f>
        <v>0.99936810365859907</v>
      </c>
      <c r="F139" s="51">
        <f>調整係数一覧!F139</f>
        <v>0.9910951567488433</v>
      </c>
      <c r="G139" s="51">
        <f>調整係数一覧!G139</f>
        <v>0.99044422982824454</v>
      </c>
      <c r="H139" s="51">
        <f>調整係数一覧!H139</f>
        <v>0.95719168250925357</v>
      </c>
      <c r="I139" s="51">
        <f>調整係数一覧!I139</f>
        <v>0.92425596264653942</v>
      </c>
      <c r="J139" s="51">
        <f>調整係数一覧!J139</f>
        <v>0.94979122030432039</v>
      </c>
      <c r="K139" s="51">
        <f>調整係数一覧!K139</f>
        <v>0.96177706353577319</v>
      </c>
      <c r="L139" s="51">
        <f>調整係数一覧!L139</f>
        <v>0.96805577448688374</v>
      </c>
      <c r="M139" s="51">
        <f>調整係数一覧!M139</f>
        <v>0.931123727831074</v>
      </c>
    </row>
    <row r="140" spans="1:13" x14ac:dyDescent="0.3">
      <c r="A140" s="50">
        <v>16</v>
      </c>
      <c r="B140" s="51">
        <f>調整係数一覧!B140</f>
        <v>0.92810426716395966</v>
      </c>
      <c r="C140" s="51">
        <f>調整係数一覧!C140</f>
        <v>0.86144363835364035</v>
      </c>
      <c r="D140" s="51">
        <f>調整係数一覧!D140</f>
        <v>0.95501657801188355</v>
      </c>
      <c r="E140" s="51">
        <f>調整係数一覧!E140</f>
        <v>0.99936810365859907</v>
      </c>
      <c r="F140" s="51">
        <f>調整係数一覧!F140</f>
        <v>0.9910951567488433</v>
      </c>
      <c r="G140" s="51">
        <f>調整係数一覧!G140</f>
        <v>0.99044422982824454</v>
      </c>
      <c r="H140" s="51">
        <f>調整係数一覧!H140</f>
        <v>0.95719168250925357</v>
      </c>
      <c r="I140" s="51">
        <f>調整係数一覧!I140</f>
        <v>0.92425596264653942</v>
      </c>
      <c r="J140" s="51">
        <f>調整係数一覧!J140</f>
        <v>0.94979122030432039</v>
      </c>
      <c r="K140" s="51">
        <f>調整係数一覧!K140</f>
        <v>0.96177706353577319</v>
      </c>
      <c r="L140" s="51">
        <f>調整係数一覧!L140</f>
        <v>0.96805577448688374</v>
      </c>
      <c r="M140" s="51">
        <f>調整係数一覧!M140</f>
        <v>0.931123727831074</v>
      </c>
    </row>
    <row r="141" spans="1:13" x14ac:dyDescent="0.3">
      <c r="A141" s="50">
        <v>15</v>
      </c>
      <c r="B141" s="51">
        <f>調整係数一覧!B141</f>
        <v>0.92452905480672554</v>
      </c>
      <c r="C141" s="51">
        <f>調整係数一覧!C141</f>
        <v>0.86144363835364035</v>
      </c>
      <c r="D141" s="51">
        <f>調整係数一覧!D141</f>
        <v>0.95501657801188355</v>
      </c>
      <c r="E141" s="51">
        <f>調整係数一覧!E141</f>
        <v>0.99936810365859907</v>
      </c>
      <c r="F141" s="51">
        <f>調整係数一覧!F141</f>
        <v>0.9910951567488433</v>
      </c>
      <c r="G141" s="51">
        <f>調整係数一覧!G141</f>
        <v>0.99044422982824454</v>
      </c>
      <c r="H141" s="51">
        <f>調整係数一覧!H141</f>
        <v>0.95719168250925357</v>
      </c>
      <c r="I141" s="51">
        <f>調整係数一覧!I141</f>
        <v>0.92425596264653942</v>
      </c>
      <c r="J141" s="51">
        <f>調整係数一覧!J141</f>
        <v>0.94979122030432039</v>
      </c>
      <c r="K141" s="51">
        <f>調整係数一覧!K141</f>
        <v>0.96177706353577319</v>
      </c>
      <c r="L141" s="51">
        <f>調整係数一覧!L141</f>
        <v>0.96805577448688374</v>
      </c>
      <c r="M141" s="51">
        <f>調整係数一覧!M141</f>
        <v>0.931123727831074</v>
      </c>
    </row>
    <row r="142" spans="1:13" x14ac:dyDescent="0.3">
      <c r="A142" s="50">
        <v>14</v>
      </c>
      <c r="B142" s="51">
        <f>調整係数一覧!B142</f>
        <v>0.91981158101927507</v>
      </c>
      <c r="C142" s="51">
        <f>調整係数一覧!C142</f>
        <v>0.86144363835364035</v>
      </c>
      <c r="D142" s="51">
        <f>調整係数一覧!D142</f>
        <v>0.95501657801188355</v>
      </c>
      <c r="E142" s="51">
        <f>調整係数一覧!E142</f>
        <v>0.99936810365859907</v>
      </c>
      <c r="F142" s="51">
        <f>調整係数一覧!F142</f>
        <v>0.9910951567488433</v>
      </c>
      <c r="G142" s="51">
        <f>調整係数一覧!G142</f>
        <v>0.99044422982824454</v>
      </c>
      <c r="H142" s="51">
        <f>調整係数一覧!H142</f>
        <v>0.95719168250925357</v>
      </c>
      <c r="I142" s="51">
        <f>調整係数一覧!I142</f>
        <v>0.92425596264653942</v>
      </c>
      <c r="J142" s="51">
        <f>調整係数一覧!J142</f>
        <v>0.94979122030432039</v>
      </c>
      <c r="K142" s="51">
        <f>調整係数一覧!K142</f>
        <v>0.96177706353577319</v>
      </c>
      <c r="L142" s="51">
        <f>調整係数一覧!L142</f>
        <v>0.96805577448688374</v>
      </c>
      <c r="M142" s="51">
        <f>調整係数一覧!M142</f>
        <v>0.931123727831074</v>
      </c>
    </row>
    <row r="143" spans="1:13" x14ac:dyDescent="0.3">
      <c r="A143" s="50">
        <v>13</v>
      </c>
      <c r="B143" s="51">
        <f>調整係数一覧!B143</f>
        <v>0.91395184580160849</v>
      </c>
      <c r="C143" s="51">
        <f>調整係数一覧!C143</f>
        <v>0.86144363835364035</v>
      </c>
      <c r="D143" s="51">
        <f>調整係数一覧!D143</f>
        <v>0.95501657801188355</v>
      </c>
      <c r="E143" s="51">
        <f>調整係数一覧!E143</f>
        <v>0.99936810365859907</v>
      </c>
      <c r="F143" s="51">
        <f>調整係数一覧!F143</f>
        <v>0.9910951567488433</v>
      </c>
      <c r="G143" s="51">
        <f>調整係数一覧!G143</f>
        <v>0.99044422982824454</v>
      </c>
      <c r="H143" s="51">
        <f>調整係数一覧!H143</f>
        <v>0.95719168250925357</v>
      </c>
      <c r="I143" s="51">
        <f>調整係数一覧!I143</f>
        <v>0.92425596264653942</v>
      </c>
      <c r="J143" s="51">
        <f>調整係数一覧!J143</f>
        <v>0.94979122030432039</v>
      </c>
      <c r="K143" s="51">
        <f>調整係数一覧!K143</f>
        <v>0.96177706353577319</v>
      </c>
      <c r="L143" s="51">
        <f>調整係数一覧!L143</f>
        <v>0.96506087862079726</v>
      </c>
      <c r="M143" s="51">
        <f>調整係数一覧!M143</f>
        <v>0.931123727831074</v>
      </c>
    </row>
    <row r="144" spans="1:13" x14ac:dyDescent="0.3">
      <c r="A144" s="50">
        <v>12</v>
      </c>
      <c r="B144" s="51">
        <f>調整係数一覧!B144</f>
        <v>0.90694984915372556</v>
      </c>
      <c r="C144" s="51">
        <f>調整係数一覧!C144</f>
        <v>0.86144363835364035</v>
      </c>
      <c r="D144" s="51">
        <f>調整係数一覧!D144</f>
        <v>0.95501657801188355</v>
      </c>
      <c r="E144" s="51">
        <f>調整係数一覧!E144</f>
        <v>0.99936810365859907</v>
      </c>
      <c r="F144" s="51">
        <f>調整係数一覧!F144</f>
        <v>0.9910951567488433</v>
      </c>
      <c r="G144" s="51">
        <f>調整係数一覧!G144</f>
        <v>0.99044422982824454</v>
      </c>
      <c r="H144" s="51">
        <f>調整係数一覧!H144</f>
        <v>0.95719168250925357</v>
      </c>
      <c r="I144" s="51">
        <f>調整係数一覧!I144</f>
        <v>0.92425596264653942</v>
      </c>
      <c r="J144" s="51">
        <f>調整係数一覧!J144</f>
        <v>0.94784008860853319</v>
      </c>
      <c r="K144" s="51">
        <f>調整係数一覧!K144</f>
        <v>0.96172336377726331</v>
      </c>
      <c r="L144" s="51">
        <f>調整係数一覧!L144</f>
        <v>0.95812227089268975</v>
      </c>
      <c r="M144" s="51">
        <f>調整係数一覧!M144</f>
        <v>0.931123727831074</v>
      </c>
    </row>
    <row r="145" spans="1:13" x14ac:dyDescent="0.3">
      <c r="A145" s="50">
        <v>11</v>
      </c>
      <c r="B145" s="51">
        <f>調整係数一覧!B145</f>
        <v>0.8988055910756263</v>
      </c>
      <c r="C145" s="51">
        <f>調整係数一覧!C145</f>
        <v>0.86113899555039242</v>
      </c>
      <c r="D145" s="51">
        <f>調整係数一覧!D145</f>
        <v>0.95501657801188355</v>
      </c>
      <c r="E145" s="51">
        <f>調整係数一覧!E145</f>
        <v>0.99936810365859907</v>
      </c>
      <c r="F145" s="51">
        <f>調整係数一覧!F145</f>
        <v>0.9910951567488433</v>
      </c>
      <c r="G145" s="51">
        <f>調整係数一覧!G145</f>
        <v>0.99044422982824454</v>
      </c>
      <c r="H145" s="51">
        <f>調整係数一覧!H145</f>
        <v>0.95719168250925357</v>
      </c>
      <c r="I145" s="51">
        <f>調整係数一覧!I145</f>
        <v>0.92342255758614877</v>
      </c>
      <c r="J145" s="51">
        <f>調整係数一覧!J145</f>
        <v>0.94264568291706397</v>
      </c>
      <c r="K145" s="51">
        <f>調整係数一覧!K145</f>
        <v>0.95590460714491199</v>
      </c>
      <c r="L145" s="51">
        <f>調整係数一覧!L145</f>
        <v>0.94723995130256122</v>
      </c>
      <c r="M145" s="51">
        <f>調整係数一覧!M145</f>
        <v>0.92793914918885045</v>
      </c>
    </row>
    <row r="146" spans="1:13" x14ac:dyDescent="0.3">
      <c r="A146" s="50">
        <v>10</v>
      </c>
      <c r="B146" s="51">
        <f>調整係数一覧!B146</f>
        <v>0.88951907156731103</v>
      </c>
      <c r="C146" s="51">
        <f>調整係数一覧!C146</f>
        <v>0.85822058741451046</v>
      </c>
      <c r="D146" s="51">
        <f>調整係数一覧!D146</f>
        <v>0.95225046994260887</v>
      </c>
      <c r="E146" s="51">
        <f>調整係数一覧!E146</f>
        <v>0.99936810365859907</v>
      </c>
      <c r="F146" s="51">
        <f>調整係数一覧!F146</f>
        <v>0.9910951567488433</v>
      </c>
      <c r="G146" s="51">
        <f>調整係数一覧!G146</f>
        <v>0.99044422982824454</v>
      </c>
      <c r="H146" s="51">
        <f>調整係数一覧!H146</f>
        <v>0.95719168250925357</v>
      </c>
      <c r="I146" s="51">
        <f>調整係数一覧!I146</f>
        <v>0.9179773407188927</v>
      </c>
      <c r="J146" s="51">
        <f>調整係数一覧!J146</f>
        <v>0.93420800322991271</v>
      </c>
      <c r="K146" s="51">
        <f>調整係数一覧!K146</f>
        <v>0.94432079363871946</v>
      </c>
      <c r="L146" s="51">
        <f>調整係数一覧!L146</f>
        <v>0.93241391985041167</v>
      </c>
      <c r="M146" s="51">
        <f>調整係数一覧!M146</f>
        <v>0.921246023782886</v>
      </c>
    </row>
    <row r="147" spans="1:13" x14ac:dyDescent="0.3">
      <c r="A147" s="50">
        <v>9</v>
      </c>
      <c r="B147" s="51">
        <f>調整係数一覧!B147</f>
        <v>0.8790902906287793</v>
      </c>
      <c r="C147" s="51">
        <f>調整係数一覧!C147</f>
        <v>0.85268841394599471</v>
      </c>
      <c r="D147" s="51">
        <f>調整係数一覧!D147</f>
        <v>0.94238879896116901</v>
      </c>
      <c r="E147" s="51">
        <f>調整係数一覧!E147</f>
        <v>0.99936810365859907</v>
      </c>
      <c r="F147" s="51">
        <f>調整係数一覧!F147</f>
        <v>0.99039178705215969</v>
      </c>
      <c r="G147" s="51">
        <f>調整係数一覧!G147</f>
        <v>0.98701211237849551</v>
      </c>
      <c r="H147" s="51">
        <f>調整係数一覧!H147</f>
        <v>0.95277185427280808</v>
      </c>
      <c r="I147" s="51">
        <f>調整係数一覧!I147</f>
        <v>0.90792031204477119</v>
      </c>
      <c r="J147" s="51">
        <f>調整係数一覧!J147</f>
        <v>0.92252704954707965</v>
      </c>
      <c r="K147" s="51">
        <f>調整係数一覧!K147</f>
        <v>0.92697192325868549</v>
      </c>
      <c r="L147" s="51">
        <f>調整係数一覧!L147</f>
        <v>0.91364417653624108</v>
      </c>
      <c r="M147" s="51">
        <f>調整係数一覧!M147</f>
        <v>0.91104435161318054</v>
      </c>
    </row>
    <row r="148" spans="1:13" x14ac:dyDescent="0.3">
      <c r="A148" s="50">
        <v>8</v>
      </c>
      <c r="B148" s="51">
        <f>調整係数一覧!B148</f>
        <v>0.86751924826003146</v>
      </c>
      <c r="C148" s="51">
        <f>調整係数一覧!C148</f>
        <v>0.84454247514484493</v>
      </c>
      <c r="D148" s="51">
        <f>調整係数一覧!D148</f>
        <v>0.92543156506756397</v>
      </c>
      <c r="E148" s="51">
        <f>調整係数一覧!E148</f>
        <v>0.99127480726775796</v>
      </c>
      <c r="F148" s="51">
        <f>調整係数一覧!F148</f>
        <v>0.98195730763316125</v>
      </c>
      <c r="G148" s="51">
        <f>調整係数一覧!G148</f>
        <v>0.97472002528910329</v>
      </c>
      <c r="H148" s="51">
        <f>調整係数一覧!H148</f>
        <v>0.94357910391324973</v>
      </c>
      <c r="I148" s="51">
        <f>調整係数一覧!I148</f>
        <v>0.89325147156378437</v>
      </c>
      <c r="J148" s="51">
        <f>調整係数一覧!J148</f>
        <v>0.90760282186856445</v>
      </c>
      <c r="K148" s="51">
        <f>調整係数一覧!K148</f>
        <v>0.90385799600480998</v>
      </c>
      <c r="L148" s="51">
        <f>調整係数一覧!L148</f>
        <v>0.89093072136004958</v>
      </c>
      <c r="M148" s="51">
        <f>調整係数一覧!M148</f>
        <v>0.89733413267973416</v>
      </c>
    </row>
    <row r="149" spans="1:13" x14ac:dyDescent="0.3">
      <c r="A149" s="50">
        <v>7</v>
      </c>
      <c r="B149" s="51">
        <f>調整係数一覧!B149</f>
        <v>0.85480594446106728</v>
      </c>
      <c r="C149" s="51">
        <f>調整係数一覧!C149</f>
        <v>0.83378277101106124</v>
      </c>
      <c r="D149" s="51">
        <f>調整係数一覧!D149</f>
        <v>0.90137876826179353</v>
      </c>
      <c r="E149" s="51">
        <f>調整係数一覧!E149</f>
        <v>0.97339991684678095</v>
      </c>
      <c r="F149" s="51">
        <f>調整係数一覧!F149</f>
        <v>0.96579171849184797</v>
      </c>
      <c r="G149" s="51">
        <f>調整係数一覧!G149</f>
        <v>0.95356796856006776</v>
      </c>
      <c r="H149" s="51">
        <f>調整係数一覧!H149</f>
        <v>0.9296134314305784</v>
      </c>
      <c r="I149" s="51">
        <f>調整係数一覧!I149</f>
        <v>0.87397081927593212</v>
      </c>
      <c r="J149" s="51">
        <f>調整係数一覧!J149</f>
        <v>0.88943532019436733</v>
      </c>
      <c r="K149" s="51">
        <f>調整係数一覧!K149</f>
        <v>0.87497901187709326</v>
      </c>
      <c r="L149" s="51">
        <f>調整係数一覧!L149</f>
        <v>0.86427355432183695</v>
      </c>
      <c r="M149" s="51">
        <f>調整係数一覧!M149</f>
        <v>0.88011536698254678</v>
      </c>
    </row>
    <row r="150" spans="1:13" x14ac:dyDescent="0.3">
      <c r="A150" s="50">
        <v>6</v>
      </c>
      <c r="B150" s="51">
        <f>調整係数一覧!B150</f>
        <v>0.84095037923188687</v>
      </c>
      <c r="C150" s="51">
        <f>調整係数一覧!C150</f>
        <v>0.82040930154464364</v>
      </c>
      <c r="D150" s="51">
        <f>調整係数一覧!D150</f>
        <v>0.87023040854385814</v>
      </c>
      <c r="E150" s="51">
        <f>調整係数一覧!E150</f>
        <v>0.94574343239566816</v>
      </c>
      <c r="F150" s="51">
        <f>調整係数一覧!F150</f>
        <v>0.94189501962821987</v>
      </c>
      <c r="G150" s="51">
        <f>調整係数一覧!G150</f>
        <v>0.92355594219138881</v>
      </c>
      <c r="H150" s="51">
        <f>調整係数一覧!H150</f>
        <v>0.9108748368247942</v>
      </c>
      <c r="I150" s="51">
        <f>調整係数一覧!I150</f>
        <v>0.85007835518121455</v>
      </c>
      <c r="J150" s="51">
        <f>調整係数一覧!J150</f>
        <v>0.8680245445244883</v>
      </c>
      <c r="K150" s="51">
        <f>調整係数一覧!K150</f>
        <v>0.84033497087553499</v>
      </c>
      <c r="L150" s="51">
        <f>調整係数一覧!L150</f>
        <v>0.83367267542160339</v>
      </c>
      <c r="M150" s="51">
        <f>調整係数一覧!M150</f>
        <v>0.85938805452161859</v>
      </c>
    </row>
    <row r="151" spans="1:13" x14ac:dyDescent="0.3">
      <c r="A151" s="50">
        <v>5</v>
      </c>
      <c r="B151" s="51">
        <f>調整係数一覧!B151</f>
        <v>0.82595255257249034</v>
      </c>
      <c r="C151" s="51">
        <f>調整係数一覧!C151</f>
        <v>0.80442206674559213</v>
      </c>
      <c r="D151" s="51">
        <f>調整係数一覧!D151</f>
        <v>0.83198648591375723</v>
      </c>
      <c r="E151" s="51">
        <f>調整係数一覧!E151</f>
        <v>0.90830535391441947</v>
      </c>
      <c r="F151" s="51">
        <f>調整係数一覧!F151</f>
        <v>0.91026721104227692</v>
      </c>
      <c r="G151" s="51">
        <f>調整係数一覧!G151</f>
        <v>0.88468394618306678</v>
      </c>
      <c r="H151" s="51">
        <f>調整係数一覧!H151</f>
        <v>0.88736332009589702</v>
      </c>
      <c r="I151" s="51">
        <f>調整係数一覧!I151</f>
        <v>0.82157407927963133</v>
      </c>
      <c r="J151" s="51">
        <f>調整係数一覧!J151</f>
        <v>0.84337049485892734</v>
      </c>
      <c r="K151" s="51">
        <f>調整係数一覧!K151</f>
        <v>0.79992587300013551</v>
      </c>
      <c r="L151" s="51">
        <f>調整係数一覧!L151</f>
        <v>0.7991280846593487</v>
      </c>
      <c r="M151" s="51">
        <f>調整係数一覧!M151</f>
        <v>0.83515219529694928</v>
      </c>
    </row>
    <row r="152" spans="1:13" x14ac:dyDescent="0.3">
      <c r="A152" s="50">
        <v>4</v>
      </c>
      <c r="B152" s="51">
        <f>調整係数一覧!B152</f>
        <v>0.80981246448287747</v>
      </c>
      <c r="C152" s="51">
        <f>調整係数一覧!C152</f>
        <v>0.7858210666139066</v>
      </c>
      <c r="D152" s="51">
        <f>調整係数一覧!D152</f>
        <v>0.78664700037149116</v>
      </c>
      <c r="E152" s="51">
        <f>調整係数一覧!E152</f>
        <v>0.86108568140303499</v>
      </c>
      <c r="F152" s="51">
        <f>調整係数一覧!F152</f>
        <v>0.87090829273401915</v>
      </c>
      <c r="G152" s="51">
        <f>調整係数一覧!G152</f>
        <v>0.83695198053510134</v>
      </c>
      <c r="H152" s="51">
        <f>調整係数一覧!H152</f>
        <v>0.85907888124388698</v>
      </c>
      <c r="I152" s="51">
        <f>調整係数一覧!I152</f>
        <v>0.7884579915711829</v>
      </c>
      <c r="J152" s="51">
        <f>調整係数一覧!J152</f>
        <v>0.81547317119768437</v>
      </c>
      <c r="K152" s="51">
        <f>調整係数一覧!K152</f>
        <v>0.75375171825089449</v>
      </c>
      <c r="L152" s="51">
        <f>調整係数一覧!L152</f>
        <v>0.7606397820350731</v>
      </c>
      <c r="M152" s="51">
        <f>調整係数一覧!M152</f>
        <v>0.80740778930853907</v>
      </c>
    </row>
    <row r="153" spans="1:13" x14ac:dyDescent="0.3">
      <c r="A153" s="50">
        <v>3</v>
      </c>
      <c r="B153" s="51">
        <f>調整係数一覧!B153</f>
        <v>0.79253011496304826</v>
      </c>
      <c r="C153" s="51">
        <f>調整係数一覧!C153</f>
        <v>0.76460630114958728</v>
      </c>
      <c r="D153" s="51">
        <f>調整係数一覧!D153</f>
        <v>0.73421195191706001</v>
      </c>
      <c r="E153" s="51">
        <f>調整係数一覧!E153</f>
        <v>0.80408441486151472</v>
      </c>
      <c r="F153" s="51">
        <f>調整係数一覧!F153</f>
        <v>0.82381826470344655</v>
      </c>
      <c r="G153" s="51">
        <f>調整係数一覧!G153</f>
        <v>0.78036004524749258</v>
      </c>
      <c r="H153" s="51">
        <f>調整係数一覧!H153</f>
        <v>0.82602152026876396</v>
      </c>
      <c r="I153" s="51">
        <f>調整係数一覧!I153</f>
        <v>0.75073009205586905</v>
      </c>
      <c r="J153" s="51">
        <f>調整係数一覧!J153</f>
        <v>0.78433257354075947</v>
      </c>
      <c r="K153" s="51">
        <f>調整係数一覧!K153</f>
        <v>0.70181250662781214</v>
      </c>
      <c r="L153" s="51">
        <f>調整係数一覧!L153</f>
        <v>0.71820776754877647</v>
      </c>
      <c r="M153" s="51">
        <f>調整係数一覧!M153</f>
        <v>0.77615483655638795</v>
      </c>
    </row>
    <row r="154" spans="1:13" x14ac:dyDescent="0.3">
      <c r="A154" s="50">
        <v>2</v>
      </c>
      <c r="B154" s="51">
        <f>調整係数一覧!B154</f>
        <v>0.77410550401300293</v>
      </c>
      <c r="C154" s="51">
        <f>調整係数一覧!C154</f>
        <v>0.74077777035263392</v>
      </c>
      <c r="D154" s="51">
        <f>調整係数一覧!D154</f>
        <v>0.67468134055046347</v>
      </c>
      <c r="E154" s="51">
        <f>調整係数一覧!E154</f>
        <v>0.73730155428985855</v>
      </c>
      <c r="F154" s="51">
        <f>調整係数一覧!F154</f>
        <v>0.76899712695055911</v>
      </c>
      <c r="G154" s="51">
        <f>調整係数一覧!G154</f>
        <v>0.71490814032024042</v>
      </c>
      <c r="H154" s="51">
        <f>調整係数一覧!H154</f>
        <v>0.78819123717052808</v>
      </c>
      <c r="I154" s="51">
        <f>調整係数一覧!I154</f>
        <v>0.70839038073368976</v>
      </c>
      <c r="J154" s="51">
        <f>調整係数一覧!J154</f>
        <v>0.74994870188815255</v>
      </c>
      <c r="K154" s="51">
        <f>調整係数一覧!K154</f>
        <v>0.64410823813088836</v>
      </c>
      <c r="L154" s="51">
        <f>調整係数一覧!L154</f>
        <v>0.67183204120045881</v>
      </c>
      <c r="M154" s="51">
        <f>調整係数一覧!M154</f>
        <v>0.74139333704049581</v>
      </c>
    </row>
    <row r="155" spans="1:13" x14ac:dyDescent="0.3">
      <c r="A155" s="50">
        <v>1</v>
      </c>
      <c r="B155" s="51">
        <f>調整係数一覧!B155</f>
        <v>0.75453863163274137</v>
      </c>
      <c r="C155" s="51">
        <f>調整係数一覧!C155</f>
        <v>0.71433547422304666</v>
      </c>
      <c r="D155" s="51">
        <f>調整係数一覧!D155</f>
        <v>0.60805516627170175</v>
      </c>
      <c r="E155" s="51">
        <f>調整係数一覧!E155</f>
        <v>0.6607370996880666</v>
      </c>
      <c r="F155" s="51">
        <f>調整係数一覧!F155</f>
        <v>0.70644487947535672</v>
      </c>
      <c r="G155" s="51">
        <f>調整係数一覧!G155</f>
        <v>0.64059626575334505</v>
      </c>
      <c r="H155" s="51">
        <f>調整係数一覧!H155</f>
        <v>0.74558803194917922</v>
      </c>
      <c r="I155" s="51">
        <f>調整係数一覧!I155</f>
        <v>0.66143885760464505</v>
      </c>
      <c r="J155" s="51">
        <f>調整係数一覧!J155</f>
        <v>0.71232155623986371</v>
      </c>
      <c r="K155" s="51">
        <f>調整係数一覧!K155</f>
        <v>0.58063891276012325</v>
      </c>
      <c r="L155" s="51">
        <f>調整係数一覧!L155</f>
        <v>0.62151260299012012</v>
      </c>
      <c r="M155" s="51">
        <f>調整係数一覧!M155</f>
        <v>0.70312329076086266</v>
      </c>
    </row>
    <row r="157" spans="1:13" x14ac:dyDescent="0.3">
      <c r="A157" s="48" t="s">
        <v>58</v>
      </c>
      <c r="B157" s="49">
        <v>4</v>
      </c>
      <c r="C157" s="49">
        <v>5</v>
      </c>
      <c r="D157" s="49">
        <v>6</v>
      </c>
      <c r="E157" s="49">
        <v>7</v>
      </c>
      <c r="F157" s="49">
        <v>8</v>
      </c>
      <c r="G157" s="49">
        <v>9</v>
      </c>
      <c r="H157" s="49">
        <v>10</v>
      </c>
      <c r="I157" s="49">
        <v>11</v>
      </c>
      <c r="J157" s="49">
        <v>12</v>
      </c>
      <c r="K157" s="49">
        <v>1</v>
      </c>
      <c r="L157" s="49">
        <v>2</v>
      </c>
      <c r="M157" s="49">
        <v>3</v>
      </c>
    </row>
    <row r="158" spans="1:13" x14ac:dyDescent="0.3">
      <c r="A158" s="50">
        <v>20</v>
      </c>
      <c r="B158" s="51">
        <f>調整係数一覧!B158</f>
        <v>0.91405047460033639</v>
      </c>
      <c r="C158" s="51">
        <f>調整係数一覧!C158</f>
        <v>0.8598376094018414</v>
      </c>
      <c r="D158" s="51">
        <f>調整係数一覧!D158</f>
        <v>0.95165273907314873</v>
      </c>
      <c r="E158" s="51">
        <f>調整係数一覧!E158</f>
        <v>0.99732605501128813</v>
      </c>
      <c r="F158" s="51">
        <f>調整係数一覧!F158</f>
        <v>0.98850766426532077</v>
      </c>
      <c r="G158" s="51">
        <f>調整係数一覧!G158</f>
        <v>0.98867537829357133</v>
      </c>
      <c r="H158" s="51">
        <f>調整係数一覧!H158</f>
        <v>0.95632072904122234</v>
      </c>
      <c r="I158" s="51">
        <f>調整係数一覧!I158</f>
        <v>0.92078753636635846</v>
      </c>
      <c r="J158" s="51">
        <f>調整係数一覧!J158</f>
        <v>0.94202034605634721</v>
      </c>
      <c r="K158" s="51">
        <f>調整係数一覧!K158</f>
        <v>0.95926581712224157</v>
      </c>
      <c r="L158" s="51">
        <f>調整係数一覧!L158</f>
        <v>0.96224872777719783</v>
      </c>
      <c r="M158" s="51">
        <f>調整係数一覧!M158</f>
        <v>0.92744070534888756</v>
      </c>
    </row>
    <row r="159" spans="1:13" x14ac:dyDescent="0.3">
      <c r="A159" s="50">
        <v>19</v>
      </c>
      <c r="B159" s="51">
        <f>調整係数一覧!B159</f>
        <v>0.91405047460033639</v>
      </c>
      <c r="C159" s="51">
        <f>調整係数一覧!C159</f>
        <v>0.8598376094018414</v>
      </c>
      <c r="D159" s="51">
        <f>調整係数一覧!D159</f>
        <v>0.95165273907314873</v>
      </c>
      <c r="E159" s="51">
        <f>調整係数一覧!E159</f>
        <v>0.99732605501128813</v>
      </c>
      <c r="F159" s="51">
        <f>調整係数一覧!F159</f>
        <v>0.98850766426532077</v>
      </c>
      <c r="G159" s="51">
        <f>調整係数一覧!G159</f>
        <v>0.98867537829357133</v>
      </c>
      <c r="H159" s="51">
        <f>調整係数一覧!H159</f>
        <v>0.95632072904122234</v>
      </c>
      <c r="I159" s="51">
        <f>調整係数一覧!I159</f>
        <v>0.92078753636635846</v>
      </c>
      <c r="J159" s="51">
        <f>調整係数一覧!J159</f>
        <v>0.94202034605634721</v>
      </c>
      <c r="K159" s="51">
        <f>調整係数一覧!K159</f>
        <v>0.95926581712224157</v>
      </c>
      <c r="L159" s="51">
        <f>調整係数一覧!L159</f>
        <v>0.96224872777719783</v>
      </c>
      <c r="M159" s="51">
        <f>調整係数一覧!M159</f>
        <v>0.92744070534888756</v>
      </c>
    </row>
    <row r="160" spans="1:13" x14ac:dyDescent="0.3">
      <c r="A160" s="50">
        <v>18</v>
      </c>
      <c r="B160" s="51">
        <f>調整係数一覧!B160</f>
        <v>0.91405047460033639</v>
      </c>
      <c r="C160" s="51">
        <f>調整係数一覧!C160</f>
        <v>0.8598376094018414</v>
      </c>
      <c r="D160" s="51">
        <f>調整係数一覧!D160</f>
        <v>0.95165273907314873</v>
      </c>
      <c r="E160" s="51">
        <f>調整係数一覧!E160</f>
        <v>0.99732605501128813</v>
      </c>
      <c r="F160" s="51">
        <f>調整係数一覧!F160</f>
        <v>0.98850766426532077</v>
      </c>
      <c r="G160" s="51">
        <f>調整係数一覧!G160</f>
        <v>0.98867537829357133</v>
      </c>
      <c r="H160" s="51">
        <f>調整係数一覧!H160</f>
        <v>0.95632072904122234</v>
      </c>
      <c r="I160" s="51">
        <f>調整係数一覧!I160</f>
        <v>0.92078753636635846</v>
      </c>
      <c r="J160" s="51">
        <f>調整係数一覧!J160</f>
        <v>0.94202034605634721</v>
      </c>
      <c r="K160" s="51">
        <f>調整係数一覧!K160</f>
        <v>0.95926581712224157</v>
      </c>
      <c r="L160" s="51">
        <f>調整係数一覧!L160</f>
        <v>0.96224872777719783</v>
      </c>
      <c r="M160" s="51">
        <f>調整係数一覧!M160</f>
        <v>0.92744070534888756</v>
      </c>
    </row>
    <row r="161" spans="1:13" x14ac:dyDescent="0.3">
      <c r="A161" s="50">
        <v>17</v>
      </c>
      <c r="B161" s="51">
        <f>調整係数一覧!B161</f>
        <v>0.91405047460033639</v>
      </c>
      <c r="C161" s="51">
        <f>調整係数一覧!C161</f>
        <v>0.8598376094018414</v>
      </c>
      <c r="D161" s="51">
        <f>調整係数一覧!D161</f>
        <v>0.95165273907314873</v>
      </c>
      <c r="E161" s="51">
        <f>調整係数一覧!E161</f>
        <v>0.99732605501128813</v>
      </c>
      <c r="F161" s="51">
        <f>調整係数一覧!F161</f>
        <v>0.98850766426532077</v>
      </c>
      <c r="G161" s="51">
        <f>調整係数一覧!G161</f>
        <v>0.98867537829357133</v>
      </c>
      <c r="H161" s="51">
        <f>調整係数一覧!H161</f>
        <v>0.95632072904122234</v>
      </c>
      <c r="I161" s="51">
        <f>調整係数一覧!I161</f>
        <v>0.92078753636635846</v>
      </c>
      <c r="J161" s="51">
        <f>調整係数一覧!J161</f>
        <v>0.94202034605634721</v>
      </c>
      <c r="K161" s="51">
        <f>調整係数一覧!K161</f>
        <v>0.95926581712224157</v>
      </c>
      <c r="L161" s="51">
        <f>調整係数一覧!L161</f>
        <v>0.96224872777719783</v>
      </c>
      <c r="M161" s="51">
        <f>調整係数一覧!M161</f>
        <v>0.92744070534888756</v>
      </c>
    </row>
    <row r="162" spans="1:13" x14ac:dyDescent="0.3">
      <c r="A162" s="50">
        <v>16</v>
      </c>
      <c r="B162" s="51">
        <f>調整係数一覧!B162</f>
        <v>0.91405047460033639</v>
      </c>
      <c r="C162" s="51">
        <f>調整係数一覧!C162</f>
        <v>0.8598376094018414</v>
      </c>
      <c r="D162" s="51">
        <f>調整係数一覧!D162</f>
        <v>0.95165273907314873</v>
      </c>
      <c r="E162" s="51">
        <f>調整係数一覧!E162</f>
        <v>0.99732605501128813</v>
      </c>
      <c r="F162" s="51">
        <f>調整係数一覧!F162</f>
        <v>0.98850766426532077</v>
      </c>
      <c r="G162" s="51">
        <f>調整係数一覧!G162</f>
        <v>0.98867537829357133</v>
      </c>
      <c r="H162" s="51">
        <f>調整係数一覧!H162</f>
        <v>0.95632072904122234</v>
      </c>
      <c r="I162" s="51">
        <f>調整係数一覧!I162</f>
        <v>0.92078753636635846</v>
      </c>
      <c r="J162" s="51">
        <f>調整係数一覧!J162</f>
        <v>0.94202034605634721</v>
      </c>
      <c r="K162" s="51">
        <f>調整係数一覧!K162</f>
        <v>0.95926581712224157</v>
      </c>
      <c r="L162" s="51">
        <f>調整係数一覧!L162</f>
        <v>0.96224872777719783</v>
      </c>
      <c r="M162" s="51">
        <f>調整係数一覧!M162</f>
        <v>0.92744070534888756</v>
      </c>
    </row>
    <row r="163" spans="1:13" x14ac:dyDescent="0.3">
      <c r="A163" s="50">
        <v>15</v>
      </c>
      <c r="B163" s="51">
        <f>調整係数一覧!B163</f>
        <v>0.91366362422667136</v>
      </c>
      <c r="C163" s="51">
        <f>調整係数一覧!C163</f>
        <v>0.8598376094018414</v>
      </c>
      <c r="D163" s="51">
        <f>調整係数一覧!D163</f>
        <v>0.95165273907314873</v>
      </c>
      <c r="E163" s="51">
        <f>調整係数一覧!E163</f>
        <v>0.99732605501128813</v>
      </c>
      <c r="F163" s="51">
        <f>調整係数一覧!F163</f>
        <v>0.98850766426532077</v>
      </c>
      <c r="G163" s="51">
        <f>調整係数一覧!G163</f>
        <v>0.98867537829357133</v>
      </c>
      <c r="H163" s="51">
        <f>調整係数一覧!H163</f>
        <v>0.95632072904122234</v>
      </c>
      <c r="I163" s="51">
        <f>調整係数一覧!I163</f>
        <v>0.92078753636635846</v>
      </c>
      <c r="J163" s="51">
        <f>調整係数一覧!J163</f>
        <v>0.94202034605634721</v>
      </c>
      <c r="K163" s="51">
        <f>調整係数一覧!K163</f>
        <v>0.95926581712224157</v>
      </c>
      <c r="L163" s="51">
        <f>調整係数一覧!L163</f>
        <v>0.96224872777719783</v>
      </c>
      <c r="M163" s="51">
        <f>調整係数一覧!M163</f>
        <v>0.92744070534888756</v>
      </c>
    </row>
    <row r="164" spans="1:13" x14ac:dyDescent="0.3">
      <c r="A164" s="50">
        <v>14</v>
      </c>
      <c r="B164" s="51">
        <f>調整係数一覧!B164</f>
        <v>0.91173523162607628</v>
      </c>
      <c r="C164" s="51">
        <f>調整係数一覧!C164</f>
        <v>0.8598376094018414</v>
      </c>
      <c r="D164" s="51">
        <f>調整係数一覧!D164</f>
        <v>0.95165273907314873</v>
      </c>
      <c r="E164" s="51">
        <f>調整係数一覧!E164</f>
        <v>0.99732605501128813</v>
      </c>
      <c r="F164" s="51">
        <f>調整係数一覧!F164</f>
        <v>0.98850766426532077</v>
      </c>
      <c r="G164" s="51">
        <f>調整係数一覧!G164</f>
        <v>0.98867537829357133</v>
      </c>
      <c r="H164" s="51">
        <f>調整係数一覧!H164</f>
        <v>0.95632072904122234</v>
      </c>
      <c r="I164" s="51">
        <f>調整係数一覧!I164</f>
        <v>0.92078753636635846</v>
      </c>
      <c r="J164" s="51">
        <f>調整係数一覧!J164</f>
        <v>0.94202034605634721</v>
      </c>
      <c r="K164" s="51">
        <f>調整係数一覧!K164</f>
        <v>0.95926581712224157</v>
      </c>
      <c r="L164" s="51">
        <f>調整係数一覧!L164</f>
        <v>0.96224872777719783</v>
      </c>
      <c r="M164" s="51">
        <f>調整係数一覧!M164</f>
        <v>0.92744070534888756</v>
      </c>
    </row>
    <row r="165" spans="1:13" x14ac:dyDescent="0.3">
      <c r="A165" s="50">
        <v>13</v>
      </c>
      <c r="B165" s="51">
        <f>調整係数一覧!B165</f>
        <v>0.90826529679855128</v>
      </c>
      <c r="C165" s="51">
        <f>調整係数一覧!C165</f>
        <v>0.8598376094018414</v>
      </c>
      <c r="D165" s="51">
        <f>調整係数一覧!D165</f>
        <v>0.95165273907314873</v>
      </c>
      <c r="E165" s="51">
        <f>調整係数一覧!E165</f>
        <v>0.99732605501128813</v>
      </c>
      <c r="F165" s="51">
        <f>調整係数一覧!F165</f>
        <v>0.98850766426532077</v>
      </c>
      <c r="G165" s="51">
        <f>調整係数一覧!G165</f>
        <v>0.98867537829357133</v>
      </c>
      <c r="H165" s="51">
        <f>調整係数一覧!H165</f>
        <v>0.95632072904122234</v>
      </c>
      <c r="I165" s="51">
        <f>調整係数一覧!I165</f>
        <v>0.92078753636635846</v>
      </c>
      <c r="J165" s="51">
        <f>調整係数一覧!J165</f>
        <v>0.94202034605634721</v>
      </c>
      <c r="K165" s="51">
        <f>調整係数一覧!K165</f>
        <v>0.95926581712224157</v>
      </c>
      <c r="L165" s="51">
        <f>調整係数一覧!L165</f>
        <v>0.96058293684438745</v>
      </c>
      <c r="M165" s="51">
        <f>調整係数一覧!M165</f>
        <v>0.92744070534888756</v>
      </c>
    </row>
    <row r="166" spans="1:13" x14ac:dyDescent="0.3">
      <c r="A166" s="50">
        <v>12</v>
      </c>
      <c r="B166" s="51">
        <f>調整係数一覧!B166</f>
        <v>0.90325381974409624</v>
      </c>
      <c r="C166" s="51">
        <f>調整係数一覧!C166</f>
        <v>0.8598376094018414</v>
      </c>
      <c r="D166" s="51">
        <f>調整係数一覧!D166</f>
        <v>0.95165273907314873</v>
      </c>
      <c r="E166" s="51">
        <f>調整係数一覧!E166</f>
        <v>0.99732605501128813</v>
      </c>
      <c r="F166" s="51">
        <f>調整係数一覧!F166</f>
        <v>0.98850766426532077</v>
      </c>
      <c r="G166" s="51">
        <f>調整係数一覧!G166</f>
        <v>0.98867537829357133</v>
      </c>
      <c r="H166" s="51">
        <f>調整係数一覧!H166</f>
        <v>0.95632072904122234</v>
      </c>
      <c r="I166" s="51">
        <f>調整係数一覧!I166</f>
        <v>0.92078753636635846</v>
      </c>
      <c r="J166" s="51">
        <f>調整係数一覧!J166</f>
        <v>0.94202034605634721</v>
      </c>
      <c r="K166" s="51">
        <f>調整係数一覧!K166</f>
        <v>0.95910589993952489</v>
      </c>
      <c r="L166" s="51">
        <f>調整係数一覧!L166</f>
        <v>0.95482717285070329</v>
      </c>
      <c r="M166" s="51">
        <f>調整係数一覧!M166</f>
        <v>0.92744070534888756</v>
      </c>
    </row>
    <row r="167" spans="1:13" x14ac:dyDescent="0.3">
      <c r="A167" s="50">
        <v>11</v>
      </c>
      <c r="B167" s="51">
        <f>調整係数一覧!B167</f>
        <v>0.89670080046271128</v>
      </c>
      <c r="C167" s="51">
        <f>調整係数一覧!C167</f>
        <v>0.85924134141386166</v>
      </c>
      <c r="D167" s="51">
        <f>調整係数一覧!D167</f>
        <v>0.95165273907314873</v>
      </c>
      <c r="E167" s="51">
        <f>調整係数一覧!E167</f>
        <v>0.99732605501128813</v>
      </c>
      <c r="F167" s="51">
        <f>調整係数一覧!F167</f>
        <v>0.98850766426532077</v>
      </c>
      <c r="G167" s="51">
        <f>調整係数一覧!G167</f>
        <v>0.98867537829357133</v>
      </c>
      <c r="H167" s="51">
        <f>調整係数一覧!H167</f>
        <v>0.95632072904122234</v>
      </c>
      <c r="I167" s="51">
        <f>調整係数一覧!I167</f>
        <v>0.92078753636635846</v>
      </c>
      <c r="J167" s="51">
        <f>調整係数一覧!J167</f>
        <v>0.93932826237452072</v>
      </c>
      <c r="K167" s="51">
        <f>調整係数一覧!K167</f>
        <v>0.95406103384765895</v>
      </c>
      <c r="L167" s="51">
        <f>調整係数一覧!L167</f>
        <v>0.94498143579614591</v>
      </c>
      <c r="M167" s="51">
        <f>調整係数一覧!M167</f>
        <v>0.92577163004826946</v>
      </c>
    </row>
    <row r="168" spans="1:13" x14ac:dyDescent="0.3">
      <c r="A168" s="50">
        <v>10</v>
      </c>
      <c r="B168" s="51">
        <f>調整係数一覧!B168</f>
        <v>0.88860623895439628</v>
      </c>
      <c r="C168" s="51">
        <f>調整係数一覧!C168</f>
        <v>0.85639551056816465</v>
      </c>
      <c r="D168" s="51">
        <f>調整係数一覧!D168</f>
        <v>0.94790678970274778</v>
      </c>
      <c r="E168" s="51">
        <f>調整係数一覧!E168</f>
        <v>0.99732605501128813</v>
      </c>
      <c r="F168" s="51">
        <f>調整係数一覧!F168</f>
        <v>0.98850766426532077</v>
      </c>
      <c r="G168" s="51">
        <f>調整係数一覧!G168</f>
        <v>0.98867537829357133</v>
      </c>
      <c r="H168" s="51">
        <f>調整係数一覧!H168</f>
        <v>0.95632072904122234</v>
      </c>
      <c r="I168" s="51">
        <f>調整係数一覧!I168</f>
        <v>0.91635152487089466</v>
      </c>
      <c r="J168" s="51">
        <f>調整係数一覧!J168</f>
        <v>0.9326648249516698</v>
      </c>
      <c r="K168" s="51">
        <f>調整係数一覧!K168</f>
        <v>0.94413121884664375</v>
      </c>
      <c r="L168" s="51">
        <f>調整係数一覧!L168</f>
        <v>0.93104572568071486</v>
      </c>
      <c r="M168" s="51">
        <f>調整係数一覧!M168</f>
        <v>0.92024186068775893</v>
      </c>
    </row>
    <row r="169" spans="1:13" x14ac:dyDescent="0.3">
      <c r="A169" s="50">
        <v>9</v>
      </c>
      <c r="B169" s="51">
        <f>調整係数一覧!B169</f>
        <v>0.87897013521915135</v>
      </c>
      <c r="C169" s="51">
        <f>調整係数一覧!C169</f>
        <v>0.85130011686475016</v>
      </c>
      <c r="D169" s="51">
        <f>調整係数一覧!D169</f>
        <v>0.93823122402527481</v>
      </c>
      <c r="E169" s="51">
        <f>調整係数一覧!E169</f>
        <v>0.99732605501128813</v>
      </c>
      <c r="F169" s="51">
        <f>調整係数一覧!F169</f>
        <v>0.98823491915096195</v>
      </c>
      <c r="G169" s="51">
        <f>調整係数一覧!G169</f>
        <v>0.9860605968074897</v>
      </c>
      <c r="H169" s="51">
        <f>調整係数一覧!H169</f>
        <v>0.95273910126990069</v>
      </c>
      <c r="I169" s="51">
        <f>調整係数一覧!I169</f>
        <v>0.90703488348456474</v>
      </c>
      <c r="J169" s="51">
        <f>調整係数一覧!J169</f>
        <v>0.92203003378779425</v>
      </c>
      <c r="K169" s="51">
        <f>調整係数一覧!K169</f>
        <v>0.92931645493647896</v>
      </c>
      <c r="L169" s="51">
        <f>調整係数一覧!L169</f>
        <v>0.91302004250441049</v>
      </c>
      <c r="M169" s="51">
        <f>調整係数一覧!M169</f>
        <v>0.91085139726735598</v>
      </c>
    </row>
    <row r="170" spans="1:13" x14ac:dyDescent="0.3">
      <c r="A170" s="50">
        <v>8</v>
      </c>
      <c r="B170" s="51">
        <f>調整係数一覧!B170</f>
        <v>0.86779248925697638</v>
      </c>
      <c r="C170" s="51">
        <f>調整係数一覧!C170</f>
        <v>0.84395516030361839</v>
      </c>
      <c r="D170" s="51">
        <f>調整係数一覧!D170</f>
        <v>0.92262604204072973</v>
      </c>
      <c r="E170" s="51">
        <f>調整係数一覧!E170</f>
        <v>0.98996948804570173</v>
      </c>
      <c r="F170" s="51">
        <f>調整係数一覧!F170</f>
        <v>0.98068933257627489</v>
      </c>
      <c r="G170" s="51">
        <f>調整係数一覧!G170</f>
        <v>0.9745934723087839</v>
      </c>
      <c r="H170" s="51">
        <f>調整係数一覧!H170</f>
        <v>0.9440309361395044</v>
      </c>
      <c r="I170" s="51">
        <f>調整係数一覧!I170</f>
        <v>0.89283761220736846</v>
      </c>
      <c r="J170" s="51">
        <f>調整係数一覧!J170</f>
        <v>0.90742388888289383</v>
      </c>
      <c r="K170" s="51">
        <f>調整係数一覧!K170</f>
        <v>0.90961674211716503</v>
      </c>
      <c r="L170" s="51">
        <f>調整係数一覧!L170</f>
        <v>0.89090438626723256</v>
      </c>
      <c r="M170" s="51">
        <f>調整係数一覧!M170</f>
        <v>0.89760023978706049</v>
      </c>
    </row>
    <row r="171" spans="1:13" x14ac:dyDescent="0.3">
      <c r="A171" s="50">
        <v>7</v>
      </c>
      <c r="B171" s="51">
        <f>調整係数一覧!B171</f>
        <v>0.85507330106787149</v>
      </c>
      <c r="C171" s="51">
        <f>調整係数一覧!C171</f>
        <v>0.83436064088476924</v>
      </c>
      <c r="D171" s="51">
        <f>調整係数一覧!D171</f>
        <v>0.90109124374911254</v>
      </c>
      <c r="E171" s="51">
        <f>調整係数一覧!E171</f>
        <v>0.97308382809868432</v>
      </c>
      <c r="F171" s="51">
        <f>調整係数一覧!F171</f>
        <v>0.96587090454125957</v>
      </c>
      <c r="G171" s="51">
        <f>調整係数一覧!G171</f>
        <v>0.95427400479745372</v>
      </c>
      <c r="H171" s="51">
        <f>調整係数一覧!H171</f>
        <v>0.93019623365003345</v>
      </c>
      <c r="I171" s="51">
        <f>調整係数一覧!I171</f>
        <v>0.87375971103930594</v>
      </c>
      <c r="J171" s="51">
        <f>調整係数一覧!J171</f>
        <v>0.88884639023696876</v>
      </c>
      <c r="K171" s="51">
        <f>調整係数一覧!K171</f>
        <v>0.88503208038870174</v>
      </c>
      <c r="L171" s="51">
        <f>調整係数一覧!L171</f>
        <v>0.86469875696918108</v>
      </c>
      <c r="M171" s="51">
        <f>調整係数一覧!M171</f>
        <v>0.88048838824687248</v>
      </c>
    </row>
    <row r="172" spans="1:13" x14ac:dyDescent="0.3">
      <c r="A172" s="50">
        <v>6</v>
      </c>
      <c r="B172" s="51">
        <f>調整係数一覧!B172</f>
        <v>0.84081257065183657</v>
      </c>
      <c r="C172" s="51">
        <f>調整係数一覧!C172</f>
        <v>0.82251655860820261</v>
      </c>
      <c r="D172" s="51">
        <f>調整係数一覧!D172</f>
        <v>0.87362682915042322</v>
      </c>
      <c r="E172" s="51">
        <f>調整係数一覧!E172</f>
        <v>0.9466690751702358</v>
      </c>
      <c r="F172" s="51">
        <f>調整係数一覧!F172</f>
        <v>0.94377963504591611</v>
      </c>
      <c r="G172" s="51">
        <f>調整係数一覧!G172</f>
        <v>0.92510219427349938</v>
      </c>
      <c r="H172" s="51">
        <f>調整係数一覧!H172</f>
        <v>0.91123499380148787</v>
      </c>
      <c r="I172" s="51">
        <f>調整係数一覧!I172</f>
        <v>0.84980117998037707</v>
      </c>
      <c r="J172" s="51">
        <f>調整係数一覧!J172</f>
        <v>0.86629753785001906</v>
      </c>
      <c r="K172" s="51">
        <f>調整係数一覧!K172</f>
        <v>0.85556246975108907</v>
      </c>
      <c r="L172" s="51">
        <f>調整係数一覧!L172</f>
        <v>0.83440315461025627</v>
      </c>
      <c r="M172" s="51">
        <f>調整係数一覧!M172</f>
        <v>0.85951584264679215</v>
      </c>
    </row>
    <row r="173" spans="1:13" x14ac:dyDescent="0.3">
      <c r="A173" s="50">
        <v>5</v>
      </c>
      <c r="B173" s="51">
        <f>調整係数一覧!B173</f>
        <v>0.82501029800887171</v>
      </c>
      <c r="C173" s="51">
        <f>調整係数一覧!C173</f>
        <v>0.8084229134739187</v>
      </c>
      <c r="D173" s="51">
        <f>調整係数一覧!D173</f>
        <v>0.84023279824466157</v>
      </c>
      <c r="E173" s="51">
        <f>調整係数一覧!E173</f>
        <v>0.91072522926035604</v>
      </c>
      <c r="F173" s="51">
        <f>調整係数一覧!F173</f>
        <v>0.9144155240902444</v>
      </c>
      <c r="G173" s="51">
        <f>調整係数一覧!G173</f>
        <v>0.88707804073692076</v>
      </c>
      <c r="H173" s="51">
        <f>調整係数一覧!H173</f>
        <v>0.88714721659386764</v>
      </c>
      <c r="I173" s="51">
        <f>調整係数一覧!I173</f>
        <v>0.82096201903058208</v>
      </c>
      <c r="J173" s="51">
        <f>調整係数一覧!J173</f>
        <v>0.83977733172204461</v>
      </c>
      <c r="K173" s="51">
        <f>調整係数一覧!K173</f>
        <v>0.82120791020432704</v>
      </c>
      <c r="L173" s="51">
        <f>調整係数一覧!L173</f>
        <v>0.80001757919045791</v>
      </c>
      <c r="M173" s="51">
        <f>調整係数一覧!M173</f>
        <v>0.83468260298681929</v>
      </c>
    </row>
    <row r="174" spans="1:13" x14ac:dyDescent="0.3">
      <c r="A174" s="50">
        <v>4</v>
      </c>
      <c r="B174" s="51">
        <f>調整係数一覧!B174</f>
        <v>0.80766648313897682</v>
      </c>
      <c r="C174" s="51">
        <f>調整係数一覧!C174</f>
        <v>0.79207970548191731</v>
      </c>
      <c r="D174" s="51">
        <f>調整係数一覧!D174</f>
        <v>0.80090915103182803</v>
      </c>
      <c r="E174" s="51">
        <f>調整係数一覧!E174</f>
        <v>0.86525229036904527</v>
      </c>
      <c r="F174" s="51">
        <f>調整係数一覧!F174</f>
        <v>0.87777857167424445</v>
      </c>
      <c r="G174" s="51">
        <f>調整係数一覧!G174</f>
        <v>0.84020154418771797</v>
      </c>
      <c r="H174" s="51">
        <f>調整係数一覧!H174</f>
        <v>0.85793290202717276</v>
      </c>
      <c r="I174" s="51">
        <f>調整係数一覧!I174</f>
        <v>0.78724222818992073</v>
      </c>
      <c r="J174" s="51">
        <f>調整係数一覧!J174</f>
        <v>0.80928577185304551</v>
      </c>
      <c r="K174" s="51">
        <f>調整係数一覧!K174</f>
        <v>0.78196840174841564</v>
      </c>
      <c r="L174" s="51">
        <f>調整係数一覧!L174</f>
        <v>0.7615420307097861</v>
      </c>
      <c r="M174" s="51">
        <f>調整係数一覧!M174</f>
        <v>0.80598866926695389</v>
      </c>
    </row>
    <row r="175" spans="1:13" x14ac:dyDescent="0.3">
      <c r="A175" s="50">
        <v>3</v>
      </c>
      <c r="B175" s="51">
        <f>調整係数一覧!B175</f>
        <v>0.788781126042152</v>
      </c>
      <c r="C175" s="51">
        <f>調整係数一覧!C175</f>
        <v>0.77348693463219864</v>
      </c>
      <c r="D175" s="51">
        <f>調整係数一覧!D175</f>
        <v>0.75565588751192225</v>
      </c>
      <c r="E175" s="51">
        <f>調整係数一覧!E175</f>
        <v>0.81025025849630339</v>
      </c>
      <c r="F175" s="51">
        <f>調整係数一覧!F175</f>
        <v>0.83386877779791624</v>
      </c>
      <c r="G175" s="51">
        <f>調整係数一覧!G175</f>
        <v>0.78447270462589092</v>
      </c>
      <c r="H175" s="51">
        <f>調整係数一覧!H175</f>
        <v>0.82359205010140324</v>
      </c>
      <c r="I175" s="51">
        <f>調整係数一覧!I175</f>
        <v>0.74864180745839315</v>
      </c>
      <c r="J175" s="51">
        <f>調整係数一覧!J175</f>
        <v>0.77482285824302166</v>
      </c>
      <c r="K175" s="51">
        <f>調整係数一覧!K175</f>
        <v>0.73784394438335499</v>
      </c>
      <c r="L175" s="51">
        <f>調整係数一覧!L175</f>
        <v>0.71897650916824085</v>
      </c>
      <c r="M175" s="51">
        <f>調整係数一覧!M175</f>
        <v>0.77343404148719608</v>
      </c>
    </row>
    <row r="176" spans="1:13" x14ac:dyDescent="0.3">
      <c r="A176" s="50">
        <v>2</v>
      </c>
      <c r="B176" s="51">
        <f>調整係数一覧!B176</f>
        <v>0.76835422671839715</v>
      </c>
      <c r="C176" s="51">
        <f>調整係数一覧!C176</f>
        <v>0.7526446009247626</v>
      </c>
      <c r="D176" s="51">
        <f>調整係数一覧!D176</f>
        <v>0.70447300768494436</v>
      </c>
      <c r="E176" s="51">
        <f>調整係数一覧!E176</f>
        <v>0.74571913364213027</v>
      </c>
      <c r="F176" s="51">
        <f>調整係数一覧!F176</f>
        <v>0.78268614246125989</v>
      </c>
      <c r="G176" s="51">
        <f>調整係数一覧!G176</f>
        <v>0.71989152205143958</v>
      </c>
      <c r="H176" s="51">
        <f>調整係数一覧!H176</f>
        <v>0.78412466081655907</v>
      </c>
      <c r="I176" s="51">
        <f>調整係数一覧!I176</f>
        <v>0.70516075683599921</v>
      </c>
      <c r="J176" s="51">
        <f>調整係数一覧!J176</f>
        <v>0.73638859089197317</v>
      </c>
      <c r="K176" s="51">
        <f>調整係数一覧!K176</f>
        <v>0.68883453810914497</v>
      </c>
      <c r="L176" s="51">
        <f>調整係数一覧!L176</f>
        <v>0.67232101456582205</v>
      </c>
      <c r="M176" s="51">
        <f>調整係数一覧!M176</f>
        <v>0.73701871964754584</v>
      </c>
    </row>
    <row r="177" spans="1:13" x14ac:dyDescent="0.3">
      <c r="A177" s="50">
        <v>1</v>
      </c>
      <c r="B177" s="51">
        <f>調整係数一覧!B177</f>
        <v>0.74638578516771237</v>
      </c>
      <c r="C177" s="51">
        <f>調整係数一覧!C177</f>
        <v>0.72955270435960917</v>
      </c>
      <c r="D177" s="51">
        <f>調整係数一覧!D177</f>
        <v>0.64736051155089436</v>
      </c>
      <c r="E177" s="51">
        <f>調整係数一覧!E177</f>
        <v>0.67165891580652615</v>
      </c>
      <c r="F177" s="51">
        <f>調整係数一覧!F177</f>
        <v>0.72423066566427519</v>
      </c>
      <c r="G177" s="51">
        <f>調整係数一覧!G177</f>
        <v>0.64645799646436408</v>
      </c>
      <c r="H177" s="51">
        <f>調整係数一覧!H177</f>
        <v>0.73953073417264015</v>
      </c>
      <c r="I177" s="51">
        <f>調整係数一覧!I177</f>
        <v>0.65679907632273904</v>
      </c>
      <c r="J177" s="51">
        <f>調整係数一覧!J177</f>
        <v>0.69398296979989993</v>
      </c>
      <c r="K177" s="51">
        <f>調整係数一覧!K177</f>
        <v>0.63494018292578569</v>
      </c>
      <c r="L177" s="51">
        <f>調整係数一覧!L177</f>
        <v>0.62157554690252981</v>
      </c>
      <c r="M177" s="51">
        <f>調整係数一覧!M177</f>
        <v>0.69674270374800307</v>
      </c>
    </row>
    <row r="179" spans="1:13" x14ac:dyDescent="0.3">
      <c r="A179" s="48" t="s">
        <v>59</v>
      </c>
      <c r="B179" s="49">
        <v>4</v>
      </c>
      <c r="C179" s="49">
        <v>5</v>
      </c>
      <c r="D179" s="49">
        <v>6</v>
      </c>
      <c r="E179" s="49">
        <v>7</v>
      </c>
      <c r="F179" s="49">
        <v>8</v>
      </c>
      <c r="G179" s="49">
        <v>9</v>
      </c>
      <c r="H179" s="49">
        <v>10</v>
      </c>
      <c r="I179" s="49">
        <v>11</v>
      </c>
      <c r="J179" s="49">
        <v>12</v>
      </c>
      <c r="K179" s="49">
        <v>1</v>
      </c>
      <c r="L179" s="49">
        <v>2</v>
      </c>
      <c r="M179" s="49">
        <v>3</v>
      </c>
    </row>
    <row r="180" spans="1:13" x14ac:dyDescent="0.3">
      <c r="A180" s="50">
        <v>20</v>
      </c>
      <c r="B180" s="51">
        <f>調整係数一覧!B180</f>
        <v>0.91641986689427446</v>
      </c>
      <c r="C180" s="51">
        <f>調整係数一覧!C180</f>
        <v>0.88769681867724892</v>
      </c>
      <c r="D180" s="51">
        <f>調整係数一覧!D180</f>
        <v>0.97664850973707495</v>
      </c>
      <c r="E180" s="51">
        <f>調整係数一覧!E180</f>
        <v>1</v>
      </c>
      <c r="F180" s="51">
        <f>調整係数一覧!F180</f>
        <v>1</v>
      </c>
      <c r="G180" s="51">
        <f>調整係数一覧!G180</f>
        <v>1</v>
      </c>
      <c r="H180" s="51">
        <f>調整係数一覧!H180</f>
        <v>0.9912762289856335</v>
      </c>
      <c r="I180" s="51">
        <f>調整係数一覧!I180</f>
        <v>0.9415149344900916</v>
      </c>
      <c r="J180" s="51">
        <f>調整係数一覧!J180</f>
        <v>0.96425240835471904</v>
      </c>
      <c r="K180" s="51">
        <f>調整係数一覧!K180</f>
        <v>0.97821003664575179</v>
      </c>
      <c r="L180" s="51">
        <f>調整係数一覧!L180</f>
        <v>0.97166575600586857</v>
      </c>
      <c r="M180" s="51">
        <f>調整係数一覧!M180</f>
        <v>0.94669899593210372</v>
      </c>
    </row>
    <row r="181" spans="1:13" x14ac:dyDescent="0.3">
      <c r="A181" s="50">
        <v>19</v>
      </c>
      <c r="B181" s="51">
        <f>調整係数一覧!B181</f>
        <v>0.91641986689427446</v>
      </c>
      <c r="C181" s="51">
        <f>調整係数一覧!C181</f>
        <v>0.88769681867724892</v>
      </c>
      <c r="D181" s="51">
        <f>調整係数一覧!D181</f>
        <v>0.97664850973707495</v>
      </c>
      <c r="E181" s="51">
        <f>調整係数一覧!E181</f>
        <v>1</v>
      </c>
      <c r="F181" s="51">
        <f>調整係数一覧!F181</f>
        <v>1</v>
      </c>
      <c r="G181" s="51">
        <f>調整係数一覧!G181</f>
        <v>1</v>
      </c>
      <c r="H181" s="51">
        <f>調整係数一覧!H181</f>
        <v>0.9912762289856335</v>
      </c>
      <c r="I181" s="51">
        <f>調整係数一覧!I181</f>
        <v>0.9415149344900916</v>
      </c>
      <c r="J181" s="51">
        <f>調整係数一覧!J181</f>
        <v>0.96425240835471904</v>
      </c>
      <c r="K181" s="51">
        <f>調整係数一覧!K181</f>
        <v>0.97821003664575179</v>
      </c>
      <c r="L181" s="51">
        <f>調整係数一覧!L181</f>
        <v>0.97166575600586857</v>
      </c>
      <c r="M181" s="51">
        <f>調整係数一覧!M181</f>
        <v>0.94669899593210372</v>
      </c>
    </row>
    <row r="182" spans="1:13" x14ac:dyDescent="0.3">
      <c r="A182" s="50">
        <v>18</v>
      </c>
      <c r="B182" s="51">
        <f>調整係数一覧!B182</f>
        <v>0.91641986689427446</v>
      </c>
      <c r="C182" s="51">
        <f>調整係数一覧!C182</f>
        <v>0.88769681867724892</v>
      </c>
      <c r="D182" s="51">
        <f>調整係数一覧!D182</f>
        <v>0.97664850973707495</v>
      </c>
      <c r="E182" s="51">
        <f>調整係数一覧!E182</f>
        <v>1</v>
      </c>
      <c r="F182" s="51">
        <f>調整係数一覧!F182</f>
        <v>1</v>
      </c>
      <c r="G182" s="51">
        <f>調整係数一覧!G182</f>
        <v>1</v>
      </c>
      <c r="H182" s="51">
        <f>調整係数一覧!H182</f>
        <v>0.9912762289856335</v>
      </c>
      <c r="I182" s="51">
        <f>調整係数一覧!I182</f>
        <v>0.9415149344900916</v>
      </c>
      <c r="J182" s="51">
        <f>調整係数一覧!J182</f>
        <v>0.96425240835471904</v>
      </c>
      <c r="K182" s="51">
        <f>調整係数一覧!K182</f>
        <v>0.97821003664575179</v>
      </c>
      <c r="L182" s="51">
        <f>調整係数一覧!L182</f>
        <v>0.97166575600586857</v>
      </c>
      <c r="M182" s="51">
        <f>調整係数一覧!M182</f>
        <v>0.94669899593210372</v>
      </c>
    </row>
    <row r="183" spans="1:13" x14ac:dyDescent="0.3">
      <c r="A183" s="50">
        <v>17</v>
      </c>
      <c r="B183" s="51">
        <f>調整係数一覧!B183</f>
        <v>0.91641986689427446</v>
      </c>
      <c r="C183" s="51">
        <f>調整係数一覧!C183</f>
        <v>0.88769681867724892</v>
      </c>
      <c r="D183" s="51">
        <f>調整係数一覧!D183</f>
        <v>0.97664850973707495</v>
      </c>
      <c r="E183" s="51">
        <f>調整係数一覧!E183</f>
        <v>1</v>
      </c>
      <c r="F183" s="51">
        <f>調整係数一覧!F183</f>
        <v>1</v>
      </c>
      <c r="G183" s="51">
        <f>調整係数一覧!G183</f>
        <v>1</v>
      </c>
      <c r="H183" s="51">
        <f>調整係数一覧!H183</f>
        <v>0.9912762289856335</v>
      </c>
      <c r="I183" s="51">
        <f>調整係数一覧!I183</f>
        <v>0.9415149344900916</v>
      </c>
      <c r="J183" s="51">
        <f>調整係数一覧!J183</f>
        <v>0.96425240835471904</v>
      </c>
      <c r="K183" s="51">
        <f>調整係数一覧!K183</f>
        <v>0.97821003664575179</v>
      </c>
      <c r="L183" s="51">
        <f>調整係数一覧!L183</f>
        <v>0.97166575600586857</v>
      </c>
      <c r="M183" s="51">
        <f>調整係数一覧!M183</f>
        <v>0.94669899593210372</v>
      </c>
    </row>
    <row r="184" spans="1:13" x14ac:dyDescent="0.3">
      <c r="A184" s="50">
        <v>16</v>
      </c>
      <c r="B184" s="51">
        <f>調整係数一覧!B184</f>
        <v>0.91641986689427446</v>
      </c>
      <c r="C184" s="51">
        <f>調整係数一覧!C184</f>
        <v>0.88769681867724892</v>
      </c>
      <c r="D184" s="51">
        <f>調整係数一覧!D184</f>
        <v>0.97664850973707495</v>
      </c>
      <c r="E184" s="51">
        <f>調整係数一覧!E184</f>
        <v>1</v>
      </c>
      <c r="F184" s="51">
        <f>調整係数一覧!F184</f>
        <v>1</v>
      </c>
      <c r="G184" s="51">
        <f>調整係数一覧!G184</f>
        <v>1</v>
      </c>
      <c r="H184" s="51">
        <f>調整係数一覧!H184</f>
        <v>0.9912762289856335</v>
      </c>
      <c r="I184" s="51">
        <f>調整係数一覧!I184</f>
        <v>0.9415149344900916</v>
      </c>
      <c r="J184" s="51">
        <f>調整係数一覧!J184</f>
        <v>0.96425240835471904</v>
      </c>
      <c r="K184" s="51">
        <f>調整係数一覧!K184</f>
        <v>0.97821003664575179</v>
      </c>
      <c r="L184" s="51">
        <f>調整係数一覧!L184</f>
        <v>0.97166575600586857</v>
      </c>
      <c r="M184" s="51">
        <f>調整係数一覧!M184</f>
        <v>0.94669899593210372</v>
      </c>
    </row>
    <row r="185" spans="1:13" x14ac:dyDescent="0.3">
      <c r="A185" s="50">
        <v>15</v>
      </c>
      <c r="B185" s="51">
        <f>調整係数一覧!B185</f>
        <v>0.91641986689427446</v>
      </c>
      <c r="C185" s="51">
        <f>調整係数一覧!C185</f>
        <v>0.88769681867724892</v>
      </c>
      <c r="D185" s="51">
        <f>調整係数一覧!D185</f>
        <v>0.97664850973707495</v>
      </c>
      <c r="E185" s="51">
        <f>調整係数一覧!E185</f>
        <v>1</v>
      </c>
      <c r="F185" s="51">
        <f>調整係数一覧!F185</f>
        <v>1</v>
      </c>
      <c r="G185" s="51">
        <f>調整係数一覧!G185</f>
        <v>1</v>
      </c>
      <c r="H185" s="51">
        <f>調整係数一覧!H185</f>
        <v>0.9912762289856335</v>
      </c>
      <c r="I185" s="51">
        <f>調整係数一覧!I185</f>
        <v>0.9415149344900916</v>
      </c>
      <c r="J185" s="51">
        <f>調整係数一覧!J185</f>
        <v>0.96425240835471904</v>
      </c>
      <c r="K185" s="51">
        <f>調整係数一覧!K185</f>
        <v>0.97821003664575179</v>
      </c>
      <c r="L185" s="51">
        <f>調整係数一覧!L185</f>
        <v>0.97166575600586857</v>
      </c>
      <c r="M185" s="51">
        <f>調整係数一覧!M185</f>
        <v>0.94669899593210372</v>
      </c>
    </row>
    <row r="186" spans="1:13" x14ac:dyDescent="0.3">
      <c r="A186" s="50">
        <v>14</v>
      </c>
      <c r="B186" s="51">
        <f>調整係数一覧!B186</f>
        <v>0.91641986689427446</v>
      </c>
      <c r="C186" s="51">
        <f>調整係数一覧!C186</f>
        <v>0.88769681867724892</v>
      </c>
      <c r="D186" s="51">
        <f>調整係数一覧!D186</f>
        <v>0.97664850973707495</v>
      </c>
      <c r="E186" s="51">
        <f>調整係数一覧!E186</f>
        <v>1</v>
      </c>
      <c r="F186" s="51">
        <f>調整係数一覧!F186</f>
        <v>1</v>
      </c>
      <c r="G186" s="51">
        <f>調整係数一覧!G186</f>
        <v>1</v>
      </c>
      <c r="H186" s="51">
        <f>調整係数一覧!H186</f>
        <v>0.9912762289856335</v>
      </c>
      <c r="I186" s="51">
        <f>調整係数一覧!I186</f>
        <v>0.9415149344900916</v>
      </c>
      <c r="J186" s="51">
        <f>調整係数一覧!J186</f>
        <v>0.96425240835471904</v>
      </c>
      <c r="K186" s="51">
        <f>調整係数一覧!K186</f>
        <v>0.97821003664575179</v>
      </c>
      <c r="L186" s="51">
        <f>調整係数一覧!L186</f>
        <v>0.97166575600586857</v>
      </c>
      <c r="M186" s="51">
        <f>調整係数一覧!M186</f>
        <v>0.94669899593210372</v>
      </c>
    </row>
    <row r="187" spans="1:13" x14ac:dyDescent="0.3">
      <c r="A187" s="50">
        <v>13</v>
      </c>
      <c r="B187" s="51">
        <f>調整係数一覧!B187</f>
        <v>0.91641986689427446</v>
      </c>
      <c r="C187" s="51">
        <f>調整係数一覧!C187</f>
        <v>0.88769681867724892</v>
      </c>
      <c r="D187" s="51">
        <f>調整係数一覧!D187</f>
        <v>0.97664850973707495</v>
      </c>
      <c r="E187" s="51">
        <f>調整係数一覧!E187</f>
        <v>1</v>
      </c>
      <c r="F187" s="51">
        <f>調整係数一覧!F187</f>
        <v>1</v>
      </c>
      <c r="G187" s="51">
        <f>調整係数一覧!G187</f>
        <v>1</v>
      </c>
      <c r="H187" s="51">
        <f>調整係数一覧!H187</f>
        <v>0.9912762289856335</v>
      </c>
      <c r="I187" s="51">
        <f>調整係数一覧!I187</f>
        <v>0.9415149344900916</v>
      </c>
      <c r="J187" s="51">
        <f>調整係数一覧!J187</f>
        <v>0.96425240835471904</v>
      </c>
      <c r="K187" s="51">
        <f>調整係数一覧!K187</f>
        <v>0.97821003664575179</v>
      </c>
      <c r="L187" s="51">
        <f>調整係数一覧!L187</f>
        <v>0.97166575600586857</v>
      </c>
      <c r="M187" s="51">
        <f>調整係数一覧!M187</f>
        <v>0.94669899593210372</v>
      </c>
    </row>
    <row r="188" spans="1:13" x14ac:dyDescent="0.3">
      <c r="A188" s="50">
        <v>12</v>
      </c>
      <c r="B188" s="51">
        <f>調整係数一覧!B188</f>
        <v>0.91641986689427446</v>
      </c>
      <c r="C188" s="51">
        <f>調整係数一覧!C188</f>
        <v>0.88769681867724892</v>
      </c>
      <c r="D188" s="51">
        <f>調整係数一覧!D188</f>
        <v>0.97664850973707495</v>
      </c>
      <c r="E188" s="51">
        <f>調整係数一覧!E188</f>
        <v>1</v>
      </c>
      <c r="F188" s="51">
        <f>調整係数一覧!F188</f>
        <v>1</v>
      </c>
      <c r="G188" s="51">
        <f>調整係数一覧!G188</f>
        <v>1</v>
      </c>
      <c r="H188" s="51">
        <f>調整係数一覧!H188</f>
        <v>0.9912762289856335</v>
      </c>
      <c r="I188" s="51">
        <f>調整係数一覧!I188</f>
        <v>0.9415149344900916</v>
      </c>
      <c r="J188" s="51">
        <f>調整係数一覧!J188</f>
        <v>0.96425240835471904</v>
      </c>
      <c r="K188" s="51">
        <f>調整係数一覧!K188</f>
        <v>0.97821003664575179</v>
      </c>
      <c r="L188" s="51">
        <f>調整係数一覧!L188</f>
        <v>0.97166575600586857</v>
      </c>
      <c r="M188" s="51">
        <f>調整係数一覧!M188</f>
        <v>0.94669899593210372</v>
      </c>
    </row>
    <row r="189" spans="1:13" x14ac:dyDescent="0.3">
      <c r="A189" s="50">
        <v>11</v>
      </c>
      <c r="B189" s="51">
        <f>調整係数一覧!B189</f>
        <v>0.9152911779802162</v>
      </c>
      <c r="C189" s="51">
        <f>調整係数一覧!C189</f>
        <v>0.88769681867724892</v>
      </c>
      <c r="D189" s="51">
        <f>調整係数一覧!D189</f>
        <v>0.97664850973707495</v>
      </c>
      <c r="E189" s="51">
        <f>調整係数一覧!E189</f>
        <v>1</v>
      </c>
      <c r="F189" s="51">
        <f>調整係数一覧!F189</f>
        <v>1</v>
      </c>
      <c r="G189" s="51">
        <f>調整係数一覧!G189</f>
        <v>1</v>
      </c>
      <c r="H189" s="51">
        <f>調整係数一覧!H189</f>
        <v>0.9912762289856335</v>
      </c>
      <c r="I189" s="51">
        <f>調整係数一覧!I189</f>
        <v>0.9415149344900916</v>
      </c>
      <c r="J189" s="51">
        <f>調整係数一覧!J189</f>
        <v>0.96425240835471904</v>
      </c>
      <c r="K189" s="51">
        <f>調整係数一覧!K189</f>
        <v>0.9774201074626736</v>
      </c>
      <c r="L189" s="51">
        <f>調整係数一覧!L189</f>
        <v>0.96475523763319504</v>
      </c>
      <c r="M189" s="51">
        <f>調整係数一覧!M189</f>
        <v>0.94669899593210372</v>
      </c>
    </row>
    <row r="190" spans="1:13" x14ac:dyDescent="0.3">
      <c r="A190" s="50">
        <v>10</v>
      </c>
      <c r="B190" s="51">
        <f>調整係数一覧!B190</f>
        <v>0.90816616145518947</v>
      </c>
      <c r="C190" s="51">
        <f>調整係数一覧!C190</f>
        <v>0.88769681867724892</v>
      </c>
      <c r="D190" s="51">
        <f>調整係数一覧!D190</f>
        <v>0.97521799381549923</v>
      </c>
      <c r="E190" s="51">
        <f>調整係数一覧!E190</f>
        <v>1</v>
      </c>
      <c r="F190" s="51">
        <f>調整係数一覧!F190</f>
        <v>1</v>
      </c>
      <c r="G190" s="51">
        <f>調整係数一覧!G190</f>
        <v>1</v>
      </c>
      <c r="H190" s="51">
        <f>調整係数一覧!H190</f>
        <v>0.9912762289856335</v>
      </c>
      <c r="I190" s="51">
        <f>調整係数一覧!I190</f>
        <v>0.93891103200245829</v>
      </c>
      <c r="J190" s="51">
        <f>調整係数一覧!J190</f>
        <v>0.95996621052081288</v>
      </c>
      <c r="K190" s="51">
        <f>調整係数一覧!K190</f>
        <v>0.96893726072124187</v>
      </c>
      <c r="L190" s="51">
        <f>調整係数一覧!L190</f>
        <v>0.95085622593433661</v>
      </c>
      <c r="M190" s="51">
        <f>調整係数一覧!M190</f>
        <v>0.94180272556253763</v>
      </c>
    </row>
    <row r="191" spans="1:13" x14ac:dyDescent="0.3">
      <c r="A191" s="50">
        <v>9</v>
      </c>
      <c r="B191" s="51">
        <f>調整係数一覧!B191</f>
        <v>0.89504481731919427</v>
      </c>
      <c r="C191" s="51">
        <f>調整係数一覧!C191</f>
        <v>0.88255987285637172</v>
      </c>
      <c r="D191" s="51">
        <f>調整係数一覧!D191</f>
        <v>0.96226057305515766</v>
      </c>
      <c r="E191" s="51">
        <f>調整係数一覧!E191</f>
        <v>1</v>
      </c>
      <c r="F191" s="51">
        <f>調整係数一覧!F191</f>
        <v>1</v>
      </c>
      <c r="G191" s="51">
        <f>調整係数一覧!G191</f>
        <v>1</v>
      </c>
      <c r="H191" s="51">
        <f>調整係数一覧!H191</f>
        <v>0.98756261593803585</v>
      </c>
      <c r="I191" s="51">
        <f>調整係数一覧!I191</f>
        <v>0.92745888908778973</v>
      </c>
      <c r="J191" s="51">
        <f>調整係数一覧!J191</f>
        <v>0.94873360153772346</v>
      </c>
      <c r="K191" s="51">
        <f>調整係数一覧!K191</f>
        <v>0.95276149642145658</v>
      </c>
      <c r="L191" s="51">
        <f>調整係数一覧!L191</f>
        <v>0.92996872090929306</v>
      </c>
      <c r="M191" s="51">
        <f>調整係数一覧!M191</f>
        <v>0.92922496773726793</v>
      </c>
    </row>
    <row r="192" spans="1:13" x14ac:dyDescent="0.3">
      <c r="A192" s="50">
        <v>8</v>
      </c>
      <c r="B192" s="51">
        <f>調整係数一覧!B192</f>
        <v>0.87592714557223084</v>
      </c>
      <c r="C192" s="51">
        <f>調整係数一覧!C192</f>
        <v>0.86833004713823625</v>
      </c>
      <c r="D192" s="51">
        <f>調整係数一覧!D192</f>
        <v>0.93777624745605026</v>
      </c>
      <c r="E192" s="51">
        <f>調整係数一覧!E192</f>
        <v>1</v>
      </c>
      <c r="F192" s="51">
        <f>調整係数一覧!F192</f>
        <v>1</v>
      </c>
      <c r="G192" s="51">
        <f>調整係数一覧!G192</f>
        <v>0.99983357891343405</v>
      </c>
      <c r="H192" s="51">
        <f>調整係数一覧!H192</f>
        <v>0.97120849187943892</v>
      </c>
      <c r="I192" s="51">
        <f>調整係数一覧!I192</f>
        <v>0.90715850574608625</v>
      </c>
      <c r="J192" s="51">
        <f>調整係数一覧!J192</f>
        <v>0.93055458140545122</v>
      </c>
      <c r="K192" s="51">
        <f>調整係数一覧!K192</f>
        <v>0.92889281456331763</v>
      </c>
      <c r="L192" s="51">
        <f>調整係数一覧!L192</f>
        <v>0.90209272255806461</v>
      </c>
      <c r="M192" s="51">
        <f>調整係数一覧!M192</f>
        <v>0.90896572245629503</v>
      </c>
    </row>
    <row r="193" spans="1:13" x14ac:dyDescent="0.3">
      <c r="A193" s="50">
        <v>7</v>
      </c>
      <c r="B193" s="51">
        <f>調整係数一覧!B193</f>
        <v>0.85081314621429893</v>
      </c>
      <c r="C193" s="51">
        <f>調整係数一覧!C193</f>
        <v>0.84500734152284251</v>
      </c>
      <c r="D193" s="51">
        <f>調整係数一覧!D193</f>
        <v>0.90176501701817691</v>
      </c>
      <c r="E193" s="51">
        <f>調整係数一覧!E193</f>
        <v>0.99074783136516786</v>
      </c>
      <c r="F193" s="51">
        <f>調整係数一覧!F193</f>
        <v>0.98412135991034799</v>
      </c>
      <c r="G193" s="51">
        <f>調整係数一覧!G193</f>
        <v>0.96943493137909598</v>
      </c>
      <c r="H193" s="51">
        <f>調整係数一覧!H193</f>
        <v>0.94221385680984271</v>
      </c>
      <c r="I193" s="51">
        <f>調整係数一覧!I193</f>
        <v>0.87800988197734742</v>
      </c>
      <c r="J193" s="51">
        <f>調整係数一覧!J193</f>
        <v>0.90542915012399594</v>
      </c>
      <c r="K193" s="51">
        <f>調整係数一覧!K193</f>
        <v>0.89733121514682512</v>
      </c>
      <c r="L193" s="51">
        <f>調整係数一覧!L193</f>
        <v>0.86722823088065126</v>
      </c>
      <c r="M193" s="51">
        <f>調整係数一覧!M193</f>
        <v>0.88102498971961851</v>
      </c>
    </row>
    <row r="194" spans="1:13" x14ac:dyDescent="0.3">
      <c r="A194" s="50">
        <v>6</v>
      </c>
      <c r="B194" s="51">
        <f>調整係数一覧!B194</f>
        <v>0.81970281924539856</v>
      </c>
      <c r="C194" s="51">
        <f>調整係数一覧!C194</f>
        <v>0.81259175601019074</v>
      </c>
      <c r="D194" s="51">
        <f>調整係数一覧!D194</f>
        <v>0.85422688174153782</v>
      </c>
      <c r="E194" s="51">
        <f>調整係数一覧!E194</f>
        <v>0.95095651693154748</v>
      </c>
      <c r="F194" s="51">
        <f>調整係数一覧!F194</f>
        <v>0.94447474091817285</v>
      </c>
      <c r="G194" s="51">
        <f>調整係数一覧!G194</f>
        <v>0.92525910386111332</v>
      </c>
      <c r="H194" s="51">
        <f>調整係数一覧!H194</f>
        <v>0.90057871072924711</v>
      </c>
      <c r="I194" s="51">
        <f>調整係数一覧!I194</f>
        <v>0.84001301778157345</v>
      </c>
      <c r="J194" s="51">
        <f>調整係数一覧!J194</f>
        <v>0.87335730769335762</v>
      </c>
      <c r="K194" s="51">
        <f>調整係数一覧!K194</f>
        <v>0.85807669817197918</v>
      </c>
      <c r="L194" s="51">
        <f>調整係数一覧!L194</f>
        <v>0.8253752458770528</v>
      </c>
      <c r="M194" s="51">
        <f>調整係数一覧!M194</f>
        <v>0.8454027695272387</v>
      </c>
    </row>
    <row r="195" spans="1:13" x14ac:dyDescent="0.3">
      <c r="A195" s="50">
        <v>5</v>
      </c>
      <c r="B195" s="51">
        <f>調整係数一覧!B195</f>
        <v>0.78259616466552995</v>
      </c>
      <c r="C195" s="51">
        <f>調整係数一覧!C195</f>
        <v>0.77108329060028069</v>
      </c>
      <c r="D195" s="51">
        <f>調整係数一覧!D195</f>
        <v>0.79516184162613279</v>
      </c>
      <c r="E195" s="51">
        <f>調整係数一覧!E195</f>
        <v>0.89711515740927816</v>
      </c>
      <c r="F195" s="51">
        <f>調整係数一覧!F195</f>
        <v>0.89140110289022345</v>
      </c>
      <c r="G195" s="51">
        <f>調整係数一覧!G195</f>
        <v>0.86730609635948597</v>
      </c>
      <c r="H195" s="51">
        <f>調整係数一覧!H195</f>
        <v>0.84630305363765235</v>
      </c>
      <c r="I195" s="51">
        <f>調整係数一覧!I195</f>
        <v>0.79316791315876412</v>
      </c>
      <c r="J195" s="51">
        <f>調整係数一覧!J195</f>
        <v>0.83433905411353648</v>
      </c>
      <c r="K195" s="51">
        <f>調整係数一覧!K195</f>
        <v>0.8111292636387798</v>
      </c>
      <c r="L195" s="51">
        <f>調整係数一覧!L195</f>
        <v>0.77653376754726944</v>
      </c>
      <c r="M195" s="51">
        <f>調整係数一覧!M195</f>
        <v>0.80209906187915547</v>
      </c>
    </row>
    <row r="196" spans="1:13" x14ac:dyDescent="0.3">
      <c r="A196" s="50">
        <v>4</v>
      </c>
      <c r="B196" s="51">
        <f>調整係数一覧!B196</f>
        <v>0.73949318247469298</v>
      </c>
      <c r="C196" s="51">
        <f>調整係数一覧!C196</f>
        <v>0.72048194529311238</v>
      </c>
      <c r="D196" s="51">
        <f>調整係数一覧!D196</f>
        <v>0.72456989667196181</v>
      </c>
      <c r="E196" s="51">
        <f>調整係数一覧!E196</f>
        <v>0.82922375279836003</v>
      </c>
      <c r="F196" s="51">
        <f>調整係数一覧!F196</f>
        <v>0.82490044582649968</v>
      </c>
      <c r="G196" s="51">
        <f>調整係数一覧!G196</f>
        <v>0.79557590887421381</v>
      </c>
      <c r="H196" s="51">
        <f>調整係数一覧!H196</f>
        <v>0.77938688553505808</v>
      </c>
      <c r="I196" s="51">
        <f>調整係数一覧!I196</f>
        <v>0.73747456810891987</v>
      </c>
      <c r="J196" s="51">
        <f>調整係数一覧!J196</f>
        <v>0.7883743893845323</v>
      </c>
      <c r="K196" s="51">
        <f>調整係数一覧!K196</f>
        <v>0.75648891154722686</v>
      </c>
      <c r="L196" s="51">
        <f>調整係数一覧!L196</f>
        <v>0.72070379589130096</v>
      </c>
      <c r="M196" s="51">
        <f>調整係数一覧!M196</f>
        <v>0.75111386677536884</v>
      </c>
    </row>
    <row r="197" spans="1:13" x14ac:dyDescent="0.3">
      <c r="A197" s="50">
        <v>3</v>
      </c>
      <c r="B197" s="51">
        <f>調整係数一覧!B197</f>
        <v>0.69039387267288754</v>
      </c>
      <c r="C197" s="51">
        <f>調整係数一覧!C197</f>
        <v>0.66078772008868591</v>
      </c>
      <c r="D197" s="51">
        <f>調整係数一覧!D197</f>
        <v>0.6424510468790251</v>
      </c>
      <c r="E197" s="51">
        <f>調整係数一覧!E197</f>
        <v>0.74728230309879295</v>
      </c>
      <c r="F197" s="51">
        <f>調整係数一覧!F197</f>
        <v>0.74497276972700188</v>
      </c>
      <c r="G197" s="51">
        <f>調整係数一覧!G197</f>
        <v>0.71006854140529696</v>
      </c>
      <c r="H197" s="51">
        <f>調整係数一覧!H197</f>
        <v>0.69983020642146465</v>
      </c>
      <c r="I197" s="51">
        <f>調整係数一覧!I197</f>
        <v>0.67293298263204027</v>
      </c>
      <c r="J197" s="51">
        <f>調整係数一覧!J197</f>
        <v>0.73546331350634508</v>
      </c>
      <c r="K197" s="51">
        <f>調整係数一覧!K197</f>
        <v>0.69415564189732026</v>
      </c>
      <c r="L197" s="51">
        <f>調整係数一覧!L197</f>
        <v>0.65788533090914758</v>
      </c>
      <c r="M197" s="51">
        <f>調整係数一覧!M197</f>
        <v>0.69244718421587881</v>
      </c>
    </row>
    <row r="198" spans="1:13" x14ac:dyDescent="0.3">
      <c r="A198" s="50">
        <v>2</v>
      </c>
      <c r="B198" s="51">
        <f>調整係数一覧!B198</f>
        <v>0.63529823526011375</v>
      </c>
      <c r="C198" s="51">
        <f>調整係数一覧!C198</f>
        <v>0.59200061498700118</v>
      </c>
      <c r="D198" s="51">
        <f>調整係数一覧!D198</f>
        <v>0.54880529224732244</v>
      </c>
      <c r="E198" s="51">
        <f>調整係数一覧!E198</f>
        <v>0.65129080831057706</v>
      </c>
      <c r="F198" s="51">
        <f>調整係数一覧!F198</f>
        <v>0.65161807459172971</v>
      </c>
      <c r="G198" s="51">
        <f>調整係数一覧!G198</f>
        <v>0.61078399395273553</v>
      </c>
      <c r="H198" s="51">
        <f>調整係数一覧!H198</f>
        <v>0.60763301629687183</v>
      </c>
      <c r="I198" s="51">
        <f>調整係数一覧!I198</f>
        <v>0.59954315672812553</v>
      </c>
      <c r="J198" s="51">
        <f>調整係数一覧!J198</f>
        <v>0.67560582647897482</v>
      </c>
      <c r="K198" s="51">
        <f>調整係数一覧!K198</f>
        <v>0.62412945468906023</v>
      </c>
      <c r="L198" s="51">
        <f>調整係数一覧!L198</f>
        <v>0.5880783726008092</v>
      </c>
      <c r="M198" s="51">
        <f>調整係数一覧!M198</f>
        <v>0.62609901420068526</v>
      </c>
    </row>
    <row r="199" spans="1:13" x14ac:dyDescent="0.3">
      <c r="A199" s="50">
        <v>1</v>
      </c>
      <c r="B199" s="51">
        <f>調整係数一覧!B199</f>
        <v>0.57420627023637161</v>
      </c>
      <c r="C199" s="51">
        <f>調整係数一覧!C199</f>
        <v>0.5141206299880583</v>
      </c>
      <c r="D199" s="51">
        <f>調整係数一覧!D199</f>
        <v>0.44363263277685389</v>
      </c>
      <c r="E199" s="51">
        <f>調整係数一覧!E199</f>
        <v>0.54124926843371224</v>
      </c>
      <c r="F199" s="51">
        <f>調整係数一覧!F199</f>
        <v>0.54483636042068351</v>
      </c>
      <c r="G199" s="51">
        <f>調整係数一覧!G199</f>
        <v>0.4977222665165294</v>
      </c>
      <c r="H199" s="51">
        <f>調整係数一覧!H199</f>
        <v>0.50279531516127973</v>
      </c>
      <c r="I199" s="51">
        <f>調整係数一覧!I199</f>
        <v>0.51730509039717554</v>
      </c>
      <c r="J199" s="51">
        <f>調整係数一覧!J199</f>
        <v>0.60880192830242175</v>
      </c>
      <c r="K199" s="51">
        <f>調整係数一覧!K199</f>
        <v>0.54641034992244664</v>
      </c>
      <c r="L199" s="51">
        <f>調整係数一覧!L199</f>
        <v>0.51128292096628591</v>
      </c>
      <c r="M199" s="51">
        <f>調整係数一覧!M199</f>
        <v>0.55206935672978841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f>IF(記載例!$E$16="北海道",B4,IF(記載例!$E$16="東北",B26,IF(記載例!$E$16="東京",B48,IF(記載例!$E$16="中部",B70,IF(記載例!$E$16="北陸",B92,IF(記載例!$E$16="関西",B114,IF(記載例!$E$16="中国",B136,IF(記載例!$E$16="四国",B158,IF(記載例!$E$16="九州",B180)))))))))</f>
        <v>0.90500363021557084</v>
      </c>
      <c r="C202" s="52">
        <f>IF(記載例!$E$16="北海道",C4,IF(記載例!$E$16="東北",C26,IF(記載例!$E$16="東京",C48,IF(記載例!$E$16="中部",C70,IF(記載例!$E$16="北陸",C92,IF(記載例!$E$16="関西",C114,IF(記載例!$E$16="中国",C136,IF(記載例!$E$16="四国",C158,IF(記載例!$E$16="九州",C180)))))))))</f>
        <v>0.85058015667592057</v>
      </c>
      <c r="D202" s="52">
        <f>IF(記載例!$E$16="北海道",D4,IF(記載例!$E$16="東北",D26,IF(記載例!$E$16="東京",D48,IF(記載例!$E$16="中部",D70,IF(記載例!$E$16="北陸",D92,IF(記載例!$E$16="関西",D114,IF(記載例!$E$16="中国",D136,IF(記載例!$E$16="四国",D158,IF(記載例!$E$16="九州",D180)))))))))</f>
        <v>0.96417289342423396</v>
      </c>
      <c r="E202" s="52">
        <f>IF(記載例!$E$16="北海道",E4,IF(記載例!$E$16="東北",E26,IF(記載例!$E$16="東京",E48,IF(記載例!$E$16="中部",E70,IF(記載例!$E$16="北陸",E92,IF(記載例!$E$16="関西",E114,IF(記載例!$E$16="中国",E136,IF(記載例!$E$16="四国",E158,IF(記載例!$E$16="九州",E180)))))))))</f>
        <v>1</v>
      </c>
      <c r="F202" s="52">
        <f>IF(記載例!$E$16="北海道",F4,IF(記載例!$E$16="東北",F26,IF(記載例!$E$16="東京",F48,IF(記載例!$E$16="中部",F70,IF(記載例!$E$16="北陸",F92,IF(記載例!$E$16="関西",F114,IF(記載例!$E$16="中国",F136,IF(記載例!$E$16="四国",F158,IF(記載例!$E$16="九州",F180)))))))))</f>
        <v>1</v>
      </c>
      <c r="G202" s="52">
        <f>IF(記載例!$E$16="北海道",G4,IF(記載例!$E$16="東北",G26,IF(記載例!$E$16="東京",G48,IF(記載例!$E$16="中部",G70,IF(記載例!$E$16="北陸",G92,IF(記載例!$E$16="関西",G114,IF(記載例!$E$16="中国",G136,IF(記載例!$E$16="四国",G158,IF(記載例!$E$16="九州",G180)))))))))</f>
        <v>1</v>
      </c>
      <c r="H202" s="52">
        <f>IF(記載例!$E$16="北海道",H4,IF(記載例!$E$16="東北",H26,IF(記載例!$E$16="東京",H48,IF(記載例!$E$16="中部",H70,IF(記載例!$E$16="北陸",H92,IF(記載例!$E$16="関西",H114,IF(記載例!$E$16="中国",H136,IF(記載例!$E$16="四国",H158,IF(記載例!$E$16="九州",H180)))))))))</f>
        <v>0.95954658017640371</v>
      </c>
      <c r="I202" s="52">
        <f>IF(記載例!$E$16="北海道",I4,IF(記載例!$E$16="東北",I26,IF(記載例!$E$16="東京",I48,IF(記載例!$E$16="中部",I70,IF(記載例!$E$16="北陸",I92,IF(記載例!$E$16="関西",I114,IF(記載例!$E$16="中国",I136,IF(記載例!$E$16="四国",I158,IF(記載例!$E$16="九州",I180)))))))))</f>
        <v>0.94110514151770208</v>
      </c>
      <c r="J202" s="52">
        <f>IF(記載例!$E$16="北海道",J4,IF(記載例!$E$16="東北",J26,IF(記載例!$E$16="東京",J48,IF(記載例!$E$16="中部",J70,IF(記載例!$E$16="北陸",J92,IF(記載例!$E$16="関西",J114,IF(記載例!$E$16="中国",J136,IF(記載例!$E$16="四国",J158,IF(記載例!$E$16="九州",J180)))))))))</f>
        <v>0.95136875986034775</v>
      </c>
      <c r="K202" s="52">
        <f>IF(記載例!$E$16="北海道",K4,IF(記載例!$E$16="東北",K26,IF(記載例!$E$16="東京",K48,IF(記載例!$E$16="中部",K70,IF(記載例!$E$16="北陸",K92,IF(記載例!$E$16="関西",K114,IF(記載例!$E$16="中国",K136,IF(記載例!$E$16="四国",K158,IF(記載例!$E$16="九州",K180)))))))))</f>
        <v>0.97932099663309857</v>
      </c>
      <c r="L202" s="52">
        <f>IF(記載例!$E$16="北海道",L4,IF(記載例!$E$16="東北",L26,IF(記載例!$E$16="東京",L48,IF(記載例!$E$16="中部",L70,IF(記載例!$E$16="北陸",L92,IF(記載例!$E$16="関西",L114,IF(記載例!$E$16="中国",L136,IF(記載例!$E$16="四国",L158,IF(記載例!$E$16="九州",L180)))))))))</f>
        <v>0.96391632253476711</v>
      </c>
      <c r="M202" s="53">
        <f>IF(記載例!$E$16="北海道",M4,IF(記載例!$E$16="東北",M26,IF(記載例!$E$16="東京",M48,IF(記載例!$E$16="中部",M70,IF(記載例!$E$16="北陸",M92,IF(記載例!$E$16="関西",M114,IF(記載例!$E$16="中国",M136,IF(記載例!$E$16="四国",M158,IF(記載例!$E$16="九州",M180)))))))))</f>
        <v>0.93553381534309632</v>
      </c>
    </row>
    <row r="203" spans="1:13" x14ac:dyDescent="0.3">
      <c r="A203" s="50">
        <v>19</v>
      </c>
      <c r="B203" s="54">
        <f>IF(記載例!$E$16="北海道",B5,IF(記載例!$E$16="東北",B27,IF(記載例!$E$16="東京",B49,IF(記載例!$E$16="中部",B71,IF(記載例!$E$16="北陸",B93,IF(記載例!$E$16="関西",B115,IF(記載例!$E$16="中国",B137,IF(記載例!$E$16="四国",B159,IF(記載例!$E$16="九州",B181)))))))))</f>
        <v>0.90500363021557084</v>
      </c>
      <c r="C203" s="55">
        <f>IF(記載例!$E$16="北海道",C5,IF(記載例!$E$16="東北",C27,IF(記載例!$E$16="東京",C49,IF(記載例!$E$16="中部",C71,IF(記載例!$E$16="北陸",C93,IF(記載例!$E$16="関西",C115,IF(記載例!$E$16="中国",C137,IF(記載例!$E$16="四国",C159,IF(記載例!$E$16="九州",C181)))))))))</f>
        <v>0.85058015667592057</v>
      </c>
      <c r="D203" s="55">
        <f>IF(記載例!$E$16="北海道",D5,IF(記載例!$E$16="東北",D27,IF(記載例!$E$16="東京",D49,IF(記載例!$E$16="中部",D71,IF(記載例!$E$16="北陸",D93,IF(記載例!$E$16="関西",D115,IF(記載例!$E$16="中国",D137,IF(記載例!$E$16="四国",D159,IF(記載例!$E$16="九州",D181)))))))))</f>
        <v>0.96417289342423396</v>
      </c>
      <c r="E203" s="55">
        <f>IF(記載例!$E$16="北海道",E5,IF(記載例!$E$16="東北",E27,IF(記載例!$E$16="東京",E49,IF(記載例!$E$16="中部",E71,IF(記載例!$E$16="北陸",E93,IF(記載例!$E$16="関西",E115,IF(記載例!$E$16="中国",E137,IF(記載例!$E$16="四国",E159,IF(記載例!$E$16="九州",E181)))))))))</f>
        <v>1</v>
      </c>
      <c r="F203" s="55">
        <f>IF(記載例!$E$16="北海道",F5,IF(記載例!$E$16="東北",F27,IF(記載例!$E$16="東京",F49,IF(記載例!$E$16="中部",F71,IF(記載例!$E$16="北陸",F93,IF(記載例!$E$16="関西",F115,IF(記載例!$E$16="中国",F137,IF(記載例!$E$16="四国",F159,IF(記載例!$E$16="九州",F181)))))))))</f>
        <v>1</v>
      </c>
      <c r="G203" s="55">
        <f>IF(記載例!$E$16="北海道",G5,IF(記載例!$E$16="東北",G27,IF(記載例!$E$16="東京",G49,IF(記載例!$E$16="中部",G71,IF(記載例!$E$16="北陸",G93,IF(記載例!$E$16="関西",G115,IF(記載例!$E$16="中国",G137,IF(記載例!$E$16="四国",G159,IF(記載例!$E$16="九州",G181)))))))))</f>
        <v>1</v>
      </c>
      <c r="H203" s="55">
        <f>IF(記載例!$E$16="北海道",H5,IF(記載例!$E$16="東北",H27,IF(記載例!$E$16="東京",H49,IF(記載例!$E$16="中部",H71,IF(記載例!$E$16="北陸",H93,IF(記載例!$E$16="関西",H115,IF(記載例!$E$16="中国",H137,IF(記載例!$E$16="四国",H159,IF(記載例!$E$16="九州",H181)))))))))</f>
        <v>0.95954658017640371</v>
      </c>
      <c r="I203" s="55">
        <f>IF(記載例!$E$16="北海道",I5,IF(記載例!$E$16="東北",I27,IF(記載例!$E$16="東京",I49,IF(記載例!$E$16="中部",I71,IF(記載例!$E$16="北陸",I93,IF(記載例!$E$16="関西",I115,IF(記載例!$E$16="中国",I137,IF(記載例!$E$16="四国",I159,IF(記載例!$E$16="九州",I181)))))))))</f>
        <v>0.94110514151770208</v>
      </c>
      <c r="J203" s="55">
        <f>IF(記載例!$E$16="北海道",J5,IF(記載例!$E$16="東北",J27,IF(記載例!$E$16="東京",J49,IF(記載例!$E$16="中部",J71,IF(記載例!$E$16="北陸",J93,IF(記載例!$E$16="関西",J115,IF(記載例!$E$16="中国",J137,IF(記載例!$E$16="四国",J159,IF(記載例!$E$16="九州",J181)))))))))</f>
        <v>0.95136875986034775</v>
      </c>
      <c r="K203" s="55">
        <f>IF(記載例!$E$16="北海道",K5,IF(記載例!$E$16="東北",K27,IF(記載例!$E$16="東京",K49,IF(記載例!$E$16="中部",K71,IF(記載例!$E$16="北陸",K93,IF(記載例!$E$16="関西",K115,IF(記載例!$E$16="中国",K137,IF(記載例!$E$16="四国",K159,IF(記載例!$E$16="九州",K181)))))))))</f>
        <v>0.97932099663309857</v>
      </c>
      <c r="L203" s="55">
        <f>IF(記載例!$E$16="北海道",L5,IF(記載例!$E$16="東北",L27,IF(記載例!$E$16="東京",L49,IF(記載例!$E$16="中部",L71,IF(記載例!$E$16="北陸",L93,IF(記載例!$E$16="関西",L115,IF(記載例!$E$16="中国",L137,IF(記載例!$E$16="四国",L159,IF(記載例!$E$16="九州",L181)))))))))</f>
        <v>0.96391632253476711</v>
      </c>
      <c r="M203" s="56">
        <f>IF(記載例!$E$16="北海道",M5,IF(記載例!$E$16="東北",M27,IF(記載例!$E$16="東京",M49,IF(記載例!$E$16="中部",M71,IF(記載例!$E$16="北陸",M93,IF(記載例!$E$16="関西",M115,IF(記載例!$E$16="中国",M137,IF(記載例!$E$16="四国",M159,IF(記載例!$E$16="九州",M181)))))))))</f>
        <v>0.93553381534309632</v>
      </c>
    </row>
    <row r="204" spans="1:13" x14ac:dyDescent="0.3">
      <c r="A204" s="50">
        <v>18</v>
      </c>
      <c r="B204" s="54">
        <f>IF(記載例!$E$16="北海道",B6,IF(記載例!$E$16="東北",B28,IF(記載例!$E$16="東京",B50,IF(記載例!$E$16="中部",B72,IF(記載例!$E$16="北陸",B94,IF(記載例!$E$16="関西",B116,IF(記載例!$E$16="中国",B138,IF(記載例!$E$16="四国",B160,IF(記載例!$E$16="九州",B182)))))))))</f>
        <v>0.90500363021557084</v>
      </c>
      <c r="C204" s="55">
        <f>IF(記載例!$E$16="北海道",C6,IF(記載例!$E$16="東北",C28,IF(記載例!$E$16="東京",C50,IF(記載例!$E$16="中部",C72,IF(記載例!$E$16="北陸",C94,IF(記載例!$E$16="関西",C116,IF(記載例!$E$16="中国",C138,IF(記載例!$E$16="四国",C160,IF(記載例!$E$16="九州",C182)))))))))</f>
        <v>0.85058015667592057</v>
      </c>
      <c r="D204" s="55">
        <f>IF(記載例!$E$16="北海道",D6,IF(記載例!$E$16="東北",D28,IF(記載例!$E$16="東京",D50,IF(記載例!$E$16="中部",D72,IF(記載例!$E$16="北陸",D94,IF(記載例!$E$16="関西",D116,IF(記載例!$E$16="中国",D138,IF(記載例!$E$16="四国",D160,IF(記載例!$E$16="九州",D182)))))))))</f>
        <v>0.96417289342423396</v>
      </c>
      <c r="E204" s="55">
        <f>IF(記載例!$E$16="北海道",E6,IF(記載例!$E$16="東北",E28,IF(記載例!$E$16="東京",E50,IF(記載例!$E$16="中部",E72,IF(記載例!$E$16="北陸",E94,IF(記載例!$E$16="関西",E116,IF(記載例!$E$16="中国",E138,IF(記載例!$E$16="四国",E160,IF(記載例!$E$16="九州",E182)))))))))</f>
        <v>1</v>
      </c>
      <c r="F204" s="55">
        <f>IF(記載例!$E$16="北海道",F6,IF(記載例!$E$16="東北",F28,IF(記載例!$E$16="東京",F50,IF(記載例!$E$16="中部",F72,IF(記載例!$E$16="北陸",F94,IF(記載例!$E$16="関西",F116,IF(記載例!$E$16="中国",F138,IF(記載例!$E$16="四国",F160,IF(記載例!$E$16="九州",F182)))))))))</f>
        <v>1</v>
      </c>
      <c r="G204" s="55">
        <f>IF(記載例!$E$16="北海道",G6,IF(記載例!$E$16="東北",G28,IF(記載例!$E$16="東京",G50,IF(記載例!$E$16="中部",G72,IF(記載例!$E$16="北陸",G94,IF(記載例!$E$16="関西",G116,IF(記載例!$E$16="中国",G138,IF(記載例!$E$16="四国",G160,IF(記載例!$E$16="九州",G182)))))))))</f>
        <v>1</v>
      </c>
      <c r="H204" s="55">
        <f>IF(記載例!$E$16="北海道",H6,IF(記載例!$E$16="東北",H28,IF(記載例!$E$16="東京",H50,IF(記載例!$E$16="中部",H72,IF(記載例!$E$16="北陸",H94,IF(記載例!$E$16="関西",H116,IF(記載例!$E$16="中国",H138,IF(記載例!$E$16="四国",H160,IF(記載例!$E$16="九州",H182)))))))))</f>
        <v>0.95954658017640371</v>
      </c>
      <c r="I204" s="55">
        <f>IF(記載例!$E$16="北海道",I6,IF(記載例!$E$16="東北",I28,IF(記載例!$E$16="東京",I50,IF(記載例!$E$16="中部",I72,IF(記載例!$E$16="北陸",I94,IF(記載例!$E$16="関西",I116,IF(記載例!$E$16="中国",I138,IF(記載例!$E$16="四国",I160,IF(記載例!$E$16="九州",I182)))))))))</f>
        <v>0.94110514151770208</v>
      </c>
      <c r="J204" s="55">
        <f>IF(記載例!$E$16="北海道",J6,IF(記載例!$E$16="東北",J28,IF(記載例!$E$16="東京",J50,IF(記載例!$E$16="中部",J72,IF(記載例!$E$16="北陸",J94,IF(記載例!$E$16="関西",J116,IF(記載例!$E$16="中国",J138,IF(記載例!$E$16="四国",J160,IF(記載例!$E$16="九州",J182)))))))))</f>
        <v>0.95136875986034775</v>
      </c>
      <c r="K204" s="55">
        <f>IF(記載例!$E$16="北海道",K6,IF(記載例!$E$16="東北",K28,IF(記載例!$E$16="東京",K50,IF(記載例!$E$16="中部",K72,IF(記載例!$E$16="北陸",K94,IF(記載例!$E$16="関西",K116,IF(記載例!$E$16="中国",K138,IF(記載例!$E$16="四国",K160,IF(記載例!$E$16="九州",K182)))))))))</f>
        <v>0.97932099663309857</v>
      </c>
      <c r="L204" s="55">
        <f>IF(記載例!$E$16="北海道",L6,IF(記載例!$E$16="東北",L28,IF(記載例!$E$16="東京",L50,IF(記載例!$E$16="中部",L72,IF(記載例!$E$16="北陸",L94,IF(記載例!$E$16="関西",L116,IF(記載例!$E$16="中国",L138,IF(記載例!$E$16="四国",L160,IF(記載例!$E$16="九州",L182)))))))))</f>
        <v>0.96391632253476711</v>
      </c>
      <c r="M204" s="56">
        <f>IF(記載例!$E$16="北海道",M6,IF(記載例!$E$16="東北",M28,IF(記載例!$E$16="東京",M50,IF(記載例!$E$16="中部",M72,IF(記載例!$E$16="北陸",M94,IF(記載例!$E$16="関西",M116,IF(記載例!$E$16="中国",M138,IF(記載例!$E$16="四国",M160,IF(記載例!$E$16="九州",M182)))))))))</f>
        <v>0.93553381534309632</v>
      </c>
    </row>
    <row r="205" spans="1:13" x14ac:dyDescent="0.3">
      <c r="A205" s="50">
        <v>17</v>
      </c>
      <c r="B205" s="54">
        <f>IF(記載例!$E$16="北海道",B7,IF(記載例!$E$16="東北",B29,IF(記載例!$E$16="東京",B51,IF(記載例!$E$16="中部",B73,IF(記載例!$E$16="北陸",B95,IF(記載例!$E$16="関西",B117,IF(記載例!$E$16="中国",B139,IF(記載例!$E$16="四国",B161,IF(記載例!$E$16="九州",B183)))))))))</f>
        <v>0.90500363021557084</v>
      </c>
      <c r="C205" s="55">
        <f>IF(記載例!$E$16="北海道",C7,IF(記載例!$E$16="東北",C29,IF(記載例!$E$16="東京",C51,IF(記載例!$E$16="中部",C73,IF(記載例!$E$16="北陸",C95,IF(記載例!$E$16="関西",C117,IF(記載例!$E$16="中国",C139,IF(記載例!$E$16="四国",C161,IF(記載例!$E$16="九州",C183)))))))))</f>
        <v>0.85058015667592057</v>
      </c>
      <c r="D205" s="55">
        <f>IF(記載例!$E$16="北海道",D7,IF(記載例!$E$16="東北",D29,IF(記載例!$E$16="東京",D51,IF(記載例!$E$16="中部",D73,IF(記載例!$E$16="北陸",D95,IF(記載例!$E$16="関西",D117,IF(記載例!$E$16="中国",D139,IF(記載例!$E$16="四国",D161,IF(記載例!$E$16="九州",D183)))))))))</f>
        <v>0.96417289342423396</v>
      </c>
      <c r="E205" s="55">
        <f>IF(記載例!$E$16="北海道",E7,IF(記載例!$E$16="東北",E29,IF(記載例!$E$16="東京",E51,IF(記載例!$E$16="中部",E73,IF(記載例!$E$16="北陸",E95,IF(記載例!$E$16="関西",E117,IF(記載例!$E$16="中国",E139,IF(記載例!$E$16="四国",E161,IF(記載例!$E$16="九州",E183)))))))))</f>
        <v>1</v>
      </c>
      <c r="F205" s="55">
        <f>IF(記載例!$E$16="北海道",F7,IF(記載例!$E$16="東北",F29,IF(記載例!$E$16="東京",F51,IF(記載例!$E$16="中部",F73,IF(記載例!$E$16="北陸",F95,IF(記載例!$E$16="関西",F117,IF(記載例!$E$16="中国",F139,IF(記載例!$E$16="四国",F161,IF(記載例!$E$16="九州",F183)))))))))</f>
        <v>1</v>
      </c>
      <c r="G205" s="55">
        <f>IF(記載例!$E$16="北海道",G7,IF(記載例!$E$16="東北",G29,IF(記載例!$E$16="東京",G51,IF(記載例!$E$16="中部",G73,IF(記載例!$E$16="北陸",G95,IF(記載例!$E$16="関西",G117,IF(記載例!$E$16="中国",G139,IF(記載例!$E$16="四国",G161,IF(記載例!$E$16="九州",G183)))))))))</f>
        <v>1</v>
      </c>
      <c r="H205" s="55">
        <f>IF(記載例!$E$16="北海道",H7,IF(記載例!$E$16="東北",H29,IF(記載例!$E$16="東京",H51,IF(記載例!$E$16="中部",H73,IF(記載例!$E$16="北陸",H95,IF(記載例!$E$16="関西",H117,IF(記載例!$E$16="中国",H139,IF(記載例!$E$16="四国",H161,IF(記載例!$E$16="九州",H183)))))))))</f>
        <v>0.95954658017640371</v>
      </c>
      <c r="I205" s="55">
        <f>IF(記載例!$E$16="北海道",I7,IF(記載例!$E$16="東北",I29,IF(記載例!$E$16="東京",I51,IF(記載例!$E$16="中部",I73,IF(記載例!$E$16="北陸",I95,IF(記載例!$E$16="関西",I117,IF(記載例!$E$16="中国",I139,IF(記載例!$E$16="四国",I161,IF(記載例!$E$16="九州",I183)))))))))</f>
        <v>0.94110514151770208</v>
      </c>
      <c r="J205" s="55">
        <f>IF(記載例!$E$16="北海道",J7,IF(記載例!$E$16="東北",J29,IF(記載例!$E$16="東京",J51,IF(記載例!$E$16="中部",J73,IF(記載例!$E$16="北陸",J95,IF(記載例!$E$16="関西",J117,IF(記載例!$E$16="中国",J139,IF(記載例!$E$16="四国",J161,IF(記載例!$E$16="九州",J183)))))))))</f>
        <v>0.95136875986034775</v>
      </c>
      <c r="K205" s="55">
        <f>IF(記載例!$E$16="北海道",K7,IF(記載例!$E$16="東北",K29,IF(記載例!$E$16="東京",K51,IF(記載例!$E$16="中部",K73,IF(記載例!$E$16="北陸",K95,IF(記載例!$E$16="関西",K117,IF(記載例!$E$16="中国",K139,IF(記載例!$E$16="四国",K161,IF(記載例!$E$16="九州",K183)))))))))</f>
        <v>0.97932099663309857</v>
      </c>
      <c r="L205" s="55">
        <f>IF(記載例!$E$16="北海道",L7,IF(記載例!$E$16="東北",L29,IF(記載例!$E$16="東京",L51,IF(記載例!$E$16="中部",L73,IF(記載例!$E$16="北陸",L95,IF(記載例!$E$16="関西",L117,IF(記載例!$E$16="中国",L139,IF(記載例!$E$16="四国",L161,IF(記載例!$E$16="九州",L183)))))))))</f>
        <v>0.96391632253476711</v>
      </c>
      <c r="M205" s="56">
        <f>IF(記載例!$E$16="北海道",M7,IF(記載例!$E$16="東北",M29,IF(記載例!$E$16="東京",M51,IF(記載例!$E$16="中部",M73,IF(記載例!$E$16="北陸",M95,IF(記載例!$E$16="関西",M117,IF(記載例!$E$16="中国",M139,IF(記載例!$E$16="四国",M161,IF(記載例!$E$16="九州",M183)))))))))</f>
        <v>0.93553381534309632</v>
      </c>
    </row>
    <row r="206" spans="1:13" x14ac:dyDescent="0.3">
      <c r="A206" s="50">
        <v>16</v>
      </c>
      <c r="B206" s="54">
        <f>IF(記載例!$E$16="北海道",B8,IF(記載例!$E$16="東北",B30,IF(記載例!$E$16="東京",B52,IF(記載例!$E$16="中部",B74,IF(記載例!$E$16="北陸",B96,IF(記載例!$E$16="関西",B118,IF(記載例!$E$16="中国",B140,IF(記載例!$E$16="四国",B162,IF(記載例!$E$16="九州",B184)))))))))</f>
        <v>0.90500363021557084</v>
      </c>
      <c r="C206" s="55">
        <f>IF(記載例!$E$16="北海道",C8,IF(記載例!$E$16="東北",C30,IF(記載例!$E$16="東京",C52,IF(記載例!$E$16="中部",C74,IF(記載例!$E$16="北陸",C96,IF(記載例!$E$16="関西",C118,IF(記載例!$E$16="中国",C140,IF(記載例!$E$16="四国",C162,IF(記載例!$E$16="九州",C184)))))))))</f>
        <v>0.85058015667592057</v>
      </c>
      <c r="D206" s="55">
        <f>IF(記載例!$E$16="北海道",D8,IF(記載例!$E$16="東北",D30,IF(記載例!$E$16="東京",D52,IF(記載例!$E$16="中部",D74,IF(記載例!$E$16="北陸",D96,IF(記載例!$E$16="関西",D118,IF(記載例!$E$16="中国",D140,IF(記載例!$E$16="四国",D162,IF(記載例!$E$16="九州",D184)))))))))</f>
        <v>0.96417289342423396</v>
      </c>
      <c r="E206" s="55">
        <f>IF(記載例!$E$16="北海道",E8,IF(記載例!$E$16="東北",E30,IF(記載例!$E$16="東京",E52,IF(記載例!$E$16="中部",E74,IF(記載例!$E$16="北陸",E96,IF(記載例!$E$16="関西",E118,IF(記載例!$E$16="中国",E140,IF(記載例!$E$16="四国",E162,IF(記載例!$E$16="九州",E184)))))))))</f>
        <v>1</v>
      </c>
      <c r="F206" s="55">
        <f>IF(記載例!$E$16="北海道",F8,IF(記載例!$E$16="東北",F30,IF(記載例!$E$16="東京",F52,IF(記載例!$E$16="中部",F74,IF(記載例!$E$16="北陸",F96,IF(記載例!$E$16="関西",F118,IF(記載例!$E$16="中国",F140,IF(記載例!$E$16="四国",F162,IF(記載例!$E$16="九州",F184)))))))))</f>
        <v>1</v>
      </c>
      <c r="G206" s="55">
        <f>IF(記載例!$E$16="北海道",G8,IF(記載例!$E$16="東北",G30,IF(記載例!$E$16="東京",G52,IF(記載例!$E$16="中部",G74,IF(記載例!$E$16="北陸",G96,IF(記載例!$E$16="関西",G118,IF(記載例!$E$16="中国",G140,IF(記載例!$E$16="四国",G162,IF(記載例!$E$16="九州",G184)))))))))</f>
        <v>1</v>
      </c>
      <c r="H206" s="55">
        <f>IF(記載例!$E$16="北海道",H8,IF(記載例!$E$16="東北",H30,IF(記載例!$E$16="東京",H52,IF(記載例!$E$16="中部",H74,IF(記載例!$E$16="北陸",H96,IF(記載例!$E$16="関西",H118,IF(記載例!$E$16="中国",H140,IF(記載例!$E$16="四国",H162,IF(記載例!$E$16="九州",H184)))))))))</f>
        <v>0.95954658017640371</v>
      </c>
      <c r="I206" s="55">
        <f>IF(記載例!$E$16="北海道",I8,IF(記載例!$E$16="東北",I30,IF(記載例!$E$16="東京",I52,IF(記載例!$E$16="中部",I74,IF(記載例!$E$16="北陸",I96,IF(記載例!$E$16="関西",I118,IF(記載例!$E$16="中国",I140,IF(記載例!$E$16="四国",I162,IF(記載例!$E$16="九州",I184)))))))))</f>
        <v>0.94110514151770208</v>
      </c>
      <c r="J206" s="55">
        <f>IF(記載例!$E$16="北海道",J8,IF(記載例!$E$16="東北",J30,IF(記載例!$E$16="東京",J52,IF(記載例!$E$16="中部",J74,IF(記載例!$E$16="北陸",J96,IF(記載例!$E$16="関西",J118,IF(記載例!$E$16="中国",J140,IF(記載例!$E$16="四国",J162,IF(記載例!$E$16="九州",J184)))))))))</f>
        <v>0.95136875986034775</v>
      </c>
      <c r="K206" s="55">
        <f>IF(記載例!$E$16="北海道",K8,IF(記載例!$E$16="東北",K30,IF(記載例!$E$16="東京",K52,IF(記載例!$E$16="中部",K74,IF(記載例!$E$16="北陸",K96,IF(記載例!$E$16="関西",K118,IF(記載例!$E$16="中国",K140,IF(記載例!$E$16="四国",K162,IF(記載例!$E$16="九州",K184)))))))))</f>
        <v>0.97932099663309857</v>
      </c>
      <c r="L206" s="55">
        <f>IF(記載例!$E$16="北海道",L8,IF(記載例!$E$16="東北",L30,IF(記載例!$E$16="東京",L52,IF(記載例!$E$16="中部",L74,IF(記載例!$E$16="北陸",L96,IF(記載例!$E$16="関西",L118,IF(記載例!$E$16="中国",L140,IF(記載例!$E$16="四国",L162,IF(記載例!$E$16="九州",L184)))))))))</f>
        <v>0.96391632253476711</v>
      </c>
      <c r="M206" s="56">
        <f>IF(記載例!$E$16="北海道",M8,IF(記載例!$E$16="東北",M30,IF(記載例!$E$16="東京",M52,IF(記載例!$E$16="中部",M74,IF(記載例!$E$16="北陸",M96,IF(記載例!$E$16="関西",M118,IF(記載例!$E$16="中国",M140,IF(記載例!$E$16="四国",M162,IF(記載例!$E$16="九州",M184)))))))))</f>
        <v>0.93553381534309632</v>
      </c>
    </row>
    <row r="207" spans="1:13" x14ac:dyDescent="0.3">
      <c r="A207" s="50">
        <v>15</v>
      </c>
      <c r="B207" s="54">
        <f>IF(記載例!$E$16="北海道",B9,IF(記載例!$E$16="東北",B31,IF(記載例!$E$16="東京",B53,IF(記載例!$E$16="中部",B75,IF(記載例!$E$16="北陸",B97,IF(記載例!$E$16="関西",B119,IF(記載例!$E$16="中国",B141,IF(記載例!$E$16="四国",B163,IF(記載例!$E$16="九州",B185)))))))))</f>
        <v>0.90500363021557084</v>
      </c>
      <c r="C207" s="55">
        <f>IF(記載例!$E$16="北海道",C9,IF(記載例!$E$16="東北",C31,IF(記載例!$E$16="東京",C53,IF(記載例!$E$16="中部",C75,IF(記載例!$E$16="北陸",C97,IF(記載例!$E$16="関西",C119,IF(記載例!$E$16="中国",C141,IF(記載例!$E$16="四国",C163,IF(記載例!$E$16="九州",C185)))))))))</f>
        <v>0.85058015667592057</v>
      </c>
      <c r="D207" s="55">
        <f>IF(記載例!$E$16="北海道",D9,IF(記載例!$E$16="東北",D31,IF(記載例!$E$16="東京",D53,IF(記載例!$E$16="中部",D75,IF(記載例!$E$16="北陸",D97,IF(記載例!$E$16="関西",D119,IF(記載例!$E$16="中国",D141,IF(記載例!$E$16="四国",D163,IF(記載例!$E$16="九州",D185)))))))))</f>
        <v>0.96417289342423396</v>
      </c>
      <c r="E207" s="55">
        <f>IF(記載例!$E$16="北海道",E9,IF(記載例!$E$16="東北",E31,IF(記載例!$E$16="東京",E53,IF(記載例!$E$16="中部",E75,IF(記載例!$E$16="北陸",E97,IF(記載例!$E$16="関西",E119,IF(記載例!$E$16="中国",E141,IF(記載例!$E$16="四国",E163,IF(記載例!$E$16="九州",E185)))))))))</f>
        <v>1</v>
      </c>
      <c r="F207" s="55">
        <f>IF(記載例!$E$16="北海道",F9,IF(記載例!$E$16="東北",F31,IF(記載例!$E$16="東京",F53,IF(記載例!$E$16="中部",F75,IF(記載例!$E$16="北陸",F97,IF(記載例!$E$16="関西",F119,IF(記載例!$E$16="中国",F141,IF(記載例!$E$16="四国",F163,IF(記載例!$E$16="九州",F185)))))))))</f>
        <v>1</v>
      </c>
      <c r="G207" s="55">
        <f>IF(記載例!$E$16="北海道",G9,IF(記載例!$E$16="東北",G31,IF(記載例!$E$16="東京",G53,IF(記載例!$E$16="中部",G75,IF(記載例!$E$16="北陸",G97,IF(記載例!$E$16="関西",G119,IF(記載例!$E$16="中国",G141,IF(記載例!$E$16="四国",G163,IF(記載例!$E$16="九州",G185)))))))))</f>
        <v>1</v>
      </c>
      <c r="H207" s="55">
        <f>IF(記載例!$E$16="北海道",H9,IF(記載例!$E$16="東北",H31,IF(記載例!$E$16="東京",H53,IF(記載例!$E$16="中部",H75,IF(記載例!$E$16="北陸",H97,IF(記載例!$E$16="関西",H119,IF(記載例!$E$16="中国",H141,IF(記載例!$E$16="四国",H163,IF(記載例!$E$16="九州",H185)))))))))</f>
        <v>0.95954658017640371</v>
      </c>
      <c r="I207" s="55">
        <f>IF(記載例!$E$16="北海道",I9,IF(記載例!$E$16="東北",I31,IF(記載例!$E$16="東京",I53,IF(記載例!$E$16="中部",I75,IF(記載例!$E$16="北陸",I97,IF(記載例!$E$16="関西",I119,IF(記載例!$E$16="中国",I141,IF(記載例!$E$16="四国",I163,IF(記載例!$E$16="九州",I185)))))))))</f>
        <v>0.94110514151770208</v>
      </c>
      <c r="J207" s="55">
        <f>IF(記載例!$E$16="北海道",J9,IF(記載例!$E$16="東北",J31,IF(記載例!$E$16="東京",J53,IF(記載例!$E$16="中部",J75,IF(記載例!$E$16="北陸",J97,IF(記載例!$E$16="関西",J119,IF(記載例!$E$16="中国",J141,IF(記載例!$E$16="四国",J163,IF(記載例!$E$16="九州",J185)))))))))</f>
        <v>0.95136875986034775</v>
      </c>
      <c r="K207" s="55">
        <f>IF(記載例!$E$16="北海道",K9,IF(記載例!$E$16="東北",K31,IF(記載例!$E$16="東京",K53,IF(記載例!$E$16="中部",K75,IF(記載例!$E$16="北陸",K97,IF(記載例!$E$16="関西",K119,IF(記載例!$E$16="中国",K141,IF(記載例!$E$16="四国",K163,IF(記載例!$E$16="九州",K185)))))))))</f>
        <v>0.97932099663309857</v>
      </c>
      <c r="L207" s="55">
        <f>IF(記載例!$E$16="北海道",L9,IF(記載例!$E$16="東北",L31,IF(記載例!$E$16="東京",L53,IF(記載例!$E$16="中部",L75,IF(記載例!$E$16="北陸",L97,IF(記載例!$E$16="関西",L119,IF(記載例!$E$16="中国",L141,IF(記載例!$E$16="四国",L163,IF(記載例!$E$16="九州",L185)))))))))</f>
        <v>0.96391632253476711</v>
      </c>
      <c r="M207" s="56">
        <f>IF(記載例!$E$16="北海道",M9,IF(記載例!$E$16="東北",M31,IF(記載例!$E$16="東京",M53,IF(記載例!$E$16="中部",M75,IF(記載例!$E$16="北陸",M97,IF(記載例!$E$16="関西",M119,IF(記載例!$E$16="中国",M141,IF(記載例!$E$16="四国",M163,IF(記載例!$E$16="九州",M185)))))))))</f>
        <v>0.93553381534309632</v>
      </c>
    </row>
    <row r="208" spans="1:13" x14ac:dyDescent="0.3">
      <c r="A208" s="50">
        <v>14</v>
      </c>
      <c r="B208" s="54">
        <f>IF(記載例!$E$16="北海道",B10,IF(記載例!$E$16="東北",B32,IF(記載例!$E$16="東京",B54,IF(記載例!$E$16="中部",B76,IF(記載例!$E$16="北陸",B98,IF(記載例!$E$16="関西",B120,IF(記載例!$E$16="中国",B142,IF(記載例!$E$16="四国",B164,IF(記載例!$E$16="九州",B186)))))))))</f>
        <v>0.90500363021557084</v>
      </c>
      <c r="C208" s="55">
        <f>IF(記載例!$E$16="北海道",C10,IF(記載例!$E$16="東北",C32,IF(記載例!$E$16="東京",C54,IF(記載例!$E$16="中部",C76,IF(記載例!$E$16="北陸",C98,IF(記載例!$E$16="関西",C120,IF(記載例!$E$16="中国",C142,IF(記載例!$E$16="四国",C164,IF(記載例!$E$16="九州",C186)))))))))</f>
        <v>0.85058015667592057</v>
      </c>
      <c r="D208" s="55">
        <f>IF(記載例!$E$16="北海道",D10,IF(記載例!$E$16="東北",D32,IF(記載例!$E$16="東京",D54,IF(記載例!$E$16="中部",D76,IF(記載例!$E$16="北陸",D98,IF(記載例!$E$16="関西",D120,IF(記載例!$E$16="中国",D142,IF(記載例!$E$16="四国",D164,IF(記載例!$E$16="九州",D186)))))))))</f>
        <v>0.96417289342423396</v>
      </c>
      <c r="E208" s="55">
        <f>IF(記載例!$E$16="北海道",E10,IF(記載例!$E$16="東北",E32,IF(記載例!$E$16="東京",E54,IF(記載例!$E$16="中部",E76,IF(記載例!$E$16="北陸",E98,IF(記載例!$E$16="関西",E120,IF(記載例!$E$16="中国",E142,IF(記載例!$E$16="四国",E164,IF(記載例!$E$16="九州",E186)))))))))</f>
        <v>1</v>
      </c>
      <c r="F208" s="55">
        <f>IF(記載例!$E$16="北海道",F10,IF(記載例!$E$16="東北",F32,IF(記載例!$E$16="東京",F54,IF(記載例!$E$16="中部",F76,IF(記載例!$E$16="北陸",F98,IF(記載例!$E$16="関西",F120,IF(記載例!$E$16="中国",F142,IF(記載例!$E$16="四国",F164,IF(記載例!$E$16="九州",F186)))))))))</f>
        <v>1</v>
      </c>
      <c r="G208" s="55">
        <f>IF(記載例!$E$16="北海道",G10,IF(記載例!$E$16="東北",G32,IF(記載例!$E$16="東京",G54,IF(記載例!$E$16="中部",G76,IF(記載例!$E$16="北陸",G98,IF(記載例!$E$16="関西",G120,IF(記載例!$E$16="中国",G142,IF(記載例!$E$16="四国",G164,IF(記載例!$E$16="九州",G186)))))))))</f>
        <v>1</v>
      </c>
      <c r="H208" s="55">
        <f>IF(記載例!$E$16="北海道",H10,IF(記載例!$E$16="東北",H32,IF(記載例!$E$16="東京",H54,IF(記載例!$E$16="中部",H76,IF(記載例!$E$16="北陸",H98,IF(記載例!$E$16="関西",H120,IF(記載例!$E$16="中国",H142,IF(記載例!$E$16="四国",H164,IF(記載例!$E$16="九州",H186)))))))))</f>
        <v>0.95954658017640371</v>
      </c>
      <c r="I208" s="55">
        <f>IF(記載例!$E$16="北海道",I10,IF(記載例!$E$16="東北",I32,IF(記載例!$E$16="東京",I54,IF(記載例!$E$16="中部",I76,IF(記載例!$E$16="北陸",I98,IF(記載例!$E$16="関西",I120,IF(記載例!$E$16="中国",I142,IF(記載例!$E$16="四国",I164,IF(記載例!$E$16="九州",I186)))))))))</f>
        <v>0.94110514151770208</v>
      </c>
      <c r="J208" s="55">
        <f>IF(記載例!$E$16="北海道",J10,IF(記載例!$E$16="東北",J32,IF(記載例!$E$16="東京",J54,IF(記載例!$E$16="中部",J76,IF(記載例!$E$16="北陸",J98,IF(記載例!$E$16="関西",J120,IF(記載例!$E$16="中国",J142,IF(記載例!$E$16="四国",J164,IF(記載例!$E$16="九州",J186)))))))))</f>
        <v>0.95136875986034775</v>
      </c>
      <c r="K208" s="55">
        <f>IF(記載例!$E$16="北海道",K10,IF(記載例!$E$16="東北",K32,IF(記載例!$E$16="東京",K54,IF(記載例!$E$16="中部",K76,IF(記載例!$E$16="北陸",K98,IF(記載例!$E$16="関西",K120,IF(記載例!$E$16="中国",K142,IF(記載例!$E$16="四国",K164,IF(記載例!$E$16="九州",K186)))))))))</f>
        <v>0.97932099663309857</v>
      </c>
      <c r="L208" s="55">
        <f>IF(記載例!$E$16="北海道",L10,IF(記載例!$E$16="東北",L32,IF(記載例!$E$16="東京",L54,IF(記載例!$E$16="中部",L76,IF(記載例!$E$16="北陸",L98,IF(記載例!$E$16="関西",L120,IF(記載例!$E$16="中国",L142,IF(記載例!$E$16="四国",L164,IF(記載例!$E$16="九州",L186)))))))))</f>
        <v>0.96391632253476711</v>
      </c>
      <c r="M208" s="56">
        <f>IF(記載例!$E$16="北海道",M10,IF(記載例!$E$16="東北",M32,IF(記載例!$E$16="東京",M54,IF(記載例!$E$16="中部",M76,IF(記載例!$E$16="北陸",M98,IF(記載例!$E$16="関西",M120,IF(記載例!$E$16="中国",M142,IF(記載例!$E$16="四国",M164,IF(記載例!$E$16="九州",M186)))))))))</f>
        <v>0.93553381534309632</v>
      </c>
    </row>
    <row r="209" spans="1:13" x14ac:dyDescent="0.3">
      <c r="A209" s="50">
        <v>13</v>
      </c>
      <c r="B209" s="54">
        <f>IF(記載例!$E$16="北海道",B11,IF(記載例!$E$16="東北",B33,IF(記載例!$E$16="東京",B55,IF(記載例!$E$16="中部",B77,IF(記載例!$E$16="北陸",B99,IF(記載例!$E$16="関西",B121,IF(記載例!$E$16="中国",B143,IF(記載例!$E$16="四国",B165,IF(記載例!$E$16="九州",B187)))))))))</f>
        <v>0.90500363021557084</v>
      </c>
      <c r="C209" s="55">
        <f>IF(記載例!$E$16="北海道",C11,IF(記載例!$E$16="東北",C33,IF(記載例!$E$16="東京",C55,IF(記載例!$E$16="中部",C77,IF(記載例!$E$16="北陸",C99,IF(記載例!$E$16="関西",C121,IF(記載例!$E$16="中国",C143,IF(記載例!$E$16="四国",C165,IF(記載例!$E$16="九州",C187)))))))))</f>
        <v>0.85058015667592057</v>
      </c>
      <c r="D209" s="55">
        <f>IF(記載例!$E$16="北海道",D11,IF(記載例!$E$16="東北",D33,IF(記載例!$E$16="東京",D55,IF(記載例!$E$16="中部",D77,IF(記載例!$E$16="北陸",D99,IF(記載例!$E$16="関西",D121,IF(記載例!$E$16="中国",D143,IF(記載例!$E$16="四国",D165,IF(記載例!$E$16="九州",D187)))))))))</f>
        <v>0.96417289342423396</v>
      </c>
      <c r="E209" s="55">
        <f>IF(記載例!$E$16="北海道",E11,IF(記載例!$E$16="東北",E33,IF(記載例!$E$16="東京",E55,IF(記載例!$E$16="中部",E77,IF(記載例!$E$16="北陸",E99,IF(記載例!$E$16="関西",E121,IF(記載例!$E$16="中国",E143,IF(記載例!$E$16="四国",E165,IF(記載例!$E$16="九州",E187)))))))))</f>
        <v>1</v>
      </c>
      <c r="F209" s="55">
        <f>IF(記載例!$E$16="北海道",F11,IF(記載例!$E$16="東北",F33,IF(記載例!$E$16="東京",F55,IF(記載例!$E$16="中部",F77,IF(記載例!$E$16="北陸",F99,IF(記載例!$E$16="関西",F121,IF(記載例!$E$16="中国",F143,IF(記載例!$E$16="四国",F165,IF(記載例!$E$16="九州",F187)))))))))</f>
        <v>1</v>
      </c>
      <c r="G209" s="55">
        <f>IF(記載例!$E$16="北海道",G11,IF(記載例!$E$16="東北",G33,IF(記載例!$E$16="東京",G55,IF(記載例!$E$16="中部",G77,IF(記載例!$E$16="北陸",G99,IF(記載例!$E$16="関西",G121,IF(記載例!$E$16="中国",G143,IF(記載例!$E$16="四国",G165,IF(記載例!$E$16="九州",G187)))))))))</f>
        <v>1</v>
      </c>
      <c r="H209" s="55">
        <f>IF(記載例!$E$16="北海道",H11,IF(記載例!$E$16="東北",H33,IF(記載例!$E$16="東京",H55,IF(記載例!$E$16="中部",H77,IF(記載例!$E$16="北陸",H99,IF(記載例!$E$16="関西",H121,IF(記載例!$E$16="中国",H143,IF(記載例!$E$16="四国",H165,IF(記載例!$E$16="九州",H187)))))))))</f>
        <v>0.95954658017640371</v>
      </c>
      <c r="I209" s="55">
        <f>IF(記載例!$E$16="北海道",I11,IF(記載例!$E$16="東北",I33,IF(記載例!$E$16="東京",I55,IF(記載例!$E$16="中部",I77,IF(記載例!$E$16="北陸",I99,IF(記載例!$E$16="関西",I121,IF(記載例!$E$16="中国",I143,IF(記載例!$E$16="四国",I165,IF(記載例!$E$16="九州",I187)))))))))</f>
        <v>0.93286650627374801</v>
      </c>
      <c r="J209" s="55">
        <f>IF(記載例!$E$16="北海道",J11,IF(記載例!$E$16="東北",J33,IF(記載例!$E$16="東京",J55,IF(記載例!$E$16="中部",J77,IF(記載例!$E$16="北陸",J99,IF(記載例!$E$16="関西",J121,IF(記載例!$E$16="中国",J143,IF(記載例!$E$16="四国",J165,IF(記載例!$E$16="九州",J187)))))))))</f>
        <v>0.95136875986034775</v>
      </c>
      <c r="K209" s="55">
        <f>IF(記載例!$E$16="北海道",K11,IF(記載例!$E$16="東北",K33,IF(記載例!$E$16="東京",K55,IF(記載例!$E$16="中部",K77,IF(記載例!$E$16="北陸",K99,IF(記載例!$E$16="関西",K121,IF(記載例!$E$16="中国",K143,IF(記載例!$E$16="四国",K165,IF(記載例!$E$16="九州",K187)))))))))</f>
        <v>0.97932099663309857</v>
      </c>
      <c r="L209" s="55">
        <f>IF(記載例!$E$16="北海道",L11,IF(記載例!$E$16="東北",L33,IF(記載例!$E$16="東京",L55,IF(記載例!$E$16="中部",L77,IF(記載例!$E$16="北陸",L99,IF(記載例!$E$16="関西",L121,IF(記載例!$E$16="中国",L143,IF(記載例!$E$16="四国",L165,IF(記載例!$E$16="九州",L187)))))))))</f>
        <v>0.96391632253476711</v>
      </c>
      <c r="M209" s="56">
        <f>IF(記載例!$E$16="北海道",M11,IF(記載例!$E$16="東北",M33,IF(記載例!$E$16="東京",M55,IF(記載例!$E$16="中部",M77,IF(記載例!$E$16="北陸",M99,IF(記載例!$E$16="関西",M121,IF(記載例!$E$16="中国",M143,IF(記載例!$E$16="四国",M165,IF(記載例!$E$16="九州",M187)))))))))</f>
        <v>0.93553381534309632</v>
      </c>
    </row>
    <row r="210" spans="1:13" x14ac:dyDescent="0.3">
      <c r="A210" s="50">
        <v>12</v>
      </c>
      <c r="B210" s="54">
        <f>IF(記載例!$E$16="北海道",B12,IF(記載例!$E$16="東北",B34,IF(記載例!$E$16="東京",B56,IF(記載例!$E$16="中部",B78,IF(記載例!$E$16="北陸",B100,IF(記載例!$E$16="関西",B122,IF(記載例!$E$16="中国",B144,IF(記載例!$E$16="四国",B166,IF(記載例!$E$16="九州",B188)))))))))</f>
        <v>0.90500363021557084</v>
      </c>
      <c r="C210" s="55">
        <f>IF(記載例!$E$16="北海道",C12,IF(記載例!$E$16="東北",C34,IF(記載例!$E$16="東京",C56,IF(記載例!$E$16="中部",C78,IF(記載例!$E$16="北陸",C100,IF(記載例!$E$16="関西",C122,IF(記載例!$E$16="中国",C144,IF(記載例!$E$16="四国",C166,IF(記載例!$E$16="九州",C188)))))))))</f>
        <v>0.85058015667592057</v>
      </c>
      <c r="D210" s="55">
        <f>IF(記載例!$E$16="北海道",D12,IF(記載例!$E$16="東北",D34,IF(記載例!$E$16="東京",D56,IF(記載例!$E$16="中部",D78,IF(記載例!$E$16="北陸",D100,IF(記載例!$E$16="関西",D122,IF(記載例!$E$16="中国",D144,IF(記載例!$E$16="四国",D166,IF(記載例!$E$16="九州",D188)))))))))</f>
        <v>0.96417289342423396</v>
      </c>
      <c r="E210" s="55">
        <f>IF(記載例!$E$16="北海道",E12,IF(記載例!$E$16="東北",E34,IF(記載例!$E$16="東京",E56,IF(記載例!$E$16="中部",E78,IF(記載例!$E$16="北陸",E100,IF(記載例!$E$16="関西",E122,IF(記載例!$E$16="中国",E144,IF(記載例!$E$16="四国",E166,IF(記載例!$E$16="九州",E188)))))))))</f>
        <v>1</v>
      </c>
      <c r="F210" s="55">
        <f>IF(記載例!$E$16="北海道",F12,IF(記載例!$E$16="東北",F34,IF(記載例!$E$16="東京",F56,IF(記載例!$E$16="中部",F78,IF(記載例!$E$16="北陸",F100,IF(記載例!$E$16="関西",F122,IF(記載例!$E$16="中国",F144,IF(記載例!$E$16="四国",F166,IF(記載例!$E$16="九州",F188)))))))))</f>
        <v>1</v>
      </c>
      <c r="G210" s="55">
        <f>IF(記載例!$E$16="北海道",G12,IF(記載例!$E$16="東北",G34,IF(記載例!$E$16="東京",G56,IF(記載例!$E$16="中部",G78,IF(記載例!$E$16="北陸",G100,IF(記載例!$E$16="関西",G122,IF(記載例!$E$16="中国",G144,IF(記載例!$E$16="四国",G166,IF(記載例!$E$16="九州",G188)))))))))</f>
        <v>1</v>
      </c>
      <c r="H210" s="55">
        <f>IF(記載例!$E$16="北海道",H12,IF(記載例!$E$16="東北",H34,IF(記載例!$E$16="東京",H56,IF(記載例!$E$16="中部",H78,IF(記載例!$E$16="北陸",H100,IF(記載例!$E$16="関西",H122,IF(記載例!$E$16="中国",H144,IF(記載例!$E$16="四国",H166,IF(記載例!$E$16="九州",H188)))))))))</f>
        <v>0.95954658017640371</v>
      </c>
      <c r="I210" s="55">
        <f>IF(記載例!$E$16="北海道",I12,IF(記載例!$E$16="東北",I34,IF(記載例!$E$16="東京",I56,IF(記載例!$E$16="中部",I78,IF(記載例!$E$16="北陸",I100,IF(記載例!$E$16="関西",I122,IF(記載例!$E$16="中国",I144,IF(記載例!$E$16="四国",I166,IF(記載例!$E$16="九州",I188)))))))))</f>
        <v>0.91628794704293948</v>
      </c>
      <c r="J210" s="55">
        <f>IF(記載例!$E$16="北海道",J12,IF(記載例!$E$16="東北",J34,IF(記載例!$E$16="東京",J56,IF(記載例!$E$16="中部",J78,IF(記載例!$E$16="北陸",J100,IF(記載例!$E$16="関西",J122,IF(記載例!$E$16="中国",J144,IF(記載例!$E$16="四国",J166,IF(記載例!$E$16="九州",J188)))))))))</f>
        <v>0.95136875986034775</v>
      </c>
      <c r="K210" s="55">
        <f>IF(記載例!$E$16="北海道",K12,IF(記載例!$E$16="東北",K34,IF(記載例!$E$16="東京",K56,IF(記載例!$E$16="中部",K78,IF(記載例!$E$16="北陸",K100,IF(記載例!$E$16="関西",K122,IF(記載例!$E$16="中国",K144,IF(記載例!$E$16="四国",K166,IF(記載例!$E$16="九州",K188)))))))))</f>
        <v>0.97105650062441518</v>
      </c>
      <c r="L210" s="55">
        <f>IF(記載例!$E$16="北海道",L12,IF(記載例!$E$16="東北",L34,IF(記載例!$E$16="東京",L56,IF(記載例!$E$16="中部",L78,IF(記載例!$E$16="北陸",L100,IF(記載例!$E$16="関西",L122,IF(記載例!$E$16="中国",L144,IF(記載例!$E$16="四国",L166,IF(記載例!$E$16="九州",L188)))))))))</f>
        <v>0.96373441837281149</v>
      </c>
      <c r="M210" s="56">
        <f>IF(記載例!$E$16="北海道",M12,IF(記載例!$E$16="東北",M34,IF(記載例!$E$16="東京",M56,IF(記載例!$E$16="中部",M78,IF(記載例!$E$16="北陸",M100,IF(記載例!$E$16="関西",M122,IF(記載例!$E$16="中国",M144,IF(記載例!$E$16="四国",M166,IF(記載例!$E$16="九州",M188)))))))))</f>
        <v>0.93059612130511293</v>
      </c>
    </row>
    <row r="211" spans="1:13" x14ac:dyDescent="0.3">
      <c r="A211" s="50">
        <v>11</v>
      </c>
      <c r="B211" s="54">
        <f>IF(記載例!$E$16="北海道",B13,IF(記載例!$E$16="東北",B35,IF(記載例!$E$16="東京",B57,IF(記載例!$E$16="中部",B79,IF(記載例!$E$16="北陸",B101,IF(記載例!$E$16="関西",B123,IF(記載例!$E$16="中国",B145,IF(記載例!$E$16="四国",B167,IF(記載例!$E$16="九州",B189)))))))))</f>
        <v>0.90015248662346559</v>
      </c>
      <c r="C211" s="55">
        <f>IF(記載例!$E$16="北海道",C13,IF(記載例!$E$16="東北",C35,IF(記載例!$E$16="東京",C57,IF(記載例!$E$16="中部",C79,IF(記載例!$E$16="北陸",C101,IF(記載例!$E$16="関西",C123,IF(記載例!$E$16="中国",C145,IF(記載例!$E$16="四国",C167,IF(記載例!$E$16="九州",C189)))))))))</f>
        <v>0.85058015667592057</v>
      </c>
      <c r="D211" s="55">
        <f>IF(記載例!$E$16="北海道",D13,IF(記載例!$E$16="東北",D35,IF(記載例!$E$16="東京",D57,IF(記載例!$E$16="中部",D79,IF(記載例!$E$16="北陸",D101,IF(記載例!$E$16="関西",D123,IF(記載例!$E$16="中国",D145,IF(記載例!$E$16="四国",D167,IF(記載例!$E$16="九州",D189)))))))))</f>
        <v>0.96417289342423396</v>
      </c>
      <c r="E211" s="55">
        <f>IF(記載例!$E$16="北海道",E13,IF(記載例!$E$16="東北",E35,IF(記載例!$E$16="東京",E57,IF(記載例!$E$16="中部",E79,IF(記載例!$E$16="北陸",E101,IF(記載例!$E$16="関西",E123,IF(記載例!$E$16="中国",E145,IF(記載例!$E$16="四国",E167,IF(記載例!$E$16="九州",E189)))))))))</f>
        <v>1</v>
      </c>
      <c r="F211" s="55">
        <f>IF(記載例!$E$16="北海道",F13,IF(記載例!$E$16="東北",F35,IF(記載例!$E$16="東京",F57,IF(記載例!$E$16="中部",F79,IF(記載例!$E$16="北陸",F101,IF(記載例!$E$16="関西",F123,IF(記載例!$E$16="中国",F145,IF(記載例!$E$16="四国",F167,IF(記載例!$E$16="九州",F189)))))))))</f>
        <v>1</v>
      </c>
      <c r="G211" s="55">
        <f>IF(記載例!$E$16="北海道",G13,IF(記載例!$E$16="東北",G35,IF(記載例!$E$16="東京",G57,IF(記載例!$E$16="中部",G79,IF(記載例!$E$16="北陸",G101,IF(記載例!$E$16="関西",G123,IF(記載例!$E$16="中国",G145,IF(記載例!$E$16="四国",G167,IF(記載例!$E$16="九州",G189)))))))))</f>
        <v>1</v>
      </c>
      <c r="H211" s="55">
        <f>IF(記載例!$E$16="北海道",H13,IF(記載例!$E$16="東北",H35,IF(記載例!$E$16="東京",H57,IF(記載例!$E$16="中部",H79,IF(記載例!$E$16="北陸",H101,IF(記載例!$E$16="関西",H123,IF(記載例!$E$16="中国",H145,IF(記載例!$E$16="四国",H167,IF(記載例!$E$16="九州",H189)))))))))</f>
        <v>0.95954658017640371</v>
      </c>
      <c r="I211" s="55">
        <f>IF(記載例!$E$16="北海道",I13,IF(記載例!$E$16="東北",I35,IF(記載例!$E$16="東京",I57,IF(記載例!$E$16="中部",I79,IF(記載例!$E$16="北陸",I101,IF(記載例!$E$16="関西",I123,IF(記載例!$E$16="中国",I145,IF(記載例!$E$16="四国",I167,IF(記載例!$E$16="九州",I189)))))))))</f>
        <v>0.89136946382527604</v>
      </c>
      <c r="J211" s="55">
        <f>IF(記載例!$E$16="北海道",J13,IF(記載例!$E$16="東北",J35,IF(記載例!$E$16="東京",J57,IF(記載例!$E$16="中部",J79,IF(記載例!$E$16="北陸",J101,IF(記載例!$E$16="関西",J123,IF(記載例!$E$16="中国",J145,IF(記載例!$E$16="四国",J167,IF(記載例!$E$16="九州",J189)))))))))</f>
        <v>0.95136875986034775</v>
      </c>
      <c r="K211" s="55">
        <f>IF(記載例!$E$16="北海道",K13,IF(記載例!$E$16="東北",K35,IF(記載例!$E$16="東京",K57,IF(記載例!$E$16="中部",K79,IF(記載例!$E$16="北陸",K101,IF(記載例!$E$16="関西",K123,IF(記載例!$E$16="中国",K145,IF(記載例!$E$16="四国",K167,IF(記載例!$E$16="九州",K189)))))))))</f>
        <v>0.95327811059994338</v>
      </c>
      <c r="L211" s="55">
        <f>IF(記載例!$E$16="北海道",L13,IF(記載例!$E$16="東北",L35,IF(記載例!$E$16="東京",L57,IF(記載例!$E$16="中部",L79,IF(記載例!$E$16="北陸",L101,IF(記載例!$E$16="関西",L123,IF(記載例!$E$16="中国",L145,IF(記載例!$E$16="四国",L167,IF(記載例!$E$16="九州",L189)))))))))</f>
        <v>0.95283829934337871</v>
      </c>
      <c r="M211" s="56">
        <f>IF(記載例!$E$16="北海道",M13,IF(記載例!$E$16="東北",M35,IF(記載例!$E$16="東京",M57,IF(記載例!$E$16="中部",M79,IF(記載例!$E$16="北陸",M101,IF(記載例!$E$16="関西",M123,IF(記載例!$E$16="中国",M145,IF(記載例!$E$16="四国",M167,IF(記載例!$E$16="九州",M189)))))))))</f>
        <v>0.91617419590604621</v>
      </c>
    </row>
    <row r="212" spans="1:13" x14ac:dyDescent="0.3">
      <c r="A212" s="50">
        <v>10</v>
      </c>
      <c r="B212" s="54">
        <f>IF(記載例!$E$16="北海道",B14,IF(記載例!$E$16="東北",B36,IF(記載例!$E$16="東京",B58,IF(記載例!$E$16="中部",B80,IF(記載例!$E$16="北陸",B102,IF(記載例!$E$16="関西",B124,IF(記載例!$E$16="中国",B146,IF(記載例!$E$16="四国",B168,IF(記載例!$E$16="九州",B190)))))))))</f>
        <v>0.88628245044192577</v>
      </c>
      <c r="C212" s="55">
        <f>IF(記載例!$E$16="北海道",C14,IF(記載例!$E$16="東北",C36,IF(記載例!$E$16="東京",C58,IF(記載例!$E$16="中部",C80,IF(記載例!$E$16="北陸",C102,IF(記載例!$E$16="関西",C124,IF(記載例!$E$16="中国",C146,IF(記載例!$E$16="四国",C168,IF(記載例!$E$16="九州",C190)))))))))</f>
        <v>0.84403502208005587</v>
      </c>
      <c r="D212" s="55">
        <f>IF(記載例!$E$16="北海道",D14,IF(記載例!$E$16="東北",D36,IF(記載例!$E$16="東京",D58,IF(記載例!$E$16="中部",D80,IF(記載例!$E$16="北陸",D102,IF(記載例!$E$16="関西",D124,IF(記載例!$E$16="中国",D146,IF(記載例!$E$16="四国",D168,IF(記載例!$E$16="九州",D190)))))))))</f>
        <v>0.95563726890371359</v>
      </c>
      <c r="E212" s="55">
        <f>IF(記載例!$E$16="北海道",E14,IF(記載例!$E$16="東北",E36,IF(記載例!$E$16="東京",E58,IF(記載例!$E$16="中部",E80,IF(記載例!$E$16="北陸",E102,IF(記載例!$E$16="関西",E124,IF(記載例!$E$16="中国",E146,IF(記載例!$E$16="四国",E168,IF(記載例!$E$16="九州",E190)))))))))</f>
        <v>1</v>
      </c>
      <c r="F212" s="55">
        <f>IF(記載例!$E$16="北海道",F14,IF(記載例!$E$16="東北",F36,IF(記載例!$E$16="東京",F58,IF(記載例!$E$16="中部",F80,IF(記載例!$E$16="北陸",F102,IF(記載例!$E$16="関西",F124,IF(記載例!$E$16="中国",F146,IF(記載例!$E$16="四国",F168,IF(記載例!$E$16="九州",F190)))))))))</f>
        <v>1</v>
      </c>
      <c r="G212" s="55">
        <f>IF(記載例!$E$16="北海道",G14,IF(記載例!$E$16="東北",G36,IF(記載例!$E$16="東京",G58,IF(記載例!$E$16="中部",G80,IF(記載例!$E$16="北陸",G102,IF(記載例!$E$16="関西",G124,IF(記載例!$E$16="中国",G146,IF(記載例!$E$16="四国",G168,IF(記載例!$E$16="九州",G190)))))))))</f>
        <v>1</v>
      </c>
      <c r="H212" s="55">
        <f>IF(記載例!$E$16="北海道",H14,IF(記載例!$E$16="東北",H36,IF(記載例!$E$16="東京",H58,IF(記載例!$E$16="中部",H80,IF(記載例!$E$16="北陸",H102,IF(記載例!$E$16="関西",H124,IF(記載例!$E$16="中国",H146,IF(記載例!$E$16="四国",H168,IF(記載例!$E$16="九州",H190)))))))))</f>
        <v>0.9564964288529576</v>
      </c>
      <c r="I212" s="55">
        <f>IF(記載例!$E$16="北海道",I14,IF(記載例!$E$16="東北",I36,IF(記載例!$E$16="東京",I58,IF(記載例!$E$16="中部",I80,IF(記載例!$E$16="北陸",I102,IF(記載例!$E$16="関西",I124,IF(記載例!$E$16="中国",I146,IF(記載例!$E$16="四国",I168,IF(記載例!$E$16="九州",I190)))))))))</f>
        <v>0.85811105662075859</v>
      </c>
      <c r="J212" s="55">
        <f>IF(記載例!$E$16="北海道",J14,IF(記載例!$E$16="東北",J36,IF(記載例!$E$16="東京",J58,IF(記載例!$E$16="中部",J80,IF(記載例!$E$16="北陸",J102,IF(記載例!$E$16="関西",J124,IF(記載例!$E$16="中国",J146,IF(記載例!$E$16="四国",J168,IF(記載例!$E$16="九州",J190)))))))))</f>
        <v>0.94306292212588505</v>
      </c>
      <c r="K212" s="55">
        <f>IF(記載例!$E$16="北海道",K14,IF(記載例!$E$16="東北",K36,IF(記載例!$E$16="東京",K58,IF(記載例!$E$16="中部",K80,IF(記載例!$E$16="北陸",K102,IF(記載例!$E$16="関西",K124,IF(記載例!$E$16="中国",K146,IF(記載例!$E$16="四国",K168,IF(記載例!$E$16="九州",K190)))))))))</f>
        <v>0.92598582655968364</v>
      </c>
      <c r="L212" s="55">
        <f>IF(記載例!$E$16="北海道",L14,IF(記載例!$E$16="東北",L36,IF(記載例!$E$16="東京",L58,IF(記載例!$E$16="中部",L80,IF(記載例!$E$16="北陸",L102,IF(記載例!$E$16="関西",L124,IF(記載例!$E$16="中国",L146,IF(記載例!$E$16="四国",L168,IF(記載例!$E$16="九州",L190)))))))))</f>
        <v>0.93122796544646935</v>
      </c>
      <c r="M212" s="56">
        <f>IF(記載例!$E$16="北海道",M14,IF(記載例!$E$16="東北",M36,IF(記載例!$E$16="東京",M58,IF(記載例!$E$16="中部",M80,IF(記載例!$E$16="北陸",M102,IF(記載例!$E$16="関西",M124,IF(記載例!$E$16="中国",M146,IF(記載例!$E$16="四国",M168,IF(記載例!$E$16="九州",M190)))))))))</f>
        <v>0.89226803914589614</v>
      </c>
    </row>
    <row r="213" spans="1:13" x14ac:dyDescent="0.3">
      <c r="A213" s="50">
        <v>9</v>
      </c>
      <c r="B213" s="54">
        <f>IF(記載例!$E$16="北海道",B15,IF(記載例!$E$16="東北",B37,IF(記載例!$E$16="東京",B59,IF(記載例!$E$16="中部",B81,IF(記載例!$E$16="北陸",B103,IF(記載例!$E$16="関西",B125,IF(記載例!$E$16="中国",B147,IF(記載例!$E$16="四国",B169,IF(記載例!$E$16="九州",B191)))))))))</f>
        <v>0.86339352167095162</v>
      </c>
      <c r="C213" s="55">
        <f>IF(記載例!$E$16="北海道",C15,IF(記載例!$E$16="東北",C37,IF(記載例!$E$16="東京",C59,IF(記載例!$E$16="中部",C81,IF(記載例!$E$16="北陸",C103,IF(記載例!$E$16="関西",C125,IF(記載例!$E$16="中国",C147,IF(記載例!$E$16="四国",C169,IF(記載例!$E$16="九州",C191)))))))))</f>
        <v>0.82629811192976321</v>
      </c>
      <c r="D213" s="55">
        <f>IF(記載例!$E$16="北海道",D15,IF(記載例!$E$16="東北",D37,IF(記載例!$E$16="東京",D59,IF(記載例!$E$16="中部",D81,IF(記載例!$E$16="北陸",D103,IF(記載例!$E$16="関西",D125,IF(記載例!$E$16="中国",D147,IF(記載例!$E$16="四国",D169,IF(記載例!$E$16="九州",D191)))))))))</f>
        <v>0.93220778636862667</v>
      </c>
      <c r="E213" s="55">
        <f>IF(記載例!$E$16="北海道",E15,IF(記載例!$E$16="東北",E37,IF(記載例!$E$16="東京",E59,IF(記載例!$E$16="中部",E81,IF(記載例!$E$16="北陸",E103,IF(記載例!$E$16="関西",E125,IF(記載例!$E$16="中国",E147,IF(記載例!$E$16="四国",E169,IF(記載例!$E$16="九州",E191)))))))))</f>
        <v>1</v>
      </c>
      <c r="F213" s="55">
        <f>IF(記載例!$E$16="北海道",F15,IF(記載例!$E$16="東北",F37,IF(記載例!$E$16="東京",F59,IF(記載例!$E$16="中部",F81,IF(記載例!$E$16="北陸",F103,IF(記載例!$E$16="関西",F125,IF(記載例!$E$16="中国",F147,IF(記載例!$E$16="四国",F169,IF(記載例!$E$16="九州",F191)))))))))</f>
        <v>1</v>
      </c>
      <c r="G213" s="55">
        <f>IF(記載例!$E$16="北海道",G15,IF(記載例!$E$16="東北",G37,IF(記載例!$E$16="東京",G59,IF(記載例!$E$16="中部",G81,IF(記載例!$E$16="北陸",G103,IF(記載例!$E$16="関西",G125,IF(記載例!$E$16="中国",G147,IF(記載例!$E$16="四国",G169,IF(記載例!$E$16="九州",G191)))))))))</f>
        <v>1</v>
      </c>
      <c r="H213" s="55">
        <f>IF(記載例!$E$16="北海道",H15,IF(記載例!$E$16="東北",H37,IF(記載例!$E$16="東京",H59,IF(記載例!$E$16="中部",H81,IF(記載例!$E$16="北陸",H103,IF(記載例!$E$16="関西",H125,IF(記載例!$E$16="中国",H147,IF(記載例!$E$16="四国",H169,IF(記載例!$E$16="九州",H191)))))))))</f>
        <v>0.93938653672737216</v>
      </c>
      <c r="I213" s="55">
        <f>IF(記載例!$E$16="北海道",I15,IF(記載例!$E$16="東北",I37,IF(記載例!$E$16="東京",I59,IF(記載例!$E$16="中部",I81,IF(記載例!$E$16="北陸",I103,IF(記載例!$E$16="関西",I125,IF(記載例!$E$16="中国",I147,IF(記載例!$E$16="四国",I169,IF(記載例!$E$16="九州",I191)))))))))</f>
        <v>0.81651272542938647</v>
      </c>
      <c r="J213" s="55">
        <f>IF(記載例!$E$16="北海道",J15,IF(記載例!$E$16="東北",J37,IF(記載例!$E$16="東京",J59,IF(記載例!$E$16="中部",J81,IF(記載例!$E$16="北陸",J103,IF(記載例!$E$16="関西",J125,IF(記載例!$E$16="中国",J147,IF(記載例!$E$16="四国",J169,IF(記載例!$E$16="九州",J191)))))))))</f>
        <v>0.92427133653558036</v>
      </c>
      <c r="K213" s="55">
        <f>IF(記載例!$E$16="北海道",K15,IF(記載例!$E$16="東北",K37,IF(記載例!$E$16="東京",K59,IF(記載例!$E$16="中部",K81,IF(記載例!$E$16="北陸",K103,IF(記載例!$E$16="関西",K125,IF(記載例!$E$16="中国",K147,IF(記載例!$E$16="四国",K169,IF(記載例!$E$16="九州",K191)))))))))</f>
        <v>0.8891796485036354</v>
      </c>
      <c r="L213" s="55">
        <f>IF(記載例!$E$16="北海道",L15,IF(記載例!$E$16="東北",L37,IF(記載例!$E$16="東京",L59,IF(記載例!$E$16="中部",L81,IF(記載例!$E$16="北陸",L103,IF(記載例!$E$16="関西",L125,IF(記載例!$E$16="中国",L147,IF(記載例!$E$16="四国",L169,IF(記載例!$E$16="九州",L191)))))))))</f>
        <v>0.89890341668208318</v>
      </c>
      <c r="M213" s="56">
        <f>IF(記載例!$E$16="北海道",M15,IF(記載例!$E$16="東北",M37,IF(記載例!$E$16="東京",M59,IF(記載例!$E$16="中部",M81,IF(記載例!$E$16="北陸",M103,IF(記載例!$E$16="関西",M125,IF(記載例!$E$16="中国",M147,IF(記載例!$E$16="四国",M169,IF(記載例!$E$16="九州",M191)))))))))</f>
        <v>0.85887765102466274</v>
      </c>
    </row>
    <row r="214" spans="1:13" x14ac:dyDescent="0.3">
      <c r="A214" s="50">
        <v>8</v>
      </c>
      <c r="B214" s="54">
        <f>IF(記載例!$E$16="北海道",B16,IF(記載例!$E$16="東北",B38,IF(記載例!$E$16="東京",B60,IF(記載例!$E$16="中部",B82,IF(記載例!$E$16="北陸",B104,IF(記載例!$E$16="関西",B126,IF(記載例!$E$16="中国",B148,IF(記載例!$E$16="四国",B170,IF(記載例!$E$16="九州",B192)))))))))</f>
        <v>0.83148570031054336</v>
      </c>
      <c r="C214" s="55">
        <f>IF(記載例!$E$16="北海道",C16,IF(記載例!$E$16="東北",C38,IF(記載例!$E$16="東京",C60,IF(記載例!$E$16="中部",C82,IF(記載例!$E$16="北陸",C104,IF(記載例!$E$16="関西",C126,IF(記載例!$E$16="中国",C148,IF(記載例!$E$16="四国",C170,IF(記載例!$E$16="九州",C192)))))))))</f>
        <v>0.79736942622504192</v>
      </c>
      <c r="D214" s="55">
        <f>IF(記載例!$E$16="北海道",D16,IF(記載例!$E$16="東北",D38,IF(記載例!$E$16="東京",D60,IF(記載例!$E$16="中部",D82,IF(記載例!$E$16="北陸",D104,IF(記載例!$E$16="関西",D126,IF(記載例!$E$16="中国",D148,IF(記載例!$E$16="四国",D170,IF(記載例!$E$16="九州",D192)))))))))</f>
        <v>0.89388444581897364</v>
      </c>
      <c r="E214" s="55">
        <f>IF(記載例!$E$16="北海道",E16,IF(記載例!$E$16="東北",E38,IF(記載例!$E$16="東京",E60,IF(記載例!$E$16="中部",E82,IF(記載例!$E$16="北陸",E104,IF(記載例!$E$16="関西",E126,IF(記載例!$E$16="中国",E148,IF(記載例!$E$16="四国",E170,IF(記載例!$E$16="九州",E192)))))))))</f>
        <v>1</v>
      </c>
      <c r="F214" s="55">
        <f>IF(記載例!$E$16="北海道",F16,IF(記載例!$E$16="東北",F38,IF(記載例!$E$16="東京",F60,IF(記載例!$E$16="中部",F82,IF(記載例!$E$16="北陸",F104,IF(記載例!$E$16="関西",F126,IF(記載例!$E$16="中国",F148,IF(記載例!$E$16="四国",F170,IF(記載例!$E$16="九州",F192)))))))))</f>
        <v>0.99356108335977267</v>
      </c>
      <c r="G214" s="55">
        <f>IF(記載例!$E$16="北海道",G16,IF(記載例!$E$16="東北",G38,IF(記載例!$E$16="東京",G60,IF(記載例!$E$16="中部",G82,IF(記載例!$E$16="北陸",G104,IF(記載例!$E$16="関西",G126,IF(記載例!$E$16="中国",G148,IF(記載例!$E$16="四国",G170,IF(記載例!$E$16="九州",G192)))))))))</f>
        <v>0.97598826827953444</v>
      </c>
      <c r="H214" s="55">
        <f>IF(記載例!$E$16="北海道",H16,IF(記載例!$E$16="東北",H38,IF(記載例!$E$16="東京",H60,IF(記載例!$E$16="中部",H82,IF(記載例!$E$16="北陸",H104,IF(記載例!$E$16="関西",H126,IF(記載例!$E$16="中国",H148,IF(記載例!$E$16="四国",H170,IF(記載例!$E$16="九州",H192)))))))))</f>
        <v>0.90821690379964726</v>
      </c>
      <c r="I214" s="55">
        <f>IF(記載例!$E$16="北海道",I16,IF(記載例!$E$16="東北",I38,IF(記載例!$E$16="東京",I60,IF(記載例!$E$16="中部",I82,IF(記載例!$E$16="北陸",I104,IF(記載例!$E$16="関西",I126,IF(記載例!$E$16="中国",I148,IF(記載例!$E$16="四国",I170,IF(記載例!$E$16="九州",I192)))))))))</f>
        <v>0.76657447025115988</v>
      </c>
      <c r="J214" s="55">
        <f>IF(記載例!$E$16="北海道",J16,IF(記載例!$E$16="東北",J38,IF(記載例!$E$16="東京",J60,IF(記載例!$E$16="中部",J82,IF(記載例!$E$16="北陸",J104,IF(記載例!$E$16="関西",J126,IF(記載例!$E$16="中国",J148,IF(記載例!$E$16="四国",J170,IF(記載例!$E$16="九州",J192)))))))))</f>
        <v>0.89499400308943411</v>
      </c>
      <c r="K214" s="55">
        <f>IF(記載例!$E$16="北海道",K16,IF(記載例!$E$16="東北",K38,IF(記載例!$E$16="東京",K60,IF(記載例!$E$16="中部",K82,IF(記載例!$E$16="北陸",K104,IF(記載例!$E$16="関西",K126,IF(記載例!$E$16="中国",K148,IF(記載例!$E$16="四国",K170,IF(記載例!$E$16="九州",K192)))))))))</f>
        <v>0.84285957643179865</v>
      </c>
      <c r="L214" s="55">
        <f>IF(記載例!$E$16="北海道",L16,IF(記載例!$E$16="東北",L38,IF(記載例!$E$16="東京",L60,IF(記載例!$E$16="中部",L82,IF(記載例!$E$16="北陸",L104,IF(記載例!$E$16="関西",L126,IF(記載例!$E$16="中国",L148,IF(記載例!$E$16="四国",L170,IF(記載例!$E$16="九州",L192)))))))))</f>
        <v>0.8558646530502203</v>
      </c>
      <c r="M214" s="56">
        <f>IF(記載例!$E$16="北海道",M16,IF(記載例!$E$16="東北",M38,IF(記載例!$E$16="東京",M60,IF(記載例!$E$16="中部",M82,IF(記載例!$E$16="北陸",M104,IF(記載例!$E$16="関西",M126,IF(記載例!$E$16="中国",M148,IF(記載例!$E$16="四国",M170,IF(記載例!$E$16="九州",M192)))))))))</f>
        <v>0.81600303154234621</v>
      </c>
    </row>
    <row r="215" spans="1:13" x14ac:dyDescent="0.3">
      <c r="A215" s="50">
        <v>7</v>
      </c>
      <c r="B215" s="54">
        <f>IF(記載例!$E$16="北海道",B17,IF(記載例!$E$16="東北",B39,IF(記載例!$E$16="東京",B61,IF(記載例!$E$16="中部",B83,IF(記載例!$E$16="北陸",B105,IF(記載例!$E$16="関西",B127,IF(記載例!$E$16="中国",B149,IF(記載例!$E$16="四国",B171,IF(記載例!$E$16="九州",B193)))))))))</f>
        <v>0.79055898636070077</v>
      </c>
      <c r="C215" s="55">
        <f>IF(記載例!$E$16="北海道",C17,IF(記載例!$E$16="東北",C39,IF(記載例!$E$16="東京",C61,IF(記載例!$E$16="中部",C83,IF(記載例!$E$16="北陸",C105,IF(記載例!$E$16="関西",C127,IF(記載例!$E$16="中国",C149,IF(記載例!$E$16="四国",C171,IF(記載例!$E$16="九州",C193)))))))))</f>
        <v>0.75724896496589222</v>
      </c>
      <c r="D215" s="55">
        <f>IF(記載例!$E$16="北海道",D17,IF(記載例!$E$16="東北",D39,IF(記載例!$E$16="東京",D61,IF(記載例!$E$16="中部",D83,IF(記載例!$E$16="北陸",D105,IF(記載例!$E$16="関西",D127,IF(記載例!$E$16="中国",D149,IF(記載例!$E$16="四国",D171,IF(記載例!$E$16="九州",D193)))))))))</f>
        <v>0.84066724725475428</v>
      </c>
      <c r="E215" s="55">
        <f>IF(記載例!$E$16="北海道",E17,IF(記載例!$E$16="東北",E39,IF(記載例!$E$16="東京",E61,IF(記載例!$E$16="中部",E83,IF(記載例!$E$16="北陸",E105,IF(記載例!$E$16="関西",E127,IF(記載例!$E$16="中国",E149,IF(記載例!$E$16="四国",E171,IF(記載例!$E$16="九州",E193)))))))))</f>
        <v>0.96309757704778776</v>
      </c>
      <c r="F215" s="55">
        <f>IF(記載例!$E$16="北海道",F17,IF(記載例!$E$16="東北",F39,IF(記載例!$E$16="東京",F61,IF(記載例!$E$16="中部",F83,IF(記載例!$E$16="北陸",F105,IF(記載例!$E$16="関西",F127,IF(記載例!$E$16="中国",F149,IF(記載例!$E$16="四国",F171,IF(記載例!$E$16="九州",F193)))))))))</f>
        <v>0.95044736548140341</v>
      </c>
      <c r="G215" s="55">
        <f>IF(記載例!$E$16="北海道",G17,IF(記載例!$E$16="東北",G39,IF(記載例!$E$16="東京",G61,IF(記載例!$E$16="中部",G83,IF(記載例!$E$16="北陸",G105,IF(記載例!$E$16="関西",G127,IF(記載例!$E$16="中国",G149,IF(記載例!$E$16="四国",G171,IF(記載例!$E$16="九州",G193)))))))))</f>
        <v>0.92884724204114888</v>
      </c>
      <c r="H215" s="55">
        <f>IF(記載例!$E$16="北海道",H17,IF(記載例!$E$16="東北",H39,IF(記載例!$E$16="東京",H61,IF(記載例!$E$16="中部",H83,IF(記載例!$E$16="北陸",H105,IF(記載例!$E$16="関西",H127,IF(記載例!$E$16="中国",H149,IF(記載例!$E$16="四国",H171,IF(記載例!$E$16="九州",H193)))))))))</f>
        <v>0.86298753006978279</v>
      </c>
      <c r="I215" s="55">
        <f>IF(記載例!$E$16="北海道",I17,IF(記載例!$E$16="東北",I39,IF(記載例!$E$16="東京",I61,IF(記載例!$E$16="中部",I83,IF(記載例!$E$16="北陸",I105,IF(記載例!$E$16="関西",I127,IF(記載例!$E$16="中国",I149,IF(記載例!$E$16="四国",I171,IF(記載例!$E$16="九州",I193)))))))))</f>
        <v>0.70829629108607861</v>
      </c>
      <c r="J215" s="55">
        <f>IF(記載例!$E$16="北海道",J17,IF(記載例!$E$16="東北",J39,IF(記載例!$E$16="東京",J61,IF(記載例!$E$16="中部",J83,IF(記載例!$E$16="北陸",J105,IF(記載例!$E$16="関西",J127,IF(記載例!$E$16="中国",J149,IF(記載例!$E$16="四国",J171,IF(記載例!$E$16="九州",J193)))))))))</f>
        <v>0.85523092178744564</v>
      </c>
      <c r="K215" s="55">
        <f>IF(記載例!$E$16="北海道",K17,IF(記載例!$E$16="東北",K39,IF(記載例!$E$16="東京",K61,IF(記載例!$E$16="中部",K83,IF(記載例!$E$16="北陸",K105,IF(記載例!$E$16="関西",K127,IF(記載例!$E$16="中国",K149,IF(記載例!$E$16="四国",K171,IF(記載例!$E$16="九州",K193)))))))))</f>
        <v>0.78702561034417373</v>
      </c>
      <c r="L215" s="55">
        <f>IF(記載例!$E$16="北海道",L17,IF(記載例!$E$16="東北",L39,IF(記載例!$E$16="東京",L61,IF(記載例!$E$16="中部",L83,IF(記載例!$E$16="北陸",L105,IF(記載例!$E$16="関西",L127,IF(記載例!$E$16="中国",L149,IF(記載例!$E$16="四国",L171,IF(記載例!$E$16="九州",L193)))))))))</f>
        <v>0.8021116745508805</v>
      </c>
      <c r="M215" s="56">
        <f>IF(記載例!$E$16="北海道",M17,IF(記載例!$E$16="東北",M39,IF(記載例!$E$16="東京",M61,IF(記載例!$E$16="中部",M83,IF(記載例!$E$16="北陸",M105,IF(記載例!$E$16="関西",M127,IF(記載例!$E$16="中国",M149,IF(記載例!$E$16="四国",M171,IF(記載例!$E$16="九州",M193)))))))))</f>
        <v>0.76364418069894624</v>
      </c>
    </row>
    <row r="216" spans="1:13" x14ac:dyDescent="0.3">
      <c r="A216" s="50">
        <v>6</v>
      </c>
      <c r="B216" s="54">
        <f>IF(記載例!$E$16="北海道",B18,IF(記載例!$E$16="東北",B40,IF(記載例!$E$16="東京",B62,IF(記載例!$E$16="中部",B84,IF(記載例!$E$16="北陸",B106,IF(記載例!$E$16="関西",B128,IF(記載例!$E$16="中国",B150,IF(記載例!$E$16="四国",B172,IF(記載例!$E$16="九州",B194)))))))))</f>
        <v>0.74061337982142383</v>
      </c>
      <c r="C216" s="55">
        <f>IF(記載例!$E$16="北海道",C18,IF(記載例!$E$16="東北",C40,IF(記載例!$E$16="東京",C62,IF(記載例!$E$16="中部",C84,IF(記載例!$E$16="北陸",C106,IF(記載例!$E$16="関西",C128,IF(記載例!$E$16="中国",C150,IF(記載例!$E$16="四国",C172,IF(記載例!$E$16="九州",C194)))))))))</f>
        <v>0.70593672815231412</v>
      </c>
      <c r="D216" s="55">
        <f>IF(記載例!$E$16="北海道",D18,IF(記載例!$E$16="東北",D40,IF(記載例!$E$16="東京",D62,IF(記載例!$E$16="中部",D84,IF(記載例!$E$16="北陸",D106,IF(記載例!$E$16="関西",D128,IF(記載例!$E$16="中国",D150,IF(記載例!$E$16="四国",D172,IF(記載例!$E$16="九州",D194)))))))))</f>
        <v>0.77255619067596881</v>
      </c>
      <c r="E216" s="55">
        <f>IF(記載例!$E$16="北海道",E18,IF(記載例!$E$16="東北",E40,IF(記載例!$E$16="東京",E62,IF(記載例!$E$16="中部",E84,IF(記載例!$E$16="北陸",E106,IF(記載例!$E$16="関西",E128,IF(記載例!$E$16="中国",E150,IF(記載例!$E$16="四国",E172,IF(記載例!$E$16="九州",E194)))))))))</f>
        <v>0.89966808119688524</v>
      </c>
      <c r="F216" s="55">
        <f>IF(記載例!$E$16="北海道",F18,IF(記載例!$E$16="東北",F40,IF(記載例!$E$16="東京",F62,IF(記載例!$E$16="中部",F84,IF(記載例!$E$16="北陸",F106,IF(記載例!$E$16="関西",F128,IF(記載例!$E$16="中国",F150,IF(記載例!$E$16="四国",F172,IF(記載例!$E$16="九州",F194)))))))))</f>
        <v>0.88724097729811846</v>
      </c>
      <c r="G216" s="55">
        <f>IF(記載例!$E$16="北海道",G18,IF(記載例!$E$16="東北",G40,IF(記載例!$E$16="東京",G62,IF(記載例!$E$16="中部",G84,IF(記載例!$E$16="北陸",G106,IF(記載例!$E$16="関西",G128,IF(記載例!$E$16="中国",G150,IF(記載例!$E$16="四国",G172,IF(記載例!$E$16="九州",G194)))))))))</f>
        <v>0.86229413677363542</v>
      </c>
      <c r="H216" s="55">
        <f>IF(記載例!$E$16="北海道",H18,IF(記載例!$E$16="東北",H40,IF(記載例!$E$16="東京",H62,IF(記載例!$E$16="中部",H84,IF(記載例!$E$16="北陸",H106,IF(記載例!$E$16="関西",H128,IF(記載例!$E$16="中国",H150,IF(記載例!$E$16="四国",H172,IF(記載例!$E$16="九州",H194)))))))))</f>
        <v>0.80369841553777888</v>
      </c>
      <c r="I216" s="55">
        <f>IF(記載例!$E$16="北海道",I18,IF(記載例!$E$16="東北",I40,IF(記載例!$E$16="東京",I62,IF(記載例!$E$16="中部",I84,IF(記載例!$E$16="北陸",I106,IF(記載例!$E$16="関西",I128,IF(記載例!$E$16="中国",I150,IF(記載例!$E$16="四国",I172,IF(記載例!$E$16="九州",I194)))))))))</f>
        <v>0.64167818793414311</v>
      </c>
      <c r="J216" s="55">
        <f>IF(記載例!$E$16="北海道",J18,IF(記載例!$E$16="東北",J40,IF(記載例!$E$16="東京",J62,IF(記載例!$E$16="中部",J84,IF(記載例!$E$16="北陸",J106,IF(記載例!$E$16="関西",J128,IF(記載例!$E$16="中国",J150,IF(記載例!$E$16="四国",J172,IF(記載例!$E$16="九州",J194)))))))))</f>
        <v>0.8049820926296154</v>
      </c>
      <c r="K216" s="55">
        <f>IF(記載例!$E$16="北海道",K18,IF(記載例!$E$16="東北",K40,IF(記載例!$E$16="東京",K62,IF(記載例!$E$16="中部",K84,IF(記載例!$E$16="北陸",K106,IF(記載例!$E$16="関西",K128,IF(記載例!$E$16="中国",K150,IF(記載例!$E$16="四国",K172,IF(記載例!$E$16="九州",K194)))))))))</f>
        <v>0.72167775024076031</v>
      </c>
      <c r="L216" s="55">
        <f>IF(記載例!$E$16="北海道",L18,IF(記載例!$E$16="東北",L40,IF(記載例!$E$16="東京",L62,IF(記載例!$E$16="中部",L84,IF(記載例!$E$16="北陸",L106,IF(記載例!$E$16="関西",L128,IF(記載例!$E$16="中国",L150,IF(記載例!$E$16="四国",L172,IF(記載例!$E$16="九州",L194)))))))))</f>
        <v>0.737644481184064</v>
      </c>
      <c r="M216" s="56">
        <f>IF(記載例!$E$16="北海道",M18,IF(記載例!$E$16="東北",M40,IF(記載例!$E$16="東京",M62,IF(記載例!$E$16="中部",M84,IF(記載例!$E$16="北陸",M106,IF(記載例!$E$16="関西",M128,IF(記載例!$E$16="中国",M150,IF(記載例!$E$16="四国",M172,IF(記載例!$E$16="九州",M194)))))))))</f>
        <v>0.70180109849446293</v>
      </c>
    </row>
    <row r="217" spans="1:13" x14ac:dyDescent="0.3">
      <c r="A217" s="50">
        <v>5</v>
      </c>
      <c r="B217" s="54">
        <f>IF(記載例!$E$16="北海道",B19,IF(記載例!$E$16="東北",B41,IF(記載例!$E$16="東京",B63,IF(記載例!$E$16="中部",B85,IF(記載例!$E$16="北陸",B107,IF(記載例!$E$16="関西",B129,IF(記載例!$E$16="中国",B151,IF(記載例!$E$16="四国",B173,IF(記載例!$E$16="九州",B195)))))))))</f>
        <v>0.68164888069271279</v>
      </c>
      <c r="C217" s="55">
        <f>IF(記載例!$E$16="北海道",C19,IF(記載例!$E$16="東北",C41,IF(記載例!$E$16="東京",C63,IF(記載例!$E$16="中部",C85,IF(記載例!$E$16="北陸",C107,IF(記載例!$E$16="関西",C129,IF(記載例!$E$16="中国",C151,IF(記載例!$E$16="四国",C173,IF(記載例!$E$16="九州",C195)))))))))</f>
        <v>0.64343271578430761</v>
      </c>
      <c r="D217" s="55">
        <f>IF(記載例!$E$16="北海道",D19,IF(記載例!$E$16="東北",D41,IF(記載例!$E$16="東京",D63,IF(記載例!$E$16="中部",D85,IF(記載例!$E$16="北陸",D107,IF(記載例!$E$16="関西",D129,IF(記載例!$E$16="中国",D151,IF(記載例!$E$16="四国",D173,IF(記載例!$E$16="九州",D195)))))))))</f>
        <v>0.68955127608261702</v>
      </c>
      <c r="E217" s="55">
        <f>IF(記載例!$E$16="北海道",E19,IF(記載例!$E$16="東北",E41,IF(記載例!$E$16="東京",E63,IF(記載例!$E$16="中部",E85,IF(記載例!$E$16="北陸",E107,IF(記載例!$E$16="関西",E129,IF(記載例!$E$16="中国",E151,IF(記載例!$E$16="四国",E173,IF(記載例!$E$16="九州",E195)))))))))</f>
        <v>0.81490438060998671</v>
      </c>
      <c r="F217" s="55">
        <f>IF(記載例!$E$16="北海道",F19,IF(記載例!$E$16="東北",F41,IF(記載例!$E$16="東京",F63,IF(記載例!$E$16="中部",F85,IF(記載例!$E$16="北陸",F107,IF(記載例!$E$16="関西",F129,IF(記載例!$E$16="中国",F151,IF(記載例!$E$16="四国",F173,IF(記載例!$E$16="九州",F195)))))))))</f>
        <v>0.80394191880991828</v>
      </c>
      <c r="G217" s="55">
        <f>IF(記載例!$E$16="北海道",G19,IF(記載例!$E$16="東北",G41,IF(記載例!$E$16="東京",G63,IF(記載例!$E$16="中部",G85,IF(記載例!$E$16="北陸",G107,IF(記載例!$E$16="関西",G129,IF(記載例!$E$16="中国",G151,IF(記載例!$E$16="四国",G173,IF(記載例!$E$16="九州",G195)))))))))</f>
        <v>0.77632895247699374</v>
      </c>
      <c r="H217" s="55">
        <f>IF(記載例!$E$16="北海道",H19,IF(記載例!$E$16="東北",H41,IF(記載例!$E$16="東京",H63,IF(記載例!$E$16="中部",H85,IF(記載例!$E$16="北陸",H107,IF(記載例!$E$16="関西",H129,IF(記載例!$E$16="中国",H151,IF(記載例!$E$16="四国",H173,IF(記載例!$E$16="九州",H195)))))))))</f>
        <v>0.7303495602036354</v>
      </c>
      <c r="I217" s="55">
        <f>IF(記載例!$E$16="北海道",I19,IF(記載例!$E$16="東北",I41,IF(記載例!$E$16="東京",I63,IF(記載例!$E$16="中部",I85,IF(記載例!$E$16="北陸",I107,IF(記載例!$E$16="関西",I129,IF(記載例!$E$16="中国",I151,IF(記載例!$E$16="四国",I173,IF(記載例!$E$16="九州",I195)))))))))</f>
        <v>0.56672016079535303</v>
      </c>
      <c r="J217" s="55">
        <f>IF(記載例!$E$16="北海道",J19,IF(記載例!$E$16="東北",J41,IF(記載例!$E$16="東京",J63,IF(記載例!$E$16="中部",J85,IF(記載例!$E$16="北陸",J107,IF(記載例!$E$16="関西",J129,IF(記載例!$E$16="中国",J151,IF(記載例!$E$16="四国",J173,IF(記載例!$E$16="九州",J195)))))))))</f>
        <v>0.74424751561594316</v>
      </c>
      <c r="K217" s="55">
        <f>IF(記載例!$E$16="北海道",K19,IF(記載例!$E$16="東北",K41,IF(記載例!$E$16="東京",K63,IF(記載例!$E$16="中部",K85,IF(記載例!$E$16="北陸",K107,IF(記載例!$E$16="関西",K129,IF(記載例!$E$16="中国",K151,IF(記載例!$E$16="四国",K173,IF(記載例!$E$16="九州",K195)))))))))</f>
        <v>0.64681599612155871</v>
      </c>
      <c r="L217" s="55">
        <f>IF(記載例!$E$16="北海道",L19,IF(記載例!$E$16="東北",L41,IF(記載例!$E$16="東京",L63,IF(記載例!$E$16="中部",L85,IF(記載例!$E$16="北陸",L107,IF(記載例!$E$16="関西",L129,IF(記載例!$E$16="中国",L151,IF(記載例!$E$16="四国",L173,IF(記載例!$E$16="九州",L195)))))))))</f>
        <v>0.66246307294977036</v>
      </c>
      <c r="M217" s="56">
        <f>IF(記載例!$E$16="北海道",M19,IF(記載例!$E$16="東北",M41,IF(記載例!$E$16="東京",M63,IF(記載例!$E$16="中部",M85,IF(記載例!$E$16="北陸",M107,IF(記載例!$E$16="関西",M129,IF(記載例!$E$16="中国",M151,IF(記載例!$E$16="四国",M173,IF(記載例!$E$16="九州",M195)))))))))</f>
        <v>0.63047378492889627</v>
      </c>
    </row>
    <row r="218" spans="1:13" x14ac:dyDescent="0.3">
      <c r="A218" s="50">
        <v>4</v>
      </c>
      <c r="B218" s="54">
        <f>IF(記載例!$E$16="北海道",B20,IF(記載例!$E$16="東北",B42,IF(記載例!$E$16="東京",B64,IF(記載例!$E$16="中部",B86,IF(記載例!$E$16="北陸",B108,IF(記載例!$E$16="関西",B130,IF(記載例!$E$16="中国",B152,IF(記載例!$E$16="四国",B174,IF(記載例!$E$16="九州",B196)))))))))</f>
        <v>0.61366548897456741</v>
      </c>
      <c r="C218" s="55">
        <f>IF(記載例!$E$16="北海道",C20,IF(記載例!$E$16="東北",C42,IF(記載例!$E$16="東京",C64,IF(記載例!$E$16="中部",C86,IF(記載例!$E$16="北陸",C108,IF(記載例!$E$16="関西",C130,IF(記載例!$E$16="中国",C152,IF(記載例!$E$16="四国",C174,IF(記載例!$E$16="九州",C196)))))))))</f>
        <v>0.56973692786187269</v>
      </c>
      <c r="D218" s="55">
        <f>IF(記載例!$E$16="北海道",D20,IF(記載例!$E$16="東北",D42,IF(記載例!$E$16="東京",D64,IF(記載例!$E$16="中部",D86,IF(記載例!$E$16="北陸",D108,IF(記載例!$E$16="関西",D130,IF(記載例!$E$16="中国",D152,IF(記載例!$E$16="四国",D174,IF(記載例!$E$16="九州",D196)))))))))</f>
        <v>0.59165250347469889</v>
      </c>
      <c r="E218" s="55">
        <f>IF(記載例!$E$16="北海道",E20,IF(記載例!$E$16="東北",E42,IF(記載例!$E$16="東京",E64,IF(記載例!$E$16="中部",E86,IF(記載例!$E$16="北陸",E108,IF(記載例!$E$16="関西",E130,IF(記載例!$E$16="中国",E152,IF(記載例!$E$16="四国",E174,IF(記載例!$E$16="九州",E196)))))))))</f>
        <v>0.70880647528709251</v>
      </c>
      <c r="F218" s="55">
        <f>IF(記載例!$E$16="北海道",F20,IF(記載例!$E$16="東北",F42,IF(記載例!$E$16="東京",F64,IF(記載例!$E$16="中部",F86,IF(記載例!$E$16="北陸",F108,IF(記載例!$E$16="関西",F130,IF(記載例!$E$16="中国",F152,IF(記載例!$E$16="四国",F174,IF(記載例!$E$16="九州",F196)))))))))</f>
        <v>0.70055019001680219</v>
      </c>
      <c r="G218" s="55">
        <f>IF(記載例!$E$16="北海道",G20,IF(記載例!$E$16="東北",G42,IF(記載例!$E$16="東京",G64,IF(記載例!$E$16="中部",G86,IF(記載例!$E$16="北陸",G108,IF(記載例!$E$16="関西",G130,IF(記載例!$E$16="中国",G152,IF(記載例!$E$16="四国",G174,IF(記載例!$E$16="九州",G196)))))))))</f>
        <v>0.67095168915122461</v>
      </c>
      <c r="H218" s="55">
        <f>IF(記載例!$E$16="北海道",H20,IF(記載例!$E$16="東北",H42,IF(記載例!$E$16="東京",H64,IF(記載例!$E$16="中部",H86,IF(記載例!$E$16="北陸",H108,IF(記載例!$E$16="関西",H130,IF(記載例!$E$16="中国",H152,IF(記載例!$E$16="四国",H174,IF(記載例!$E$16="九州",H196)))))))))</f>
        <v>0.64294096406735246</v>
      </c>
      <c r="I218" s="55">
        <f>IF(記載例!$E$16="北海道",I20,IF(記載例!$E$16="東北",I42,IF(記載例!$E$16="東京",I64,IF(記載例!$E$16="中部",I86,IF(記載例!$E$16="北陸",I108,IF(記載例!$E$16="関西",I130,IF(記載例!$E$16="中国",I152,IF(記載例!$E$16="四国",I174,IF(記載例!$E$16="九州",I196)))))))))</f>
        <v>0.48342220966970845</v>
      </c>
      <c r="J218" s="55">
        <f>IF(記載例!$E$16="北海道",J20,IF(記載例!$E$16="東北",J42,IF(記載例!$E$16="東京",J64,IF(記載例!$E$16="中部",J86,IF(記載例!$E$16="北陸",J108,IF(記載例!$E$16="関西",J130,IF(記載例!$E$16="中国",J152,IF(記載例!$E$16="四国",J174,IF(記載例!$E$16="九州",J196)))))))))</f>
        <v>0.67302719074642903</v>
      </c>
      <c r="K218" s="55">
        <f>IF(記載例!$E$16="北海道",K20,IF(記載例!$E$16="東北",K42,IF(記載例!$E$16="東京",K64,IF(記載例!$E$16="中部",K86,IF(記載例!$E$16="北陸",K108,IF(記載例!$E$16="関西",K130,IF(記載例!$E$16="中国",K152,IF(記載例!$E$16="四国",K174,IF(記載例!$E$16="九州",K196)))))))))</f>
        <v>0.56244034798656872</v>
      </c>
      <c r="L218" s="55">
        <f>IF(記載例!$E$16="北海道",L20,IF(記載例!$E$16="東北",L42,IF(記載例!$E$16="東京",L64,IF(記載例!$E$16="中部",L86,IF(記載例!$E$16="北陸",L108,IF(記載例!$E$16="関西",L130,IF(記載例!$E$16="中国",L152,IF(記載例!$E$16="四国",L174,IF(記載例!$E$16="九州",L196)))))))))</f>
        <v>0.57656744984800024</v>
      </c>
      <c r="M218" s="56">
        <f>IF(記載例!$E$16="北海道",M20,IF(記載例!$E$16="東北",M42,IF(記載例!$E$16="東京",M64,IF(記載例!$E$16="中部",M86,IF(記載例!$E$16="北陸",M108,IF(記載例!$E$16="関西",M130,IF(記載例!$E$16="中国",M152,IF(記載例!$E$16="四国",M174,IF(記載例!$E$16="九州",M196)))))))))</f>
        <v>0.54966224000224639</v>
      </c>
    </row>
    <row r="219" spans="1:13" x14ac:dyDescent="0.3">
      <c r="A219" s="50">
        <v>3</v>
      </c>
      <c r="B219" s="54">
        <f>IF(記載例!$E$16="北海道",B21,IF(記載例!$E$16="東北",B43,IF(記載例!$E$16="東京",B65,IF(記載例!$E$16="中部",B87,IF(記載例!$E$16="北陸",B109,IF(記載例!$E$16="関西",B131,IF(記載例!$E$16="中国",B153,IF(記載例!$E$16="四国",B175,IF(記載例!$E$16="九州",B197)))))))))</f>
        <v>0.53666320466698769</v>
      </c>
      <c r="C219" s="55">
        <f>IF(記載例!$E$16="北海道",C21,IF(記載例!$E$16="東北",C43,IF(記載例!$E$16="東京",C65,IF(記載例!$E$16="中部",C87,IF(記載例!$E$16="北陸",C109,IF(記載例!$E$16="関西",C131,IF(記載例!$E$16="中国",C153,IF(記載例!$E$16="四国",C175,IF(記載例!$E$16="九州",C197)))))))))</f>
        <v>0.48484936438500942</v>
      </c>
      <c r="D219" s="55">
        <f>IF(記載例!$E$16="北海道",D21,IF(記載例!$E$16="東北",D43,IF(記載例!$E$16="東京",D65,IF(記載例!$E$16="中部",D87,IF(記載例!$E$16="北陸",D109,IF(記載例!$E$16="関西",D131,IF(記載例!$E$16="中国",D153,IF(記載例!$E$16="四国",D175,IF(記載例!$E$16="九州",D197)))))))))</f>
        <v>0.4788598728522146</v>
      </c>
      <c r="E219" s="55">
        <f>IF(記載例!$E$16="北海道",E21,IF(記載例!$E$16="東北",E43,IF(記載例!$E$16="東京",E65,IF(記載例!$E$16="中部",E87,IF(記載例!$E$16="北陸",E109,IF(記載例!$E$16="関西",E131,IF(記載例!$E$16="中国",E153,IF(記載例!$E$16="四国",E175,IF(記載例!$E$16="九州",E197)))))))))</f>
        <v>0.58137436522820241</v>
      </c>
      <c r="F219" s="55">
        <f>IF(記載例!$E$16="北海道",F21,IF(記載例!$E$16="東北",F43,IF(記載例!$E$16="東京",F65,IF(記載例!$E$16="中部",F87,IF(記載例!$E$16="北陸",F109,IF(記載例!$E$16="関西",F131,IF(記載例!$E$16="中国",F153,IF(記載例!$E$16="四国",F175,IF(記載例!$E$16="九州",F197)))))))))</f>
        <v>0.57706579091877064</v>
      </c>
      <c r="G219" s="55">
        <f>IF(記載例!$E$16="北海道",G21,IF(記載例!$E$16="東北",G43,IF(記載例!$E$16="東京",G65,IF(記載例!$E$16="中部",G87,IF(記載例!$E$16="北陸",G109,IF(記載例!$E$16="関西",G131,IF(記載例!$E$16="中国",G153,IF(記載例!$E$16="四国",G175,IF(記載例!$E$16="九州",G197)))))))))</f>
        <v>0.54616234679632747</v>
      </c>
      <c r="H219" s="55">
        <f>IF(記載例!$E$16="北海道",H21,IF(記載例!$E$16="東北",H43,IF(記載例!$E$16="東京",H65,IF(記載例!$E$16="中部",H87,IF(記載例!$E$16="北陸",H109,IF(記載例!$E$16="関西",H131,IF(記載例!$E$16="中国",H153,IF(記載例!$E$16="四国",H175,IF(記載例!$E$16="九州",H197)))))))))</f>
        <v>0.54147262712893007</v>
      </c>
      <c r="I219" s="55">
        <f>IF(記載例!$E$16="北海道",I21,IF(記載例!$E$16="東北",I43,IF(記載例!$E$16="東京",I65,IF(記載例!$E$16="中部",I87,IF(記載例!$E$16="北陸",I109,IF(記載例!$E$16="関西",I131,IF(記載例!$E$16="中国",I153,IF(記載例!$E$16="四国",I175,IF(記載例!$E$16="九州",I197)))))))))</f>
        <v>0.39178433455720946</v>
      </c>
      <c r="J219" s="55">
        <f>IF(記載例!$E$16="北海道",J21,IF(記載例!$E$16="東北",J43,IF(記載例!$E$16="東京",J65,IF(記載例!$E$16="中部",J87,IF(記載例!$E$16="北陸",J109,IF(記載例!$E$16="関西",J131,IF(記載例!$E$16="中国",J153,IF(記載例!$E$16="四国",J175,IF(記載例!$E$16="九州",J197)))))))))</f>
        <v>0.5913211180210729</v>
      </c>
      <c r="K219" s="55">
        <f>IF(記載例!$E$16="北海道",K21,IF(記載例!$E$16="東北",K43,IF(記載例!$E$16="東京",K65,IF(記載例!$E$16="中部",K87,IF(記載例!$E$16="北陸",K109,IF(記載例!$E$16="関西",K131,IF(記載例!$E$16="中国",K153,IF(記載例!$E$16="四国",K175,IF(記載例!$E$16="九州",K197)))))))))</f>
        <v>0.46855080583579034</v>
      </c>
      <c r="L219" s="55">
        <f>IF(記載例!$E$16="北海道",L21,IF(記載例!$E$16="東北",L43,IF(記載例!$E$16="東京",L65,IF(記載例!$E$16="中部",L87,IF(記載例!$E$16="北陸",L109,IF(記載例!$E$16="関西",L131,IF(記載例!$E$16="中国",L153,IF(記載例!$E$16="四国",L175,IF(記載例!$E$16="九州",L197)))))))))</f>
        <v>0.47995761187875319</v>
      </c>
      <c r="M219" s="56">
        <f>IF(記載例!$E$16="北海道",M21,IF(記載例!$E$16="東北",M43,IF(記載例!$E$16="東京",M65,IF(記載例!$E$16="中部",M87,IF(記載例!$E$16="北陸",M109,IF(記載例!$E$16="関西",M131,IF(記載例!$E$16="中国",M153,IF(記載例!$E$16="四国",M175,IF(記載例!$E$16="九州",M197)))))))))</f>
        <v>0.45936646371451306</v>
      </c>
    </row>
    <row r="220" spans="1:13" x14ac:dyDescent="0.3">
      <c r="A220" s="50">
        <v>2</v>
      </c>
      <c r="B220" s="54">
        <f>IF(記載例!$E$16="北海道",B22,IF(記載例!$E$16="東北",B44,IF(記載例!$E$16="東京",B66,IF(記載例!$E$16="中部",B88,IF(記載例!$E$16="北陸",B110,IF(記載例!$E$16="関西",B132,IF(記載例!$E$16="中国",B154,IF(記載例!$E$16="四国",B176,IF(記載例!$E$16="九州",B198)))))))))</f>
        <v>0.45064202776997364</v>
      </c>
      <c r="C220" s="55">
        <f>IF(記載例!$E$16="北海道",C22,IF(記載例!$E$16="東北",C44,IF(記載例!$E$16="東京",C66,IF(記載例!$E$16="中部",C88,IF(記載例!$E$16="北陸",C110,IF(記載例!$E$16="関西",C132,IF(記載例!$E$16="中国",C154,IF(記載例!$E$16="四国",C176,IF(記載例!$E$16="九州",C198)))))))))</f>
        <v>0.3887700253537178</v>
      </c>
      <c r="D220" s="55">
        <f>IF(記載例!$E$16="北海道",D22,IF(記載例!$E$16="東北",D44,IF(記載例!$E$16="東京",D66,IF(記載例!$E$16="中部",D88,IF(記載例!$E$16="北陸",D110,IF(記載例!$E$16="関西",D132,IF(記載例!$E$16="中国",D154,IF(記載例!$E$16="四国",D176,IF(記載例!$E$16="九州",D198)))))))))</f>
        <v>0.35117338421516409</v>
      </c>
      <c r="E220" s="55">
        <f>IF(記載例!$E$16="北海道",E22,IF(記載例!$E$16="東北",E44,IF(記載例!$E$16="東京",E66,IF(記載例!$E$16="中部",E88,IF(記載例!$E$16="北陸",E110,IF(記載例!$E$16="関西",E132,IF(記載例!$E$16="中国",E154,IF(記載例!$E$16="四国",E176,IF(記載例!$E$16="九州",E198)))))))))</f>
        <v>0.43260805043331652</v>
      </c>
      <c r="F220" s="55">
        <f>IF(記載例!$E$16="北海道",F22,IF(記載例!$E$16="東北",F44,IF(記載例!$E$16="東京",F66,IF(記載例!$E$16="中部",F88,IF(記載例!$E$16="北陸",F110,IF(記載例!$E$16="関西",F132,IF(記載例!$E$16="中国",F154,IF(記載例!$E$16="四国",F176,IF(記載例!$E$16="九州",F198)))))))))</f>
        <v>0.43348872151582352</v>
      </c>
      <c r="G220" s="55">
        <f>IF(記載例!$E$16="北海道",G22,IF(記載例!$E$16="東北",G44,IF(記載例!$E$16="東京",G66,IF(記載例!$E$16="中部",G88,IF(記載例!$E$16="北陸",G110,IF(記載例!$E$16="関西",G132,IF(記載例!$E$16="中国",G154,IF(記載例!$E$16="四国",G176,IF(記載例!$E$16="九州",G198)))))))))</f>
        <v>0.40196092541230238</v>
      </c>
      <c r="H220" s="55">
        <f>IF(記載例!$E$16="北海道",H22,IF(記載例!$E$16="東北",H44,IF(記載例!$E$16="東京",H66,IF(記載例!$E$16="中部",H88,IF(記載例!$E$16="北陸",H110,IF(記載例!$E$16="関西",H132,IF(記載例!$E$16="中国",H154,IF(記載例!$E$16="四国",H176,IF(記載例!$E$16="九州",H198)))))))))</f>
        <v>0.42594454938836818</v>
      </c>
      <c r="I220" s="55">
        <f>IF(記載例!$E$16="北海道",I22,IF(記載例!$E$16="東北",I44,IF(記載例!$E$16="東京",I66,IF(記載例!$E$16="中部",I88,IF(記載例!$E$16="北陸",I110,IF(記載例!$E$16="関西",I132,IF(記載例!$E$16="中国",I154,IF(記載例!$E$16="四国",I176,IF(記載例!$E$16="九州",I198)))))))))</f>
        <v>0.29180653545785584</v>
      </c>
      <c r="J220" s="55">
        <f>IF(記載例!$E$16="北海道",J22,IF(記載例!$E$16="東北",J44,IF(記載例!$E$16="東京",J66,IF(記載例!$E$16="中部",J88,IF(記載例!$E$16="北陸",J110,IF(記載例!$E$16="関西",J132,IF(記載例!$E$16="中国",J154,IF(記載例!$E$16="四国",J176,IF(記載例!$E$16="九州",J198)))))))))</f>
        <v>0.49912929743987494</v>
      </c>
      <c r="K220" s="55">
        <f>IF(記載例!$E$16="北海道",K22,IF(記載例!$E$16="東北",K44,IF(記載例!$E$16="東京",K66,IF(記載例!$E$16="中部",K88,IF(記載例!$E$16="北陸",K110,IF(記載例!$E$16="関西",K132,IF(記載例!$E$16="中国",K154,IF(記載例!$E$16="四国",K176,IF(記載例!$E$16="九州",K198)))))))))</f>
        <v>0.36514736966922368</v>
      </c>
      <c r="L220" s="55">
        <f>IF(記載例!$E$16="北海道",L22,IF(記載例!$E$16="東北",L44,IF(記載例!$E$16="東京",L66,IF(記載例!$E$16="中部",L88,IF(記載例!$E$16="北陸",L110,IF(記載例!$E$16="関西",L132,IF(記載例!$E$16="中国",L154,IF(記載例!$E$16="四国",L176,IF(記載例!$E$16="九州",L198)))))))))</f>
        <v>0.37263355904202927</v>
      </c>
      <c r="M220" s="56">
        <f>IF(記載例!$E$16="北海道",M22,IF(記載例!$E$16="東北",M44,IF(記載例!$E$16="東京",M66,IF(記載例!$E$16="中部",M88,IF(記載例!$E$16="北陸",M110,IF(記載例!$E$16="関西",M132,IF(記載例!$E$16="中国",M154,IF(記載例!$E$16="四国",M176,IF(記載例!$E$16="九州",M198)))))))))</f>
        <v>0.35958645606569645</v>
      </c>
    </row>
    <row r="221" spans="1:13" x14ac:dyDescent="0.3">
      <c r="A221" s="50">
        <v>1</v>
      </c>
      <c r="B221" s="57">
        <f>IF(記載例!$E$16="北海道",B23,IF(記載例!$E$16="東北",B45,IF(記載例!$E$16="東京",B67,IF(記載例!$E$16="中部",B89,IF(記載例!$E$16="北陸",B111,IF(記載例!$E$16="関西",B133,IF(記載例!$E$16="中国",B155,IF(記載例!$E$16="四国",B177,IF(記載例!$E$16="九州",B199)))))))))</f>
        <v>0.35560195828352542</v>
      </c>
      <c r="C221" s="58">
        <f>IF(記載例!$E$16="北海道",C23,IF(記載例!$E$16="東北",C45,IF(記載例!$E$16="東京",C67,IF(記載例!$E$16="中部",C89,IF(記載例!$E$16="北陸",C111,IF(記載例!$E$16="関西",C133,IF(記載例!$E$16="中国",C155,IF(記載例!$E$16="四国",C177,IF(記載例!$E$16="九州",C199)))))))))</f>
        <v>0.28149891076799777</v>
      </c>
      <c r="D221" s="58">
        <f>IF(記載例!$E$16="北海道",D23,IF(記載例!$E$16="東北",D45,IF(記載例!$E$16="東京",D67,IF(記載例!$E$16="中部",D89,IF(記載例!$E$16="北陸",D111,IF(記載例!$E$16="関西",D133,IF(記載例!$E$16="中国",D155,IF(記載例!$E$16="四国",D177,IF(記載例!$E$16="九州",D199)))))))))</f>
        <v>0.20859303756354727</v>
      </c>
      <c r="E221" s="58">
        <f>IF(記載例!$E$16="北海道",E23,IF(記載例!$E$16="東北",E45,IF(記載例!$E$16="東京",E67,IF(記載例!$E$16="中部",E89,IF(記載例!$E$16="北陸",E111,IF(記載例!$E$16="関西",E133,IF(記載例!$E$16="中国",E155,IF(記載例!$E$16="四国",E177,IF(記載例!$E$16="九州",E199)))))))))</f>
        <v>0.26250753090243478</v>
      </c>
      <c r="F221" s="58">
        <f>IF(記載例!$E$16="北海道",F23,IF(記載例!$E$16="東北",F45,IF(記載例!$E$16="東京",F67,IF(記載例!$E$16="中部",F89,IF(記載例!$E$16="北陸",F111,IF(記載例!$E$16="関西",F133,IF(記載例!$E$16="中国",F155,IF(記載例!$E$16="四国",F177,IF(記載例!$E$16="九州",F199)))))))))</f>
        <v>0.26981898180796077</v>
      </c>
      <c r="G221" s="58">
        <f>IF(記載例!$E$16="北海道",G23,IF(記載例!$E$16="東北",G45,IF(記載例!$E$16="東京",G67,IF(記載例!$E$16="中部",G89,IF(記載例!$E$16="北陸",G111,IF(記載例!$E$16="関西",G133,IF(記載例!$E$16="中国",G155,IF(記載例!$E$16="四国",G177,IF(記載例!$E$16="九州",G199)))))))))</f>
        <v>0.23834742499914946</v>
      </c>
      <c r="H221" s="58">
        <f>IF(記載例!$E$16="北海道",H23,IF(記載例!$E$16="東北",H45,IF(記載例!$E$16="東京",H67,IF(記載例!$E$16="中部",H89,IF(記載例!$E$16="北陸",H111,IF(記載例!$E$16="関西",H133,IF(記載例!$E$16="中国",H155,IF(記載例!$E$16="四国",H177,IF(記載例!$E$16="九州",H199)))))))))</f>
        <v>0.29635673084566672</v>
      </c>
      <c r="I221" s="58">
        <f>IF(記載例!$E$16="北海道",I23,IF(記載例!$E$16="東北",I45,IF(記載例!$E$16="東京",I67,IF(記載例!$E$16="中部",I89,IF(記載例!$E$16="北陸",I111,IF(記載例!$E$16="関西",I133,IF(記載例!$E$16="中国",I155,IF(記載例!$E$16="四国",I177,IF(記載例!$E$16="九州",I199)))))))))</f>
        <v>0.18348881237164782</v>
      </c>
      <c r="J221" s="58">
        <f>IF(記載例!$E$16="北海道",J23,IF(記載例!$E$16="東北",J45,IF(記載例!$E$16="東京",J67,IF(記載例!$E$16="中部",J89,IF(記載例!$E$16="北陸",J111,IF(記載例!$E$16="関西",J133,IF(記載例!$E$16="中国",J155,IF(記載例!$E$16="四国",J177,IF(記載例!$E$16="九州",J199)))))))))</f>
        <v>0.39645172900283498</v>
      </c>
      <c r="K221" s="58">
        <f>IF(記載例!$E$16="北海道",K23,IF(記載例!$E$16="東北",K45,IF(記載例!$E$16="東京",K67,IF(記載例!$E$16="中部",K89,IF(記載例!$E$16="北陸",K111,IF(記載例!$E$16="関西",K133,IF(記載例!$E$16="中国",K155,IF(記載例!$E$16="四国",K177,IF(記載例!$E$16="九州",K199)))))))))</f>
        <v>0.25223003948686862</v>
      </c>
      <c r="L221" s="58">
        <f>IF(記載例!$E$16="北海道",L23,IF(記載例!$E$16="東北",L45,IF(記載例!$E$16="東京",L67,IF(記載例!$E$16="中部",L89,IF(記載例!$E$16="北陸",L111,IF(記載例!$E$16="関西",L133,IF(記載例!$E$16="中国",L155,IF(記載例!$E$16="四国",L177,IF(記載例!$E$16="九州",L199)))))))))</f>
        <v>0.25459529133782854</v>
      </c>
      <c r="M221" s="59">
        <f>IF(記載例!$E$16="北海道",M23,IF(記載例!$E$16="東北",M45,IF(記載例!$E$16="東京",M67,IF(記載例!$E$16="中部",M89,IF(記載例!$E$16="北陸",M111,IF(記載例!$E$16="関西",M133,IF(記載例!$E$16="中国",M155,IF(記載例!$E$16="四国",M177,IF(記載例!$E$16="九州",M199)))))))))</f>
        <v>0.25032221705579649</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99"/>
  <sheetViews>
    <sheetView topLeftCell="A64" zoomScale="85" zoomScaleNormal="85" workbookViewId="0"/>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95</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3930.3844085696437</v>
      </c>
      <c r="C4" s="25">
        <f>'計算用(期待容量)'!C4</f>
        <v>10418.923294187602</v>
      </c>
      <c r="D4" s="25">
        <f>'計算用(期待容量)'!D4</f>
        <v>38126.898041605098</v>
      </c>
      <c r="E4" s="25">
        <f>'計算用(期待容量)'!E4</f>
        <v>18252.719119445577</v>
      </c>
      <c r="F4" s="25">
        <f>'計算用(期待容量)'!F4</f>
        <v>3901.3632411227868</v>
      </c>
      <c r="G4" s="25">
        <f>'計算用(期待容量)'!G4</f>
        <v>18229.137931034482</v>
      </c>
      <c r="H4" s="25">
        <f>'計算用(期待容量)'!H4</f>
        <v>7487.5676982685782</v>
      </c>
      <c r="I4" s="25">
        <f>'計算用(期待容量)'!I4</f>
        <v>3412.0325203252032</v>
      </c>
      <c r="J4" s="25">
        <f>'計算用(期待容量)'!J4</f>
        <v>10213.677784849731</v>
      </c>
    </row>
    <row r="5" spans="1:13" x14ac:dyDescent="0.3">
      <c r="A5" s="7" t="s">
        <v>11</v>
      </c>
      <c r="B5" s="25">
        <f>'計算用(期待容量)'!B5</f>
        <v>3559.7314428522482</v>
      </c>
      <c r="C5" s="25">
        <f>'計算用(期待容量)'!C5</f>
        <v>9708.7447599226998</v>
      </c>
      <c r="D5" s="25">
        <f>'計算用(期待容量)'!D5</f>
        <v>36650.463259347445</v>
      </c>
      <c r="E5" s="25">
        <f>'計算用(期待容量)'!E5</f>
        <v>18641.924174480228</v>
      </c>
      <c r="F5" s="25">
        <f>'計算用(期待容量)'!F5</f>
        <v>3563.6396085286283</v>
      </c>
      <c r="G5" s="25">
        <f>'計算用(期待容量)'!G5</f>
        <v>18467.817314746881</v>
      </c>
      <c r="H5" s="25">
        <f>'計算用(期待容量)'!H5</f>
        <v>7399.0773497509208</v>
      </c>
      <c r="I5" s="25">
        <f>'計算用(期待容量)'!I5</f>
        <v>3392.1951219512193</v>
      </c>
      <c r="J5" s="25">
        <f>'計算用(期待容量)'!J5</f>
        <v>10372.206002322029</v>
      </c>
    </row>
    <row r="6" spans="1:13" x14ac:dyDescent="0.3">
      <c r="A6" s="7" t="s">
        <v>12</v>
      </c>
      <c r="B6" s="25">
        <f>'計算用(期待容量)'!B6</f>
        <v>3549.0096620110048</v>
      </c>
      <c r="C6" s="25">
        <f>'計算用(期待容量)'!C6</f>
        <v>10448.637877211238</v>
      </c>
      <c r="D6" s="25">
        <f>'計算用(期待容量)'!D6</f>
        <v>40701.594134391329</v>
      </c>
      <c r="E6" s="25">
        <f>'計算用(期待容量)'!E6</f>
        <v>20128.887077048512</v>
      </c>
      <c r="F6" s="25">
        <f>'計算用(期待容量)'!F6</f>
        <v>4002.1762657777595</v>
      </c>
      <c r="G6" s="25">
        <f>'計算用(期待容量)'!G6</f>
        <v>20934.170946441674</v>
      </c>
      <c r="H6" s="25">
        <f>'計算用(期待容量)'!H6</f>
        <v>8121.1465541518173</v>
      </c>
      <c r="I6" s="25">
        <f>'計算用(期待容量)'!I6</f>
        <v>3868.2926829268295</v>
      </c>
      <c r="J6" s="25">
        <f>'計算用(期待容量)'!J6</f>
        <v>11795.307566897845</v>
      </c>
    </row>
    <row r="7" spans="1:13" x14ac:dyDescent="0.3">
      <c r="A7" s="7" t="s">
        <v>13</v>
      </c>
      <c r="B7" s="25">
        <f>'計算用(期待容量)'!B7</f>
        <v>4031</v>
      </c>
      <c r="C7" s="25">
        <f>'計算用(期待容量)'!C7</f>
        <v>12387.722204968944</v>
      </c>
      <c r="D7" s="25">
        <f>'計算用(期待容量)'!D7</f>
        <v>53202.894367032874</v>
      </c>
      <c r="E7" s="25">
        <f>'計算用(期待容量)'!E7</f>
        <v>24480</v>
      </c>
      <c r="F7" s="25">
        <f>'計算用(期待容量)'!F7</f>
        <v>4959.8999999999996</v>
      </c>
      <c r="G7" s="25">
        <f>'計算用(期待容量)'!G7</f>
        <v>27110</v>
      </c>
      <c r="H7" s="25">
        <f>'計算用(期待容量)'!H7</f>
        <v>10331.799999999999</v>
      </c>
      <c r="I7" s="25">
        <f>'計算用(期待容量)'!I7</f>
        <v>4880</v>
      </c>
      <c r="J7" s="25">
        <f>'計算用(期待容量)'!J7</f>
        <v>15107.262022615098</v>
      </c>
    </row>
    <row r="8" spans="1:13" x14ac:dyDescent="0.3">
      <c r="A8" s="7" t="s">
        <v>14</v>
      </c>
      <c r="B8" s="25">
        <f>'計算用(期待容量)'!B8</f>
        <v>4140.8</v>
      </c>
      <c r="C8" s="25">
        <f>'計算用(期待容量)'!C8</f>
        <v>12662</v>
      </c>
      <c r="D8" s="25">
        <f>'計算用(期待容量)'!D8</f>
        <v>53197.9</v>
      </c>
      <c r="E8" s="25">
        <f>'計算用(期待容量)'!E8</f>
        <v>24480</v>
      </c>
      <c r="F8" s="25">
        <f>'計算用(期待容量)'!F8</f>
        <v>4959.8999999999996</v>
      </c>
      <c r="G8" s="25">
        <f>'計算用(期待容量)'!G8</f>
        <v>27110</v>
      </c>
      <c r="H8" s="25">
        <f>'計算用(期待容量)'!H8</f>
        <v>10331.799999999999</v>
      </c>
      <c r="I8" s="25">
        <f>'計算用(期待容量)'!I8</f>
        <v>4880</v>
      </c>
      <c r="J8" s="25">
        <f>'計算用(期待容量)'!J8</f>
        <v>15105.49</v>
      </c>
    </row>
    <row r="9" spans="1:13" x14ac:dyDescent="0.3">
      <c r="A9" s="7" t="s">
        <v>15</v>
      </c>
      <c r="B9" s="25">
        <f>'計算用(期待容量)'!B9</f>
        <v>3871.1</v>
      </c>
      <c r="C9" s="25">
        <f>'計算用(期待容量)'!C9</f>
        <v>11398.749223602485</v>
      </c>
      <c r="D9" s="25">
        <f>'計算用(期待容量)'!D9</f>
        <v>45078.557514659798</v>
      </c>
      <c r="E9" s="25">
        <f>'計算用(期待容量)'!E9</f>
        <v>23112.792498980838</v>
      </c>
      <c r="F9" s="25">
        <f>'計算用(期待容量)'!F9</f>
        <v>4395.3470619321533</v>
      </c>
      <c r="G9" s="25">
        <f>'計算用(期待容量)'!G9</f>
        <v>22714.321349963317</v>
      </c>
      <c r="H9" s="25">
        <f>'計算用(期待容量)'!H9</f>
        <v>9232.2923702890876</v>
      </c>
      <c r="I9" s="25">
        <f>'計算用(期待容量)'!I9</f>
        <v>4284.8780487804879</v>
      </c>
      <c r="J9" s="25">
        <f>'計算用(期待容量)'!J9</f>
        <v>13021.916030891472</v>
      </c>
    </row>
    <row r="10" spans="1:13" x14ac:dyDescent="0.3">
      <c r="A10" s="7" t="s">
        <v>16</v>
      </c>
      <c r="B10" s="25">
        <f>'計算用(期待容量)'!B10</f>
        <v>3960.0446621117767</v>
      </c>
      <c r="C10" s="25">
        <f>'計算用(期待容量)'!C10</f>
        <v>10384.256280660027</v>
      </c>
      <c r="D10" s="25">
        <f>'計算用(期待容量)'!D10</f>
        <v>37516.586390188124</v>
      </c>
      <c r="E10" s="25">
        <f>'計算用(期待容量)'!E10</f>
        <v>19540.089686098654</v>
      </c>
      <c r="F10" s="25">
        <f>'計算用(期待容量)'!F10</f>
        <v>3714.8591455110873</v>
      </c>
      <c r="G10" s="25">
        <f>'計算用(期待容量)'!G10</f>
        <v>18796.001467351431</v>
      </c>
      <c r="H10" s="25">
        <f>'計算用(期待容量)'!H10</f>
        <v>7729.8627001621689</v>
      </c>
      <c r="I10" s="25">
        <f>'計算用(期待容量)'!I10</f>
        <v>3531.0569105691056</v>
      </c>
      <c r="J10" s="25">
        <f>'計算用(期待容量)'!J10</f>
        <v>11098.214785787781</v>
      </c>
    </row>
    <row r="11" spans="1:13" x14ac:dyDescent="0.3">
      <c r="A11" s="7" t="s">
        <v>17</v>
      </c>
      <c r="B11" s="25">
        <f>'計算用(期待容量)'!B11</f>
        <v>4540.523880927909</v>
      </c>
      <c r="C11" s="25">
        <f>'計算用(期待容量)'!C11</f>
        <v>11490.629255240077</v>
      </c>
      <c r="D11" s="25">
        <f>'計算用(期待容量)'!D11</f>
        <v>40353.486752200137</v>
      </c>
      <c r="E11" s="25">
        <f>'計算用(期待容量)'!E11</f>
        <v>19310.558499796167</v>
      </c>
      <c r="F11" s="25">
        <f>'計算用(期待容量)'!F11</f>
        <v>4067.704731803492</v>
      </c>
      <c r="G11" s="25">
        <f>'計算用(期待容量)'!G11</f>
        <v>19243.52531181218</v>
      </c>
      <c r="H11" s="25">
        <f>'計算用(期待容量)'!H11</f>
        <v>8359.629046698843</v>
      </c>
      <c r="I11" s="25">
        <f>'計算用(期待容量)'!I11</f>
        <v>3620.3252032520327</v>
      </c>
      <c r="J11" s="25">
        <f>'計算用(期待容量)'!J11</f>
        <v>11333.978591882307</v>
      </c>
    </row>
    <row r="12" spans="1:13" x14ac:dyDescent="0.3">
      <c r="A12" s="7" t="s">
        <v>18</v>
      </c>
      <c r="B12" s="25">
        <f>'計算用(期待容量)'!B12</f>
        <v>4810.6726767035489</v>
      </c>
      <c r="C12" s="25">
        <f>'計算用(期待容量)'!C12</f>
        <v>12743.594172736732</v>
      </c>
      <c r="D12" s="25">
        <f>'計算用(期待容量)'!D12</f>
        <v>44196.252634632605</v>
      </c>
      <c r="E12" s="25">
        <f>'計算用(期待容量)'!E12</f>
        <v>21037.032205462699</v>
      </c>
      <c r="F12" s="25">
        <f>'計算用(期待容量)'!F12</f>
        <v>4591.9324600093496</v>
      </c>
      <c r="G12" s="25">
        <f>'計算用(期待容量)'!G12</f>
        <v>23132.010271460014</v>
      </c>
      <c r="H12" s="25">
        <f>'計算用(期待容量)'!H12</f>
        <v>10152.913048291399</v>
      </c>
      <c r="I12" s="25">
        <f>'計算用(期待容量)'!I12</f>
        <v>4493.1707317073169</v>
      </c>
      <c r="J12" s="25">
        <f>'計算用(期待容量)'!J12</f>
        <v>14257.938529230447</v>
      </c>
    </row>
    <row r="13" spans="1:13" x14ac:dyDescent="0.3">
      <c r="A13" s="7" t="s">
        <v>19</v>
      </c>
      <c r="B13" s="25">
        <f>'計算用(期待容量)'!B13</f>
        <v>4971.8</v>
      </c>
      <c r="C13" s="25">
        <f>'計算用(期待容量)'!C13</f>
        <v>13326</v>
      </c>
      <c r="D13" s="25">
        <f>'計算用(期待容量)'!D13</f>
        <v>47650.65653658894</v>
      </c>
      <c r="E13" s="25">
        <f>'計算用(期待容量)'!E13</f>
        <v>22803.424378312269</v>
      </c>
      <c r="F13" s="25">
        <f>'計算用(期待容量)'!F13</f>
        <v>4929.6560926035081</v>
      </c>
      <c r="G13" s="25">
        <f>'計算用(期待容量)'!G13</f>
        <v>24176.23257520176</v>
      </c>
      <c r="H13" s="25">
        <f>'計算用(期待容量)'!H13</f>
        <v>10262.572856601832</v>
      </c>
      <c r="I13" s="25">
        <f>'計算用(期待容量)'!I13</f>
        <v>4493.1707317073169</v>
      </c>
      <c r="J13" s="25">
        <f>'計算用(期待容量)'!J13</f>
        <v>14433.625861185716</v>
      </c>
    </row>
    <row r="14" spans="1:13" x14ac:dyDescent="0.3">
      <c r="A14" s="7" t="s">
        <v>20</v>
      </c>
      <c r="B14" s="25">
        <f>'計算用(期待容量)'!B14</f>
        <v>4931.9189834129429</v>
      </c>
      <c r="C14" s="25">
        <f>'計算用(期待容量)'!C14</f>
        <v>13178.417570982607</v>
      </c>
      <c r="D14" s="25">
        <f>'計算用(期待容量)'!D14</f>
        <v>47650.65653658894</v>
      </c>
      <c r="E14" s="25">
        <f>'計算用(期待容量)'!E14</f>
        <v>22803.424378312269</v>
      </c>
      <c r="F14" s="25">
        <f>'計算用(期待容量)'!F14</f>
        <v>4929.6560926035081</v>
      </c>
      <c r="G14" s="25">
        <f>'計算用(期待容量)'!G14</f>
        <v>24176.23257520176</v>
      </c>
      <c r="H14" s="25">
        <f>'計算用(期待容量)'!H14</f>
        <v>10262.572856601832</v>
      </c>
      <c r="I14" s="25">
        <f>'計算用(期待容量)'!I14</f>
        <v>4493.1707317073169</v>
      </c>
      <c r="J14" s="25">
        <f>'計算用(期待容量)'!J14</f>
        <v>14430.047563250344</v>
      </c>
    </row>
    <row r="15" spans="1:13" x14ac:dyDescent="0.3">
      <c r="A15" s="7" t="s">
        <v>21</v>
      </c>
      <c r="B15" s="25">
        <f>'計算用(期待容量)'!B15</f>
        <v>4541.4257129612834</v>
      </c>
      <c r="C15" s="25">
        <f>'計算用(期待容量)'!C15</f>
        <v>12250.332094544374</v>
      </c>
      <c r="D15" s="25">
        <f>'計算用(期待容量)'!D15</f>
        <v>43588.038617369442</v>
      </c>
      <c r="E15" s="25">
        <f>'計算用(期待容量)'!E15</f>
        <v>20777.562168772933</v>
      </c>
      <c r="F15" s="25">
        <f>'計算用(期待容量)'!F15</f>
        <v>4491.1194353543769</v>
      </c>
      <c r="G15" s="25">
        <f>'計算用(期待容量)'!G15</f>
        <v>21172.850330154073</v>
      </c>
      <c r="H15" s="25">
        <f>'計算用(期待容量)'!H15</f>
        <v>9020.2967847813634</v>
      </c>
      <c r="I15" s="25">
        <f>'計算用(期待容量)'!I15</f>
        <v>3937.7235772357722</v>
      </c>
      <c r="J15" s="25">
        <f>'計算用(期待容量)'!J15</f>
        <v>12212.406595578068</v>
      </c>
    </row>
    <row r="16" spans="1:13" x14ac:dyDescent="0.3">
      <c r="B16" s="2"/>
      <c r="C16" s="2"/>
      <c r="D16" s="2"/>
      <c r="E16" s="2"/>
      <c r="F16" s="2"/>
      <c r="G16" s="2"/>
      <c r="H16" s="2"/>
      <c r="I16" s="2"/>
      <c r="J16" s="2"/>
      <c r="K16" s="2"/>
    </row>
    <row r="17" spans="1:12" x14ac:dyDescent="0.3">
      <c r="A17" s="1" t="s">
        <v>36</v>
      </c>
      <c r="B17" s="36">
        <f>'計算用(期待容量)'!B17</f>
        <v>153208.8921052191</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0.19109999999999999</v>
      </c>
      <c r="C19" s="26">
        <f>'計算用(期待容量)'!C19</f>
        <v>0.11800000000000001</v>
      </c>
      <c r="D19" s="26">
        <f>'計算用(期待容量)'!D19</f>
        <v>5.1900000000000002E-2</v>
      </c>
      <c r="E19" s="26">
        <f>'計算用(期待容量)'!E19</f>
        <v>1.01E-2</v>
      </c>
      <c r="F19" s="26">
        <f>'計算用(期待容量)'!F19</f>
        <v>0.20739999999999997</v>
      </c>
      <c r="G19" s="26">
        <f>'計算用(期待容量)'!G19</f>
        <v>-9.300000000000001E-3</v>
      </c>
      <c r="H19" s="26">
        <f>'計算用(期待容量)'!H19</f>
        <v>-1E-4</v>
      </c>
      <c r="I19" s="26">
        <f>'計算用(期待容量)'!I19</f>
        <v>9.5000000000000001E-2</v>
      </c>
      <c r="J19" s="26">
        <f>'計算用(期待容量)'!J19</f>
        <v>0.21440000000000001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775.29785295850252</v>
      </c>
      <c r="C24" s="25">
        <f>'計算用(期待容量)'!C24</f>
        <v>3075.9332863998206</v>
      </c>
      <c r="D24" s="25">
        <f>'計算用(期待容量)'!D24</f>
        <v>1744.9680198589847</v>
      </c>
      <c r="E24" s="25">
        <f>'計算用(期待容量)'!E24</f>
        <v>1642.9118983759945</v>
      </c>
      <c r="F24" s="25">
        <f>'計算用(期待容量)'!F24</f>
        <v>1088.4279042069311</v>
      </c>
      <c r="G24" s="25">
        <f>'計算用(期待容量)'!G24</f>
        <v>1791.7835502522835</v>
      </c>
      <c r="H24" s="25">
        <f>'計算用(期待容量)'!H24</f>
        <v>777.24634152822</v>
      </c>
      <c r="I24" s="25">
        <f>'計算用(期待容量)'!I24</f>
        <v>475.05163131125403</v>
      </c>
      <c r="J24" s="25">
        <f>'計算用(期待容量)'!J24</f>
        <v>697.70031300728613</v>
      </c>
    </row>
    <row r="25" spans="1:12" x14ac:dyDescent="0.3">
      <c r="A25" s="7" t="s">
        <v>11</v>
      </c>
      <c r="B25" s="25">
        <f>'計算用(期待容量)'!B25</f>
        <v>976.83317590057823</v>
      </c>
      <c r="C25" s="25">
        <f>'計算用(期待容量)'!C25</f>
        <v>3627.4843198103836</v>
      </c>
      <c r="D25" s="25">
        <f>'計算用(期待容量)'!D25</f>
        <v>3575.9800380666829</v>
      </c>
      <c r="E25" s="25">
        <f>'計算用(期待容量)'!E25</f>
        <v>2810.1957758404246</v>
      </c>
      <c r="F25" s="25">
        <f>'計算用(期待容量)'!F25</f>
        <v>1286.2252366295279</v>
      </c>
      <c r="G25" s="25">
        <f>'計算用(期待容量)'!G25</f>
        <v>2724.3426319198643</v>
      </c>
      <c r="H25" s="25">
        <f>'計算用(期待容量)'!H25</f>
        <v>1584.4351887386802</v>
      </c>
      <c r="I25" s="25">
        <f>'計算用(期待容量)'!I25</f>
        <v>913.38004440334316</v>
      </c>
      <c r="J25" s="25">
        <f>'計算用(期待容量)'!J25</f>
        <v>1274.9352649544192</v>
      </c>
    </row>
    <row r="26" spans="1:12" x14ac:dyDescent="0.3">
      <c r="A26" s="7" t="s">
        <v>12</v>
      </c>
      <c r="B26" s="25">
        <f>'計算用(期待容量)'!B26</f>
        <v>851.73560072778923</v>
      </c>
      <c r="C26" s="25">
        <f>'計算用(期待容量)'!C26</f>
        <v>3243.1534112459922</v>
      </c>
      <c r="D26" s="25">
        <f>'計算用(期待容量)'!D26</f>
        <v>3900.3461979561271</v>
      </c>
      <c r="E26" s="25">
        <f>'計算用(期待容量)'!E26</f>
        <v>3001.5153807449683</v>
      </c>
      <c r="F26" s="25">
        <f>'計算用(期待容量)'!F26</f>
        <v>1123.9371173876893</v>
      </c>
      <c r="G26" s="25">
        <f>'計算用(期待容量)'!G26</f>
        <v>2805.5051565468202</v>
      </c>
      <c r="H26" s="25">
        <f>'計算用(期待容量)'!H26</f>
        <v>1473.4662608047804</v>
      </c>
      <c r="I26" s="25">
        <f>'計算用(期待容量)'!I26</f>
        <v>885.04767272201036</v>
      </c>
      <c r="J26" s="25">
        <f>'計算用(期待容量)'!J26</f>
        <v>1736.8776078990911</v>
      </c>
    </row>
    <row r="27" spans="1:12" x14ac:dyDescent="0.3">
      <c r="A27" s="7" t="s">
        <v>13</v>
      </c>
      <c r="B27" s="25">
        <f>'計算用(期待容量)'!B27</f>
        <v>777.91908898874738</v>
      </c>
      <c r="C27" s="25">
        <f>'計算用(期待容量)'!C27</f>
        <v>3219.8736261004906</v>
      </c>
      <c r="D27" s="25">
        <f>'計算用(期待容量)'!D27</f>
        <v>5167.155071362833</v>
      </c>
      <c r="E27" s="25">
        <f>'計算用(期待容量)'!E27</f>
        <v>3513.6199726946502</v>
      </c>
      <c r="F27" s="25">
        <f>'計算用(期待容量)'!F27</f>
        <v>1186.2194884840469</v>
      </c>
      <c r="G27" s="25">
        <f>'計算用(期待容量)'!G27</f>
        <v>3237.0202922763478</v>
      </c>
      <c r="H27" s="25">
        <f>'計算用(期待容量)'!H27</f>
        <v>2224.8807932244076</v>
      </c>
      <c r="I27" s="25">
        <f>'計算用(期待容量)'!I27</f>
        <v>1168.7587341857652</v>
      </c>
      <c r="J27" s="25">
        <f>'計算用(期待容量)'!J27</f>
        <v>2152.9375762256036</v>
      </c>
    </row>
    <row r="28" spans="1:12" x14ac:dyDescent="0.3">
      <c r="A28" s="7" t="s">
        <v>14</v>
      </c>
      <c r="B28" s="25">
        <f>'計算用(期待容量)'!B28</f>
        <v>761.08435758049757</v>
      </c>
      <c r="C28" s="25">
        <f>'計算用(期待容量)'!C28</f>
        <v>3483.0316654385156</v>
      </c>
      <c r="D28" s="25">
        <f>'計算用(期待容量)'!D28</f>
        <v>5264.5149759734031</v>
      </c>
      <c r="E28" s="25">
        <f>'計算用(期待容量)'!E28</f>
        <v>3922.4146041319141</v>
      </c>
      <c r="F28" s="25">
        <f>'計算用(期待容量)'!F28</f>
        <v>1116.9842044495381</v>
      </c>
      <c r="G28" s="25">
        <f>'計算用(期待容量)'!G28</f>
        <v>3162.6895891969612</v>
      </c>
      <c r="H28" s="25">
        <f>'計算用(期待容量)'!H28</f>
        <v>2268.3952339659954</v>
      </c>
      <c r="I28" s="25">
        <f>'計算用(期待容量)'!I28</f>
        <v>1259.5270330774524</v>
      </c>
      <c r="J28" s="25">
        <f>'計算用(期待容量)'!J28</f>
        <v>2103.0766034734643</v>
      </c>
    </row>
    <row r="29" spans="1:12" x14ac:dyDescent="0.3">
      <c r="A29" s="7" t="s">
        <v>15</v>
      </c>
      <c r="B29" s="25">
        <f>'計算用(期待容量)'!B29</f>
        <v>605.71292261508393</v>
      </c>
      <c r="C29" s="25">
        <f>'計算用(期待容量)'!C29</f>
        <v>2802.3811875370511</v>
      </c>
      <c r="D29" s="25">
        <f>'計算用(期待容量)'!D29</f>
        <v>3809.6357830605893</v>
      </c>
      <c r="E29" s="25">
        <f>'計算用(期待容量)'!E29</f>
        <v>2745.5822285406239</v>
      </c>
      <c r="F29" s="25">
        <f>'計算用(期待容量)'!F29</f>
        <v>872.54778175603303</v>
      </c>
      <c r="G29" s="25">
        <f>'計算用(期待容量)'!G29</f>
        <v>2384.1752930093799</v>
      </c>
      <c r="H29" s="25">
        <f>'計算用(期待容量)'!H29</f>
        <v>1407.7855663712496</v>
      </c>
      <c r="I29" s="25">
        <f>'計算用(期待容量)'!I29</f>
        <v>893.53460834648308</v>
      </c>
      <c r="J29" s="25">
        <f>'計算用(期待容量)'!J29</f>
        <v>1603.3115864300078</v>
      </c>
    </row>
    <row r="30" spans="1:12" x14ac:dyDescent="0.3">
      <c r="A30" s="7" t="s">
        <v>16</v>
      </c>
      <c r="B30" s="25">
        <f>'計算用(期待容量)'!B30</f>
        <v>603.84548385046367</v>
      </c>
      <c r="C30" s="25">
        <f>'計算用(期待容量)'!C30</f>
        <v>2423.821071026864</v>
      </c>
      <c r="D30" s="25">
        <f>'計算用(期待容量)'!D30</f>
        <v>2326.144257067132</v>
      </c>
      <c r="E30" s="25">
        <f>'計算用(期待容量)'!E30</f>
        <v>1882.0300541114625</v>
      </c>
      <c r="F30" s="25">
        <f>'計算用(期待容量)'!F30</f>
        <v>681.32405519307827</v>
      </c>
      <c r="G30" s="25">
        <f>'計算用(期待容量)'!G30</f>
        <v>1638.3213934256105</v>
      </c>
      <c r="H30" s="25">
        <f>'計算用(期待容量)'!H30</f>
        <v>1049.3678291056181</v>
      </c>
      <c r="I30" s="25">
        <f>'計算用(期待容量)'!I30</f>
        <v>662.94063918618326</v>
      </c>
      <c r="J30" s="25">
        <f>'計算用(期待容量)'!J30</f>
        <v>1190.0125717151436</v>
      </c>
    </row>
    <row r="31" spans="1:12" x14ac:dyDescent="0.3">
      <c r="A31" s="7" t="s">
        <v>17</v>
      </c>
      <c r="B31" s="25">
        <f>'計算用(期待容量)'!B31</f>
        <v>703.0078247804264</v>
      </c>
      <c r="C31" s="25">
        <f>'計算用(期待容量)'!C31</f>
        <v>2299.0768372049952</v>
      </c>
      <c r="D31" s="25">
        <f>'計算用(期待容量)'!D31</f>
        <v>1144.1896717307968</v>
      </c>
      <c r="E31" s="25">
        <f>'計算用(期待容量)'!E31</f>
        <v>880.51245400636617</v>
      </c>
      <c r="F31" s="25">
        <f>'計算用(期待容量)'!F31</f>
        <v>616.08416837768618</v>
      </c>
      <c r="G31" s="25">
        <f>'計算用(期待容量)'!G31</f>
        <v>948.79323628746374</v>
      </c>
      <c r="H31" s="25">
        <f>'計算用(期待容量)'!H31</f>
        <v>346.91899645672788</v>
      </c>
      <c r="I31" s="25">
        <f>'計算用(期待容量)'!I31</f>
        <v>323.14628177753809</v>
      </c>
      <c r="J31" s="25">
        <f>'計算用(期待容量)'!J31</f>
        <v>608.14729306134836</v>
      </c>
    </row>
    <row r="32" spans="1:12" x14ac:dyDescent="0.3">
      <c r="A32" s="7" t="s">
        <v>18</v>
      </c>
      <c r="B32" s="25">
        <f>'計算用(期待容量)'!B32</f>
        <v>724.14700023439082</v>
      </c>
      <c r="C32" s="25">
        <f>'計算用(期待容量)'!C32</f>
        <v>2924.4200298806636</v>
      </c>
      <c r="D32" s="25">
        <f>'計算用(期待容量)'!D32</f>
        <v>1194.9037045465216</v>
      </c>
      <c r="E32" s="25">
        <f>'計算用(期待容量)'!E32</f>
        <v>1242.5885444810842</v>
      </c>
      <c r="F32" s="25">
        <f>'計算用(期待容量)'!F32</f>
        <v>722.21663770841906</v>
      </c>
      <c r="G32" s="25">
        <f>'計算用(期待容量)'!G32</f>
        <v>1286.3847853354446</v>
      </c>
      <c r="H32" s="25">
        <f>'計算用(期待容量)'!H32</f>
        <v>610.27249932112863</v>
      </c>
      <c r="I32" s="25">
        <f>'計算用(期待容量)'!I32</f>
        <v>458.83615403905571</v>
      </c>
      <c r="J32" s="25">
        <f>'計算用(期待容量)'!J32</f>
        <v>798.61296141796743</v>
      </c>
    </row>
    <row r="33" spans="1:12" x14ac:dyDescent="0.3">
      <c r="A33" s="7" t="s">
        <v>19</v>
      </c>
      <c r="B33" s="25">
        <f>'計算用(期待容量)'!B33</f>
        <v>616.7724945855341</v>
      </c>
      <c r="C33" s="25">
        <f>'計算用(期待容量)'!C33</f>
        <v>3026.9239334832405</v>
      </c>
      <c r="D33" s="25">
        <f>'計算用(期待容量)'!D33</f>
        <v>1416.0551224964499</v>
      </c>
      <c r="E33" s="25">
        <f>'計算用(期待容量)'!E33</f>
        <v>1426.5483345386149</v>
      </c>
      <c r="F33" s="25">
        <f>'計算用(期待容量)'!F33</f>
        <v>603.47718832416558</v>
      </c>
      <c r="G33" s="25">
        <f>'計算用(期待容量)'!G33</f>
        <v>1369.0470093622007</v>
      </c>
      <c r="H33" s="25">
        <f>'計算用(期待容量)'!H33</f>
        <v>855.64952455987725</v>
      </c>
      <c r="I33" s="25">
        <f>'計算用(期待容量)'!I33</f>
        <v>538.53132101723827</v>
      </c>
      <c r="J33" s="25">
        <f>'計算用(期待容量)'!J33</f>
        <v>981.19710938564106</v>
      </c>
    </row>
    <row r="34" spans="1:12" x14ac:dyDescent="0.3">
      <c r="A34" s="7" t="s">
        <v>20</v>
      </c>
      <c r="B34" s="25">
        <f>'計算用(期待容量)'!B34</f>
        <v>678.81454502064366</v>
      </c>
      <c r="C34" s="25">
        <f>'計算用(期待容量)'!C34</f>
        <v>3021.6673822563216</v>
      </c>
      <c r="D34" s="25">
        <f>'計算用(期待容量)'!D34</f>
        <v>1084.3524251011008</v>
      </c>
      <c r="E34" s="25">
        <f>'計算用(期待容量)'!E34</f>
        <v>1102.017303325495</v>
      </c>
      <c r="F34" s="25">
        <f>'計算用(期待容量)'!F34</f>
        <v>589.12830008602225</v>
      </c>
      <c r="G34" s="25">
        <f>'計算用(期待容量)'!G34</f>
        <v>1327.8789574617408</v>
      </c>
      <c r="H34" s="25">
        <f>'計算用(期待容量)'!H34</f>
        <v>748.01573852487559</v>
      </c>
      <c r="I34" s="25">
        <f>'計算用(期待容量)'!I34</f>
        <v>490.37273447409206</v>
      </c>
      <c r="J34" s="25">
        <f>'計算用(期待容量)'!J34</f>
        <v>857.48820072609556</v>
      </c>
    </row>
    <row r="35" spans="1:12" x14ac:dyDescent="0.3">
      <c r="A35" s="7" t="s">
        <v>21</v>
      </c>
      <c r="B35" s="25">
        <f>'計算用(期待容量)'!B35</f>
        <v>593.99676569040309</v>
      </c>
      <c r="C35" s="25">
        <f>'計算用(期待容量)'!C35</f>
        <v>2910.7547512414458</v>
      </c>
      <c r="D35" s="25">
        <f>'計算用(期待容量)'!D35</f>
        <v>1284.635436241115</v>
      </c>
      <c r="E35" s="25">
        <f>'計算用(期待容量)'!E35</f>
        <v>1285.933032205583</v>
      </c>
      <c r="F35" s="25">
        <f>'計算用(期待容量)'!F35</f>
        <v>800.16273641555267</v>
      </c>
      <c r="G35" s="25">
        <f>'計算用(期待容量)'!G35</f>
        <v>1435.4854557519479</v>
      </c>
      <c r="H35" s="25">
        <f>'計算用(期待容量)'!H35</f>
        <v>805.83065741609994</v>
      </c>
      <c r="I35" s="25">
        <f>'計算用(期待容量)'!I35</f>
        <v>530.08087203106709</v>
      </c>
      <c r="J35" s="25">
        <f>'計算用(期待容量)'!J35</f>
        <v>863.91494244892328</v>
      </c>
    </row>
    <row r="36" spans="1:12" x14ac:dyDescent="0.3">
      <c r="B36" s="7"/>
      <c r="C36" s="7"/>
      <c r="D36" s="7"/>
      <c r="E36" s="7"/>
      <c r="F36" s="7"/>
      <c r="G36" s="7"/>
      <c r="H36" s="7"/>
      <c r="I36" s="7"/>
      <c r="J36" s="7"/>
    </row>
    <row r="37" spans="1:12" x14ac:dyDescent="0.3">
      <c r="A37" s="1" t="s">
        <v>80</v>
      </c>
    </row>
    <row r="38" spans="1:12" x14ac:dyDescent="0.3">
      <c r="A38" s="7" t="s">
        <v>10</v>
      </c>
      <c r="B38" s="10">
        <f>B4*(1+B$19+B$21)-B24</f>
        <v>3945.4868601744965</v>
      </c>
      <c r="C38" s="10">
        <f t="shared" ref="B38:J49" si="1">C4*(1+C$19+C$21)-C24</f>
        <v>8676.6121894437947</v>
      </c>
      <c r="D38" s="10">
        <f t="shared" si="1"/>
        <v>38741.985010521472</v>
      </c>
      <c r="E38" s="10">
        <f t="shared" si="1"/>
        <v>16976.68687537044</v>
      </c>
      <c r="F38" s="10">
        <f t="shared" si="1"/>
        <v>3661.0917055359496</v>
      </c>
      <c r="G38" s="10">
        <f t="shared" si="1"/>
        <v>16450.114777333922</v>
      </c>
      <c r="H38" s="10">
        <f t="shared" si="1"/>
        <v>6784.4482769532169</v>
      </c>
      <c r="I38" s="10">
        <f t="shared" si="1"/>
        <v>3295.2443036480954</v>
      </c>
      <c r="J38" s="10">
        <f t="shared" si="1"/>
        <v>11807.926766762725</v>
      </c>
      <c r="L38" s="13"/>
    </row>
    <row r="39" spans="1:12" x14ac:dyDescent="0.3">
      <c r="A39" s="7" t="s">
        <v>11</v>
      </c>
      <c r="B39" s="10">
        <f>B5*(1+B$19+B$21)-B25</f>
        <v>3298.7602601092572</v>
      </c>
      <c r="C39" s="10">
        <f t="shared" si="1"/>
        <v>7323.979769382423</v>
      </c>
      <c r="D39" s="10">
        <f t="shared" si="1"/>
        <v>35343.14689703437</v>
      </c>
      <c r="E39" s="10">
        <f>E5*(1+E$19+E$21)-E25</f>
        <v>16206.431074546857</v>
      </c>
      <c r="F39" s="10">
        <f t="shared" si="1"/>
        <v>3052.1496227932239</v>
      </c>
      <c r="G39" s="10">
        <f t="shared" si="1"/>
        <v>15756.402154947338</v>
      </c>
      <c r="H39" s="10">
        <f t="shared" si="1"/>
        <v>5887.8930267747746</v>
      </c>
      <c r="I39" s="10">
        <f t="shared" si="1"/>
        <v>2834.9955653527541</v>
      </c>
      <c r="J39" s="10">
        <f t="shared" si="1"/>
        <v>11424.793764288672</v>
      </c>
      <c r="L39" s="13"/>
    </row>
    <row r="40" spans="1:12" x14ac:dyDescent="0.3">
      <c r="A40" s="7" t="s">
        <v>12</v>
      </c>
      <c r="B40" s="10">
        <f t="shared" si="1"/>
        <v>3410.979904313629</v>
      </c>
      <c r="C40" s="10">
        <f t="shared" si="1"/>
        <v>8542.9101142482868</v>
      </c>
      <c r="D40" s="10">
        <f t="shared" si="1"/>
        <v>39320.67661335403</v>
      </c>
      <c r="E40" s="10">
        <f t="shared" si="1"/>
        <v>17531.96232655222</v>
      </c>
      <c r="F40" s="10">
        <f t="shared" si="1"/>
        <v>3748.3122685701551</v>
      </c>
      <c r="G40" s="10">
        <f t="shared" si="1"/>
        <v>18143.319709557363</v>
      </c>
      <c r="H40" s="10">
        <f t="shared" si="1"/>
        <v>6728.0796442331412</v>
      </c>
      <c r="I40" s="10">
        <f t="shared" si="1"/>
        <v>3389.4157419121366</v>
      </c>
      <c r="J40" s="10">
        <f t="shared" si="1"/>
        <v>12705.29697701063</v>
      </c>
      <c r="L40" s="13"/>
    </row>
    <row r="41" spans="1:12" x14ac:dyDescent="0.3">
      <c r="A41" s="7" t="s">
        <v>13</v>
      </c>
      <c r="B41" s="10">
        <f t="shared" si="1"/>
        <v>4063.715011011253</v>
      </c>
      <c r="C41" s="10">
        <f t="shared" si="1"/>
        <v>10753.47702110448</v>
      </c>
      <c r="D41" s="10">
        <f t="shared" si="1"/>
        <v>51328.998456989379</v>
      </c>
      <c r="E41" s="10">
        <f t="shared" si="1"/>
        <v>21458.428027305348</v>
      </c>
      <c r="F41" s="10">
        <f t="shared" si="1"/>
        <v>4851.9627715159531</v>
      </c>
      <c r="G41" s="10">
        <f t="shared" si="1"/>
        <v>23891.95670772365</v>
      </c>
      <c r="H41" s="10">
        <f t="shared" si="1"/>
        <v>8209.2040267755929</v>
      </c>
      <c r="I41" s="10">
        <f t="shared" si="1"/>
        <v>4223.6412658142344</v>
      </c>
      <c r="J41" s="10">
        <f t="shared" si="1"/>
        <v>16344.39404426432</v>
      </c>
      <c r="L41" s="13"/>
    </row>
    <row r="42" spans="1:12" x14ac:dyDescent="0.3">
      <c r="A42" s="7" t="s">
        <v>14</v>
      </c>
      <c r="B42" s="10">
        <f t="shared" si="1"/>
        <v>4212.4305224195032</v>
      </c>
      <c r="C42" s="10">
        <f t="shared" si="1"/>
        <v>10799.704334561486</v>
      </c>
      <c r="D42" s="10">
        <f t="shared" si="1"/>
        <v>51226.335034026597</v>
      </c>
      <c r="E42" s="10">
        <f t="shared" si="1"/>
        <v>21049.633395868084</v>
      </c>
      <c r="F42" s="10">
        <f t="shared" si="1"/>
        <v>4921.1980555504615</v>
      </c>
      <c r="G42" s="10">
        <f t="shared" si="1"/>
        <v>23966.287410803037</v>
      </c>
      <c r="H42" s="10">
        <f t="shared" si="1"/>
        <v>8165.6895860340046</v>
      </c>
      <c r="I42" s="10">
        <f t="shared" si="1"/>
        <v>4132.8729669225468</v>
      </c>
      <c r="J42" s="10">
        <f t="shared" si="1"/>
        <v>16392.085352526534</v>
      </c>
      <c r="L42" s="13"/>
    </row>
    <row r="43" spans="1:12" x14ac:dyDescent="0.3">
      <c r="A43" s="7" t="s">
        <v>15</v>
      </c>
      <c r="B43" s="10">
        <f t="shared" si="1"/>
        <v>4043.865287384916</v>
      </c>
      <c r="C43" s="10">
        <f t="shared" si="1"/>
        <v>10055.407936686552</v>
      </c>
      <c r="D43" s="10">
        <f t="shared" si="1"/>
        <v>44059.284441756652</v>
      </c>
      <c r="E43" s="10">
        <f t="shared" si="1"/>
        <v>20831.777399669729</v>
      </c>
      <c r="F43" s="10">
        <f t="shared" si="1"/>
        <v>4478.3477314401707</v>
      </c>
      <c r="G43" s="10">
        <f t="shared" si="1"/>
        <v>20346.046081898909</v>
      </c>
      <c r="H43" s="10">
        <f t="shared" si="1"/>
        <v>7915.9064983837006</v>
      </c>
      <c r="I43" s="10">
        <f t="shared" si="1"/>
        <v>3841.2556355559564</v>
      </c>
      <c r="J43" s="10">
        <f>J9*(1+J$19+J$21)-J29</f>
        <v>14340.722401793511</v>
      </c>
      <c r="L43" s="13"/>
    </row>
    <row r="44" spans="1:12" x14ac:dyDescent="0.3">
      <c r="A44" s="7" t="s">
        <v>16</v>
      </c>
      <c r="B44" s="10">
        <f t="shared" si="1"/>
        <v>4152.564159811991</v>
      </c>
      <c r="C44" s="10">
        <f t="shared" si="1"/>
        <v>9289.6200135576473</v>
      </c>
      <c r="D44" s="10">
        <f t="shared" si="1"/>
        <v>37512.718830673635</v>
      </c>
      <c r="E44" s="10">
        <f>E10*(1+E$19+E$21)-E30</f>
        <v>18050.815434677774</v>
      </c>
      <c r="F44" s="10">
        <f t="shared" si="1"/>
        <v>3841.1454685521194</v>
      </c>
      <c r="G44" s="10">
        <f t="shared" si="1"/>
        <v>17170.837274952966</v>
      </c>
      <c r="H44" s="10">
        <f t="shared" si="1"/>
        <v>6757.020511788156</v>
      </c>
      <c r="I44" s="10">
        <f t="shared" si="1"/>
        <v>3238.877246992678</v>
      </c>
      <c r="J44" s="10">
        <f t="shared" si="1"/>
        <v>12398.641612003414</v>
      </c>
      <c r="L44" s="13"/>
    </row>
    <row r="45" spans="1:12" x14ac:dyDescent="0.3">
      <c r="A45" s="7" t="s">
        <v>17</v>
      </c>
      <c r="B45" s="10">
        <f>B11*(1+B$19+B$21)-B31</f>
        <v>4750.6154086020852</v>
      </c>
      <c r="C45" s="10">
        <f t="shared" si="1"/>
        <v>10662.352962705814</v>
      </c>
      <c r="D45" s="10">
        <f t="shared" si="1"/>
        <v>41707.177910430531</v>
      </c>
      <c r="E45" s="10">
        <f t="shared" si="1"/>
        <v>18818.188271635703</v>
      </c>
      <c r="F45" s="10">
        <f t="shared" si="1"/>
        <v>4335.9395721198853</v>
      </c>
      <c r="G45" s="10">
        <f t="shared" si="1"/>
        <v>18308.202543242984</v>
      </c>
      <c r="H45" s="10">
        <f t="shared" si="1"/>
        <v>8095.4703778044341</v>
      </c>
      <c r="I45" s="10">
        <f t="shared" si="1"/>
        <v>3677.3130678159578</v>
      </c>
      <c r="J45" s="10">
        <f t="shared" si="1"/>
        <v>13269.176094839348</v>
      </c>
      <c r="L45" s="13"/>
    </row>
    <row r="46" spans="1:12" x14ac:dyDescent="0.3">
      <c r="A46" s="7" t="s">
        <v>18</v>
      </c>
      <c r="B46" s="10">
        <f>B12*(1+B$19+B$21)-B32</f>
        <v>5053.9519517542412</v>
      </c>
      <c r="C46" s="10">
        <f t="shared" si="1"/>
        <v>11450.354196966371</v>
      </c>
      <c r="D46" s="10">
        <f t="shared" si="1"/>
        <v>45737.096968169841</v>
      </c>
      <c r="E46" s="10">
        <f t="shared" si="1"/>
        <v>20217.288008311414</v>
      </c>
      <c r="F46" s="10">
        <f t="shared" si="1"/>
        <v>4868.0019391069636</v>
      </c>
      <c r="G46" s="10">
        <f t="shared" si="1"/>
        <v>21861.81789331459</v>
      </c>
      <c r="H46" s="10">
        <f t="shared" si="1"/>
        <v>9643.1543881483558</v>
      </c>
      <c r="I46" s="10">
        <f t="shared" si="1"/>
        <v>4506.1175044975289</v>
      </c>
      <c r="J46" s="10">
        <f t="shared" si="1"/>
        <v>16658.806973771792</v>
      </c>
      <c r="L46" s="13"/>
    </row>
    <row r="47" spans="1:12" x14ac:dyDescent="0.3">
      <c r="A47" s="7" t="s">
        <v>19</v>
      </c>
      <c r="B47" s="10">
        <f t="shared" si="1"/>
        <v>5354.8564854144661</v>
      </c>
      <c r="C47" s="10">
        <f t="shared" si="1"/>
        <v>12004.804066516761</v>
      </c>
      <c r="D47" s="10">
        <f t="shared" si="1"/>
        <v>49184.177053707346</v>
      </c>
      <c r="E47" s="10">
        <f t="shared" si="1"/>
        <v>21835.22487377773</v>
      </c>
      <c r="F47" s="10">
        <f t="shared" si="1"/>
        <v>5397.8861388113455</v>
      </c>
      <c r="G47" s="10">
        <f t="shared" si="1"/>
        <v>22824.108928642199</v>
      </c>
      <c r="H47" s="10">
        <f t="shared" si="1"/>
        <v>9508.522803322312</v>
      </c>
      <c r="I47" s="10">
        <f t="shared" si="1"/>
        <v>4426.4223375193469</v>
      </c>
      <c r="J47" s="10">
        <f t="shared" si="1"/>
        <v>16691.334395050148</v>
      </c>
      <c r="L47" s="13"/>
    </row>
    <row r="48" spans="1:12" x14ac:dyDescent="0.3">
      <c r="A48" s="7" t="s">
        <v>20</v>
      </c>
      <c r="B48" s="10">
        <f t="shared" si="1"/>
        <v>5244.9133459566419</v>
      </c>
      <c r="C48" s="10">
        <f t="shared" si="1"/>
        <v>11843.587637812059</v>
      </c>
      <c r="D48" s="10">
        <f t="shared" si="1"/>
        <v>49515.879751102693</v>
      </c>
      <c r="E48" s="10">
        <f t="shared" si="1"/>
        <v>22159.755904990852</v>
      </c>
      <c r="F48" s="10">
        <f t="shared" si="1"/>
        <v>5412.235027049489</v>
      </c>
      <c r="G48" s="10">
        <f t="shared" si="1"/>
        <v>22865.276980542658</v>
      </c>
      <c r="H48" s="10">
        <f t="shared" si="1"/>
        <v>9616.1565893573152</v>
      </c>
      <c r="I48" s="10">
        <f t="shared" si="1"/>
        <v>4474.5809240624931</v>
      </c>
      <c r="J48" s="10">
        <f>J14*(1+J$19+J$21)-J34</f>
        <v>16810.662035717625</v>
      </c>
      <c r="L48" s="13"/>
    </row>
    <row r="49" spans="1:13" x14ac:dyDescent="0.3">
      <c r="A49" s="7" t="s">
        <v>21</v>
      </c>
      <c r="B49" s="10">
        <f>B15*(1+B$19+B$21)-B35</f>
        <v>4860.7096581473952</v>
      </c>
      <c r="C49" s="10">
        <f t="shared" si="1"/>
        <v>10907.61985140461</v>
      </c>
      <c r="D49" s="10">
        <f t="shared" si="1"/>
        <v>45001.502771543499</v>
      </c>
      <c r="E49" s="10">
        <f t="shared" si="1"/>
        <v>19909.258136159686</v>
      </c>
      <c r="F49" s="10">
        <f t="shared" si="1"/>
        <v>4667.3260641848656</v>
      </c>
      <c r="G49" s="10">
        <f t="shared" si="1"/>
        <v>19752.185869633231</v>
      </c>
      <c r="H49" s="10">
        <f t="shared" si="1"/>
        <v>8303.7670655345992</v>
      </c>
      <c r="I49" s="10">
        <f t="shared" si="1"/>
        <v>3821.1036808144609</v>
      </c>
      <c r="J49" s="10">
        <f t="shared" si="1"/>
        <v>14088.955693176864</v>
      </c>
      <c r="L49" s="13"/>
    </row>
    <row r="50" spans="1:13" x14ac:dyDescent="0.3">
      <c r="L50" s="13"/>
    </row>
    <row r="51" spans="1:13" x14ac:dyDescent="0.3">
      <c r="A51" s="1" t="s">
        <v>81</v>
      </c>
      <c r="K51" s="2" t="s">
        <v>41</v>
      </c>
    </row>
    <row r="52" spans="1:13" x14ac:dyDescent="0.3">
      <c r="A52" s="7" t="s">
        <v>10</v>
      </c>
      <c r="B52" s="10">
        <f>IF(記載例!$E$16=B$2,記載例!$E$25*記載例!$E$19/1000,0)</f>
        <v>0</v>
      </c>
      <c r="C52" s="10">
        <f>IF(記載例!$E$16=C$2,記載例!$E$25*記載例!$E$19/1000,0)</f>
        <v>0</v>
      </c>
      <c r="D52" s="10">
        <f>IF(記載例!$E$16=D$2,記載例!$E$25*記載例!$E$19/1000,0)</f>
        <v>332.03477427149431</v>
      </c>
      <c r="E52" s="10">
        <f>IF(記載例!$E$16=E$2,記載例!$E$25*記載例!$E$19/1000,0)</f>
        <v>0</v>
      </c>
      <c r="F52" s="10">
        <f>IF(記載例!$E$16=F$2,記載例!$E$25*記載例!$E$19/1000,0)</f>
        <v>0</v>
      </c>
      <c r="G52" s="10">
        <f>IF(記載例!$E$16=G$2,記載例!$E$25*記載例!$E$19/1000,0)</f>
        <v>0</v>
      </c>
      <c r="H52" s="10">
        <f>IF(記載例!$E$16=H$2,記載例!$E$25*記載例!$E$19/1000,0)</f>
        <v>0</v>
      </c>
      <c r="I52" s="10">
        <f>IF(記載例!$E$16=I$2,記載例!$E$25*記載例!$E$19/1000,0)</f>
        <v>0</v>
      </c>
      <c r="J52" s="10">
        <f>IF(記載例!$E$16=J$2,記載例!$E$25*記載例!$E$19/1000,0)</f>
        <v>0</v>
      </c>
      <c r="K52" s="13">
        <f>SUM(B52:J52)</f>
        <v>332.03477427149431</v>
      </c>
      <c r="L52" s="13"/>
      <c r="M52" s="23"/>
    </row>
    <row r="53" spans="1:13" x14ac:dyDescent="0.3">
      <c r="A53" s="7" t="s">
        <v>11</v>
      </c>
      <c r="B53" s="10">
        <f>IF(記載例!$E$16=B$2,記載例!$F$25*記載例!$F$19/1000,0)</f>
        <v>0</v>
      </c>
      <c r="C53" s="10">
        <f>IF(記載例!$E$16=C$2,記載例!$F$25*記載例!$F$19/1000,0)</f>
        <v>0</v>
      </c>
      <c r="D53" s="10">
        <f>IF(記載例!$E$16=D$2,記載例!$F$25*記載例!$F$19/1000,0)</f>
        <v>296.4934258239719</v>
      </c>
      <c r="E53" s="10">
        <f>IF(記載例!$E$16=E$2,記載例!$F$25*記載例!$F$19/1000,0)</f>
        <v>0</v>
      </c>
      <c r="F53" s="10">
        <f>IF(記載例!$E$16=F$2,記載例!$F$25*記載例!$F$19/1000,0)</f>
        <v>0</v>
      </c>
      <c r="G53" s="10">
        <f>IF(記載例!$E$16=G$2,記載例!$F$25*記載例!$F$19/1000,0)</f>
        <v>0</v>
      </c>
      <c r="H53" s="10">
        <f>IF(記載例!$E$16=H$2,記載例!$F$25*記載例!$F$19/1000,0)</f>
        <v>0</v>
      </c>
      <c r="I53" s="10">
        <f>IF(記載例!$E$16=I$2,記載例!$F$25*記載例!$F$19/1000,0)</f>
        <v>0</v>
      </c>
      <c r="J53" s="10">
        <f>IF(記載例!$E$16=J$2,記載例!$F$25*記載例!$F$19/1000,0)</f>
        <v>0</v>
      </c>
      <c r="K53" s="13">
        <f t="shared" ref="K53:K63" si="2">SUM(B53:J53)</f>
        <v>296.4934258239719</v>
      </c>
      <c r="L53" s="13"/>
      <c r="M53" s="23"/>
    </row>
    <row r="54" spans="1:13" x14ac:dyDescent="0.3">
      <c r="A54" s="7" t="s">
        <v>12</v>
      </c>
      <c r="B54" s="10">
        <f>IF(記載例!$E$16=B$2,記載例!$G$25*記載例!$G$19/1000,0)</f>
        <v>0</v>
      </c>
      <c r="C54" s="10">
        <f>IF(記載例!$E$16=C$2,記載例!$G$25*記載例!$G$19/1000,0)</f>
        <v>0</v>
      </c>
      <c r="D54" s="10">
        <f>IF(記載例!$E$16=D$2,記載例!$G$25*記載例!$G$19/1000,0)</f>
        <v>230.74447635513255</v>
      </c>
      <c r="E54" s="10">
        <f>IF(記載例!$E$16=E$2,記載例!$G$25*記載例!$G$19/1000,0)</f>
        <v>0</v>
      </c>
      <c r="F54" s="10">
        <f>IF(記載例!$E$16=F$2,記載例!$G$25*記載例!$G$19/1000,0)</f>
        <v>0</v>
      </c>
      <c r="G54" s="10">
        <f>IF(記載例!$E$16=G$2,記載例!$G$25*記載例!$G$19/1000,0)</f>
        <v>0</v>
      </c>
      <c r="H54" s="10">
        <f>IF(記載例!$E$16=H$2,記載例!$G$25*記載例!$G$19/1000,0)</f>
        <v>0</v>
      </c>
      <c r="I54" s="10">
        <f>IF(記載例!$E$16=I$2,記載例!$G$25*記載例!$G$19/1000,0)</f>
        <v>0</v>
      </c>
      <c r="J54" s="10">
        <f>IF(記載例!$E$16=J$2,記載例!$G$25*記載例!$G$19/1000,0)</f>
        <v>0</v>
      </c>
      <c r="K54" s="13">
        <f t="shared" si="2"/>
        <v>230.74447635513255</v>
      </c>
      <c r="L54" s="13"/>
      <c r="M54" s="23"/>
    </row>
    <row r="55" spans="1:13" x14ac:dyDescent="0.3">
      <c r="A55" s="7" t="s">
        <v>13</v>
      </c>
      <c r="B55" s="10">
        <f>IF(記載例!$E$16=B$2,記載例!$H$25*記載例!$H$19/1000,0)</f>
        <v>0</v>
      </c>
      <c r="C55" s="10">
        <f>IF(記載例!$E$16=C$2,記載例!$H$25*記載例!$H$19/1000,0)</f>
        <v>0</v>
      </c>
      <c r="D55" s="10">
        <f>IF(記載例!$E$16=D$2,記載例!$H$25*記載例!$H$19/1000,0)</f>
        <v>395.85395572662952</v>
      </c>
      <c r="E55" s="10">
        <f>IF(記載例!$E$16=E$2,記載例!$H$25*記載例!$H$19/1000,0)</f>
        <v>0</v>
      </c>
      <c r="F55" s="10">
        <f>IF(記載例!$E$16=F$2,記載例!$H$25*記載例!$H$19/1000,0)</f>
        <v>0</v>
      </c>
      <c r="G55" s="10">
        <f>IF(記載例!$E$16=G$2,記載例!$H$25*記載例!$H$19/1000,0)</f>
        <v>0</v>
      </c>
      <c r="H55" s="10">
        <f>IF(記載例!$E$16=H$2,記載例!$H$25*記載例!$H$19/1000,0)</f>
        <v>0</v>
      </c>
      <c r="I55" s="10">
        <f>IF(記載例!$E$16=I$2,記載例!$H$25*記載例!$H$19/1000,0)</f>
        <v>0</v>
      </c>
      <c r="J55" s="10">
        <f>IF(記載例!$E$16=J$2,記載例!$H$25*記載例!$H$19/1000,0)</f>
        <v>0</v>
      </c>
      <c r="K55" s="13">
        <f t="shared" si="2"/>
        <v>395.85395572662952</v>
      </c>
      <c r="L55" s="13"/>
      <c r="M55" s="23"/>
    </row>
    <row r="56" spans="1:13" x14ac:dyDescent="0.3">
      <c r="A56" s="7" t="s">
        <v>14</v>
      </c>
      <c r="B56" s="10">
        <f>IF(記載例!$E$16=B$2,記載例!$I$25*記載例!$I$19/1000,0)</f>
        <v>0</v>
      </c>
      <c r="C56" s="10">
        <f>IF(記載例!$E$16=C$2,記載例!$I$25*記載例!$I$19/1000,0)</f>
        <v>0</v>
      </c>
      <c r="D56" s="10">
        <f>IF(記載例!$E$16=D$2,記載例!$I$25*記載例!$I$19/1000,0)</f>
        <v>353.73444427636406</v>
      </c>
      <c r="E56" s="10">
        <f>IF(記載例!$E$16=E$2,記載例!$I$25*記載例!$I$19/1000,0)</f>
        <v>0</v>
      </c>
      <c r="F56" s="10">
        <f>IF(記載例!$E$16=F$2,記載例!$I$25*記載例!$I$19/1000,0)</f>
        <v>0</v>
      </c>
      <c r="G56" s="10">
        <f>IF(記載例!$E$16=G$2,記載例!$I$25*記載例!$I$19/1000,0)</f>
        <v>0</v>
      </c>
      <c r="H56" s="10">
        <f>IF(記載例!$E$16=H$2,記載例!$I$25*記載例!$I$19/1000,0)</f>
        <v>0</v>
      </c>
      <c r="I56" s="10">
        <f>IF(記載例!$E$16=I$2,記載例!$I$25*記載例!$I$19/1000,0)</f>
        <v>0</v>
      </c>
      <c r="J56" s="10">
        <f>IF(記載例!$E$16=J$2,記載例!$I$25*記載例!$I$19/1000,0)</f>
        <v>0</v>
      </c>
      <c r="K56" s="13">
        <f t="shared" si="2"/>
        <v>353.73444427636406</v>
      </c>
      <c r="L56" s="13"/>
      <c r="M56" s="23"/>
    </row>
    <row r="57" spans="1:13" x14ac:dyDescent="0.3">
      <c r="A57" s="7" t="s">
        <v>15</v>
      </c>
      <c r="B57" s="10">
        <f>IF(記載例!$E$16=B$2,記載例!$J$25*記載例!$J$19/1000,0)</f>
        <v>0</v>
      </c>
      <c r="C57" s="10">
        <f>IF(記載例!$E$16=C$2,記載例!$J$25*記載例!$J$19/1000,0)</f>
        <v>0</v>
      </c>
      <c r="D57" s="10">
        <f>IF(記載例!$E$16=D$2,記載例!$J$25*記載例!$J$19/1000,0)</f>
        <v>379.40942018039959</v>
      </c>
      <c r="E57" s="10">
        <f>IF(記載例!$E$16=E$2,記載例!$J$25*記載例!$J$19/1000,0)</f>
        <v>0</v>
      </c>
      <c r="F57" s="10">
        <f>IF(記載例!$E$16=F$2,記載例!$J$25*記載例!$J$19/1000,0)</f>
        <v>0</v>
      </c>
      <c r="G57" s="10">
        <f>IF(記載例!$E$16=G$2,記載例!$J$25*記載例!$J$19/1000,0)</f>
        <v>0</v>
      </c>
      <c r="H57" s="10">
        <f>IF(記載例!$E$16=H$2,記載例!$J$25*記載例!$J$19/1000,0)</f>
        <v>0</v>
      </c>
      <c r="I57" s="10">
        <f>IF(記載例!$E$16=I$2,記載例!$J$25*記載例!$J$19/1000,0)</f>
        <v>0</v>
      </c>
      <c r="J57" s="10">
        <f>IF(記載例!$E$16=J$2,記載例!$J$25*記載例!$J$19/1000,0)</f>
        <v>0</v>
      </c>
      <c r="K57" s="13">
        <f t="shared" si="2"/>
        <v>379.40942018039959</v>
      </c>
      <c r="L57" s="13"/>
      <c r="M57" s="23"/>
    </row>
    <row r="58" spans="1:13" x14ac:dyDescent="0.3">
      <c r="A58" s="7" t="s">
        <v>16</v>
      </c>
      <c r="B58" s="10">
        <f>IF(記載例!$E$16=B$2,記載例!$K$25*記載例!$K$19/1000,0)</f>
        <v>0</v>
      </c>
      <c r="C58" s="10">
        <f>IF(記載例!$E$16=C$2,記載例!$K$25*記載例!$K$19/1000,0)</f>
        <v>0</v>
      </c>
      <c r="D58" s="10">
        <f>IF(記載例!$E$16=D$2,記載例!$K$25*記載例!$K$19/1000,0)</f>
        <v>250.74697598626747</v>
      </c>
      <c r="E58" s="10">
        <f>IF(記載例!$E$16=E$2,記載例!$K$25*記載例!$K$19/1000,0)</f>
        <v>0</v>
      </c>
      <c r="F58" s="10">
        <f>IF(記載例!$E$16=F$2,記載例!$K$25*記載例!$K$19/1000,0)</f>
        <v>0</v>
      </c>
      <c r="G58" s="10">
        <f>IF(記載例!$E$16=G$2,記載例!$K$25*記載例!$K$19/1000,0)</f>
        <v>0</v>
      </c>
      <c r="H58" s="10">
        <f>IF(記載例!$E$16=H$2,記載例!$K$25*記載例!$K$19/1000,0)</f>
        <v>0</v>
      </c>
      <c r="I58" s="10">
        <f>IF(記載例!$E$16=I$2,記載例!$K$25*記載例!$K$19/1000,0)</f>
        <v>0</v>
      </c>
      <c r="J58" s="10">
        <f>IF(記載例!$E$16=J$2,記載例!$K$25*記載例!$K$19/1000,0)</f>
        <v>0</v>
      </c>
      <c r="K58" s="13">
        <f t="shared" si="2"/>
        <v>250.74697598626747</v>
      </c>
      <c r="L58" s="13"/>
      <c r="M58" s="23"/>
    </row>
    <row r="59" spans="1:13" x14ac:dyDescent="0.3">
      <c r="A59" s="7" t="s">
        <v>17</v>
      </c>
      <c r="B59" s="10">
        <f>IF(記載例!$E$16=B$2,記載例!$L$25*記載例!$L$19/1000,0)</f>
        <v>0</v>
      </c>
      <c r="C59" s="10">
        <f>IF(記載例!$E$16=C$2,記載例!$L$25*記載例!$L$19/1000,0)</f>
        <v>0</v>
      </c>
      <c r="D59" s="10">
        <f>IF(記載例!$E$16=D$2,記載例!$L$25*記載例!$L$19/1000,0)</f>
        <v>193.3688838678834</v>
      </c>
      <c r="E59" s="10">
        <f>IF(記載例!$E$16=E$2,記載例!$L$25*記載例!$L$19/1000,0)</f>
        <v>0</v>
      </c>
      <c r="F59" s="10">
        <f>IF(記載例!$E$16=F$2,記載例!$L$25*記載例!$L$19/1000,0)</f>
        <v>0</v>
      </c>
      <c r="G59" s="10">
        <f>IF(記載例!$E$16=G$2,記載例!$L$25*記載例!$L$19/1000,0)</f>
        <v>0</v>
      </c>
      <c r="H59" s="10">
        <f>IF(記載例!$E$16=H$2,記載例!$L$25*記載例!$L$19/1000,0)</f>
        <v>0</v>
      </c>
      <c r="I59" s="10">
        <f>IF(記載例!$E$16=I$2,記載例!$L$25*記載例!$L$19/1000,0)</f>
        <v>0</v>
      </c>
      <c r="J59" s="10">
        <f>IF(記載例!$E$16=J$2,記載例!$L$25*記載例!$L$19/1000,0)</f>
        <v>0</v>
      </c>
      <c r="K59" s="13">
        <f t="shared" si="2"/>
        <v>193.3688838678834</v>
      </c>
      <c r="L59" s="13"/>
      <c r="M59" s="23"/>
    </row>
    <row r="60" spans="1:13" x14ac:dyDescent="0.3">
      <c r="A60" s="7" t="s">
        <v>18</v>
      </c>
      <c r="B60" s="10">
        <f>IF(記載例!$E$16=B$2,記載例!$M$25*記載例!$M$19/1000,0)</f>
        <v>0</v>
      </c>
      <c r="C60" s="10">
        <f>IF(記載例!$E$16=C$2,記載例!$M$25*記載例!$M$19/1000,0)</f>
        <v>0</v>
      </c>
      <c r="D60" s="10">
        <f>IF(記載例!$E$16=D$2,記載例!$M$25*記載例!$M$19/1000,0)</f>
        <v>376.30160558647611</v>
      </c>
      <c r="E60" s="10">
        <f>IF(記載例!$E$16=E$2,記載例!$M$25*記載例!$M$19/1000,0)</f>
        <v>0</v>
      </c>
      <c r="F60" s="10">
        <f>IF(記載例!$E$16=F$2,記載例!$M$25*記載例!$M$19/1000,0)</f>
        <v>0</v>
      </c>
      <c r="G60" s="10">
        <f>IF(記載例!$E$16=G$2,記載例!$M$25*記載例!$M$19/1000,0)</f>
        <v>0</v>
      </c>
      <c r="H60" s="10">
        <f>IF(記載例!$E$16=H$2,記載例!$M$25*記載例!$M$19/1000,0)</f>
        <v>0</v>
      </c>
      <c r="I60" s="10">
        <f>IF(記載例!$E$16=I$2,記載例!$M$25*記載例!$M$19/1000,0)</f>
        <v>0</v>
      </c>
      <c r="J60" s="10">
        <f>IF(記載例!$E$16=J$2,記載例!$M$25*記載例!$M$19/1000,0)</f>
        <v>0</v>
      </c>
      <c r="K60" s="13">
        <f t="shared" si="2"/>
        <v>376.30160558647611</v>
      </c>
      <c r="L60" s="13"/>
      <c r="M60" s="23"/>
    </row>
    <row r="61" spans="1:13" x14ac:dyDescent="0.3">
      <c r="A61" s="7" t="s">
        <v>19</v>
      </c>
      <c r="B61" s="10">
        <f>IF(記載例!$E$16=B$2,記載例!$N$25*記載例!$N$19/1000,0)</f>
        <v>0</v>
      </c>
      <c r="C61" s="10">
        <f>IF(記載例!$E$16=C$2,記載例!$N$25*記載例!$N$19/1000,0)</f>
        <v>0</v>
      </c>
      <c r="D61" s="10">
        <f>IF(記載例!$E$16=D$2,記載例!$N$25*記載例!$N$19/1000,0)</f>
        <v>346.29126855143642</v>
      </c>
      <c r="E61" s="10">
        <f>IF(記載例!$E$16=E$2,記載例!$N$25*記載例!$N$19/1000,0)</f>
        <v>0</v>
      </c>
      <c r="F61" s="10">
        <f>IF(記載例!$E$16=F$2,記載例!$N$25*記載例!$N$19/1000,0)</f>
        <v>0</v>
      </c>
      <c r="G61" s="10">
        <f>IF(記載例!$E$16=G$2,記載例!$N$25*記載例!$N$19/1000,0)</f>
        <v>0</v>
      </c>
      <c r="H61" s="10">
        <f>IF(記載例!$E$16=H$2,記載例!$N$25*記載例!$N$19/1000,0)</f>
        <v>0</v>
      </c>
      <c r="I61" s="10">
        <f>IF(記載例!$E$16=I$2,記載例!$N$25*記載例!$N$19/1000,0)</f>
        <v>0</v>
      </c>
      <c r="J61" s="10">
        <f>IF(記載例!$E$16=J$2,記載例!$N$25*記載例!$N$19/1000,0)</f>
        <v>0</v>
      </c>
      <c r="K61" s="13">
        <f t="shared" si="2"/>
        <v>346.29126855143642</v>
      </c>
      <c r="L61" s="13"/>
      <c r="M61" s="23"/>
    </row>
    <row r="62" spans="1:13" x14ac:dyDescent="0.3">
      <c r="A62" s="7" t="s">
        <v>20</v>
      </c>
      <c r="B62" s="10">
        <f>IF(記載例!$E$16=B$2,記載例!$O$25*記載例!$O$19/1000,0)</f>
        <v>0</v>
      </c>
      <c r="C62" s="10">
        <f>IF(記載例!$E$16=C$2,記載例!$O$25*記載例!$O$19/1000,0)</f>
        <v>0</v>
      </c>
      <c r="D62" s="10">
        <f>IF(記載例!$E$16=D$2,記載例!$O$25*記載例!$O$19/1000,0)</f>
        <v>309.81068209730688</v>
      </c>
      <c r="E62" s="10">
        <f>IF(記載例!$E$16=E$2,記載例!$O$25*記載例!$O$19/1000,0)</f>
        <v>0</v>
      </c>
      <c r="F62" s="10">
        <f>IF(記載例!$E$16=F$2,記載例!$O$25*記載例!$O$19/1000,0)</f>
        <v>0</v>
      </c>
      <c r="G62" s="10">
        <f>IF(記載例!$E$16=G$2,記載例!$O$25*記載例!$O$19/1000,0)</f>
        <v>0</v>
      </c>
      <c r="H62" s="10">
        <f>IF(記載例!$E$16=H$2,記載例!$O$25*記載例!$O$19/1000,0)</f>
        <v>0</v>
      </c>
      <c r="I62" s="10">
        <f>IF(記載例!$E$16=I$2,記載例!$O$25*記載例!$O$19/1000,0)</f>
        <v>0</v>
      </c>
      <c r="J62" s="10">
        <f>IF(記載例!$E$16=J$2,記載例!$O$25*記載例!$O$19/1000,0)</f>
        <v>0</v>
      </c>
      <c r="K62" s="13">
        <f t="shared" si="2"/>
        <v>309.81068209730688</v>
      </c>
      <c r="L62" s="13"/>
      <c r="M62" s="23"/>
    </row>
    <row r="63" spans="1:13" x14ac:dyDescent="0.3">
      <c r="A63" s="7" t="s">
        <v>21</v>
      </c>
      <c r="B63" s="10">
        <f>IF(記載例!$E$16=B$2,記載例!$P$25*記載例!$P$19/1000,0)</f>
        <v>0</v>
      </c>
      <c r="C63" s="10">
        <f>IF(記載例!$E$16=C$2,記載例!$P$25*記載例!$P$19/1000,0)</f>
        <v>0</v>
      </c>
      <c r="D63" s="10">
        <f>IF(記載例!$E$16=D$2,記載例!$P$25*記載例!$P$19/1000,0)</f>
        <v>271.10372751942538</v>
      </c>
      <c r="E63" s="10">
        <f>IF(記載例!$E$16=E$2,記載例!$P$25*記載例!$P$19/1000,0)</f>
        <v>0</v>
      </c>
      <c r="F63" s="10">
        <f>IF(記載例!$E$16=F$2,記載例!$P$25*記載例!$P$19/1000,0)</f>
        <v>0</v>
      </c>
      <c r="G63" s="10">
        <f>IF(記載例!$E$16=G$2,記載例!$P$25*記載例!$P$19/1000,0)</f>
        <v>0</v>
      </c>
      <c r="H63" s="10">
        <f>IF(記載例!$E$16=H$2,記載例!$P$25*記載例!$P$19/1000,0)</f>
        <v>0</v>
      </c>
      <c r="I63" s="10">
        <f>IF(記載例!$E$16=I$2,記載例!$P$25*記載例!$P$19/1000,0)</f>
        <v>0</v>
      </c>
      <c r="J63" s="10">
        <f>IF(記載例!$E$16=J$2,記載例!$P$25*記載例!$P$19/1000,0)</f>
        <v>0</v>
      </c>
      <c r="K63" s="13">
        <f t="shared" si="2"/>
        <v>271.10372751942538</v>
      </c>
      <c r="L63" s="13"/>
      <c r="M63" s="23"/>
    </row>
    <row r="65" spans="1:15" x14ac:dyDescent="0.3">
      <c r="A65" s="1" t="s">
        <v>82</v>
      </c>
    </row>
    <row r="66" spans="1:15" x14ac:dyDescent="0.3">
      <c r="A66" s="7" t="s">
        <v>10</v>
      </c>
      <c r="B66" s="10">
        <f>B38-(B52-MIN(B$52:B$63))</f>
        <v>3945.4868601744965</v>
      </c>
      <c r="C66" s="10">
        <f>C38-(C52-MIN(C$52:C$63))</f>
        <v>8676.6121894437947</v>
      </c>
      <c r="D66" s="10">
        <f>D38-(D52-MIN(D$52:D$63))</f>
        <v>38603.319120117863</v>
      </c>
      <c r="E66" s="10">
        <f t="shared" ref="E66:J66" si="3">E38-(E52-MIN(E$52:E$63))</f>
        <v>16976.68687537044</v>
      </c>
      <c r="F66" s="10">
        <f t="shared" si="3"/>
        <v>3661.0917055359496</v>
      </c>
      <c r="G66" s="10">
        <f>G38-(G52-MIN(G$52:G$63))</f>
        <v>16450.114777333922</v>
      </c>
      <c r="H66" s="10">
        <f t="shared" si="3"/>
        <v>6784.4482769532169</v>
      </c>
      <c r="I66" s="10">
        <f t="shared" si="3"/>
        <v>3295.2443036480954</v>
      </c>
      <c r="J66" s="10">
        <f t="shared" si="3"/>
        <v>11807.926766762725</v>
      </c>
      <c r="K66" s="13"/>
      <c r="L66" s="13"/>
      <c r="M66" s="23"/>
      <c r="O66" s="16"/>
    </row>
    <row r="67" spans="1:15" x14ac:dyDescent="0.3">
      <c r="A67" s="7" t="s">
        <v>11</v>
      </c>
      <c r="B67" s="10">
        <f>B39-(B53-MIN(B$52:B$63))</f>
        <v>3298.7602601092572</v>
      </c>
      <c r="C67" s="10">
        <f>C39-(C53-MIN(C$52:C$63))</f>
        <v>7323.979769382423</v>
      </c>
      <c r="D67" s="10">
        <f t="shared" ref="B67:J77" si="4">D39-(D53-MIN(D$52:D$63))</f>
        <v>35240.022355078283</v>
      </c>
      <c r="E67" s="10">
        <f t="shared" si="4"/>
        <v>16206.431074546857</v>
      </c>
      <c r="F67" s="10">
        <f t="shared" si="4"/>
        <v>3052.1496227932239</v>
      </c>
      <c r="G67" s="10">
        <f>G39-(G53-MIN(G$52:G$63))</f>
        <v>15756.402154947338</v>
      </c>
      <c r="H67" s="10">
        <f t="shared" si="4"/>
        <v>5887.8930267747746</v>
      </c>
      <c r="I67" s="10">
        <f t="shared" si="4"/>
        <v>2834.9955653527541</v>
      </c>
      <c r="J67" s="10">
        <f t="shared" si="4"/>
        <v>11424.793764288672</v>
      </c>
      <c r="K67" s="13"/>
      <c r="L67" s="13"/>
      <c r="M67" s="23"/>
      <c r="O67" s="16"/>
    </row>
    <row r="68" spans="1:15" x14ac:dyDescent="0.3">
      <c r="A68" s="7" t="s">
        <v>12</v>
      </c>
      <c r="B68" s="10">
        <f>B40-(B54-MIN(B$52:B$63))</f>
        <v>3410.979904313629</v>
      </c>
      <c r="C68" s="10">
        <f t="shared" si="4"/>
        <v>8542.9101142482868</v>
      </c>
      <c r="D68" s="10">
        <f>D40-(D54-MIN(D$52:D$63))</f>
        <v>39283.301020866784</v>
      </c>
      <c r="E68" s="10">
        <f t="shared" si="4"/>
        <v>17531.96232655222</v>
      </c>
      <c r="F68" s="10">
        <f t="shared" si="4"/>
        <v>3748.3122685701551</v>
      </c>
      <c r="G68" s="10">
        <f>G40-(G54-MIN(G$52:G$63))</f>
        <v>18143.319709557363</v>
      </c>
      <c r="H68" s="10">
        <f t="shared" si="4"/>
        <v>6728.0796442331412</v>
      </c>
      <c r="I68" s="10">
        <f t="shared" si="4"/>
        <v>3389.4157419121366</v>
      </c>
      <c r="J68" s="10">
        <f t="shared" si="4"/>
        <v>12705.29697701063</v>
      </c>
      <c r="K68" s="13"/>
      <c r="L68" s="13"/>
      <c r="M68" s="23"/>
      <c r="O68" s="16"/>
    </row>
    <row r="69" spans="1:15" x14ac:dyDescent="0.3">
      <c r="A69" s="7" t="s">
        <v>13</v>
      </c>
      <c r="B69" s="10">
        <f>B41-(B55-MIN(B$52:B$63))</f>
        <v>4063.715011011253</v>
      </c>
      <c r="C69" s="10">
        <f t="shared" si="4"/>
        <v>10753.47702110448</v>
      </c>
      <c r="D69" s="10">
        <f t="shared" si="4"/>
        <v>51126.513385130631</v>
      </c>
      <c r="E69" s="10">
        <f t="shared" si="4"/>
        <v>21458.428027305348</v>
      </c>
      <c r="F69" s="10">
        <f t="shared" si="4"/>
        <v>4851.9627715159531</v>
      </c>
      <c r="G69" s="10">
        <f>G41-(G55-MIN(G$52:G$63))</f>
        <v>23891.95670772365</v>
      </c>
      <c r="H69" s="10">
        <f t="shared" si="4"/>
        <v>8209.2040267755929</v>
      </c>
      <c r="I69" s="10">
        <f t="shared" si="4"/>
        <v>4223.6412658142344</v>
      </c>
      <c r="J69" s="10">
        <f t="shared" si="4"/>
        <v>16344.39404426432</v>
      </c>
      <c r="K69" s="13"/>
      <c r="L69" s="13"/>
      <c r="M69" s="23"/>
      <c r="O69" s="16"/>
    </row>
    <row r="70" spans="1:15" x14ac:dyDescent="0.3">
      <c r="A70" s="7" t="s">
        <v>14</v>
      </c>
      <c r="B70" s="10">
        <f t="shared" si="4"/>
        <v>4212.4305224195032</v>
      </c>
      <c r="C70" s="10">
        <f>C42-(C56-MIN(C$52:C$63))</f>
        <v>10799.704334561486</v>
      </c>
      <c r="D70" s="10">
        <f>D42-(D56-MIN(D$52:D$63))</f>
        <v>51065.969473618119</v>
      </c>
      <c r="E70" s="10">
        <f t="shared" si="4"/>
        <v>21049.633395868084</v>
      </c>
      <c r="F70" s="10">
        <f t="shared" si="4"/>
        <v>4921.1980555504615</v>
      </c>
      <c r="G70" s="10">
        <f t="shared" si="4"/>
        <v>23966.287410803037</v>
      </c>
      <c r="H70" s="10">
        <f t="shared" si="4"/>
        <v>8165.6895860340046</v>
      </c>
      <c r="I70" s="10">
        <f t="shared" si="4"/>
        <v>4132.8729669225468</v>
      </c>
      <c r="J70" s="10">
        <f t="shared" si="4"/>
        <v>16392.085352526534</v>
      </c>
      <c r="K70" s="13"/>
      <c r="L70" s="13"/>
      <c r="M70" s="23"/>
      <c r="O70" s="16"/>
    </row>
    <row r="71" spans="1:15" x14ac:dyDescent="0.3">
      <c r="A71" s="7" t="s">
        <v>15</v>
      </c>
      <c r="B71" s="10">
        <f t="shared" si="4"/>
        <v>4043.865287384916</v>
      </c>
      <c r="C71" s="10">
        <f t="shared" si="4"/>
        <v>10055.407936686552</v>
      </c>
      <c r="D71" s="10">
        <f t="shared" si="4"/>
        <v>43873.243905444135</v>
      </c>
      <c r="E71" s="10">
        <f t="shared" si="4"/>
        <v>20831.777399669729</v>
      </c>
      <c r="F71" s="10">
        <f t="shared" si="4"/>
        <v>4478.3477314401707</v>
      </c>
      <c r="G71" s="10">
        <f t="shared" si="4"/>
        <v>20346.046081898909</v>
      </c>
      <c r="H71" s="10">
        <f t="shared" si="4"/>
        <v>7915.9064983837006</v>
      </c>
      <c r="I71" s="10">
        <f t="shared" si="4"/>
        <v>3841.2556355559564</v>
      </c>
      <c r="J71" s="10">
        <f t="shared" si="4"/>
        <v>14340.722401793511</v>
      </c>
      <c r="K71" s="13"/>
      <c r="L71" s="13"/>
      <c r="M71" s="23"/>
      <c r="O71" s="16"/>
    </row>
    <row r="72" spans="1:15" x14ac:dyDescent="0.3">
      <c r="A72" s="7" t="s">
        <v>16</v>
      </c>
      <c r="B72" s="10">
        <f t="shared" si="4"/>
        <v>4152.564159811991</v>
      </c>
      <c r="C72" s="10">
        <f t="shared" si="4"/>
        <v>9289.6200135576473</v>
      </c>
      <c r="D72" s="10">
        <f t="shared" si="4"/>
        <v>37455.340738555249</v>
      </c>
      <c r="E72" s="10">
        <f t="shared" si="4"/>
        <v>18050.815434677774</v>
      </c>
      <c r="F72" s="10">
        <f t="shared" si="4"/>
        <v>3841.1454685521194</v>
      </c>
      <c r="G72" s="10">
        <f t="shared" si="4"/>
        <v>17170.837274952966</v>
      </c>
      <c r="H72" s="10">
        <f t="shared" si="4"/>
        <v>6757.020511788156</v>
      </c>
      <c r="I72" s="10">
        <f t="shared" si="4"/>
        <v>3238.877246992678</v>
      </c>
      <c r="J72" s="10">
        <f t="shared" si="4"/>
        <v>12398.641612003414</v>
      </c>
      <c r="K72" s="13"/>
      <c r="L72" s="13"/>
      <c r="M72" s="23"/>
      <c r="O72" s="16"/>
    </row>
    <row r="73" spans="1:15" x14ac:dyDescent="0.3">
      <c r="A73" s="7" t="s">
        <v>17</v>
      </c>
      <c r="B73" s="10">
        <f t="shared" si="4"/>
        <v>4750.6154086020852</v>
      </c>
      <c r="C73" s="10">
        <f t="shared" si="4"/>
        <v>10662.352962705814</v>
      </c>
      <c r="D73" s="10">
        <f>D45-(D59-MIN(D$52:D$63))</f>
        <v>41707.177910430531</v>
      </c>
      <c r="E73" s="10">
        <f t="shared" si="4"/>
        <v>18818.188271635703</v>
      </c>
      <c r="F73" s="10">
        <f t="shared" si="4"/>
        <v>4335.9395721198853</v>
      </c>
      <c r="G73" s="10">
        <f t="shared" si="4"/>
        <v>18308.202543242984</v>
      </c>
      <c r="H73" s="10">
        <f t="shared" si="4"/>
        <v>8095.4703778044341</v>
      </c>
      <c r="I73" s="10">
        <f t="shared" si="4"/>
        <v>3677.3130678159578</v>
      </c>
      <c r="J73" s="10">
        <f t="shared" si="4"/>
        <v>13269.176094839348</v>
      </c>
      <c r="K73" s="13"/>
      <c r="L73" s="13"/>
      <c r="M73" s="23"/>
      <c r="O73" s="16"/>
    </row>
    <row r="74" spans="1:15" x14ac:dyDescent="0.3">
      <c r="A74" s="7" t="s">
        <v>18</v>
      </c>
      <c r="B74" s="10">
        <f t="shared" si="4"/>
        <v>5053.9519517542412</v>
      </c>
      <c r="C74" s="10">
        <f>C46-(C60-MIN(C$52:C$63))</f>
        <v>11450.354196966371</v>
      </c>
      <c r="D74" s="10">
        <f t="shared" si="4"/>
        <v>45554.164246451248</v>
      </c>
      <c r="E74" s="10">
        <f t="shared" si="4"/>
        <v>20217.288008311414</v>
      </c>
      <c r="F74" s="10">
        <f t="shared" si="4"/>
        <v>4868.0019391069636</v>
      </c>
      <c r="G74" s="10">
        <f t="shared" si="4"/>
        <v>21861.81789331459</v>
      </c>
      <c r="H74" s="10">
        <f t="shared" si="4"/>
        <v>9643.1543881483558</v>
      </c>
      <c r="I74" s="10">
        <f t="shared" si="4"/>
        <v>4506.1175044975289</v>
      </c>
      <c r="J74" s="10">
        <f t="shared" si="4"/>
        <v>16658.806973771792</v>
      </c>
      <c r="K74" s="13"/>
      <c r="L74" s="13"/>
      <c r="M74" s="23"/>
      <c r="O74" s="16"/>
    </row>
    <row r="75" spans="1:15" x14ac:dyDescent="0.3">
      <c r="A75" s="7" t="s">
        <v>19</v>
      </c>
      <c r="B75" s="10">
        <f t="shared" si="4"/>
        <v>5354.8564854144661</v>
      </c>
      <c r="C75" s="10">
        <f t="shared" si="4"/>
        <v>12004.804066516761</v>
      </c>
      <c r="D75" s="10">
        <f t="shared" si="4"/>
        <v>49031.254669023794</v>
      </c>
      <c r="E75" s="10">
        <f t="shared" si="4"/>
        <v>21835.22487377773</v>
      </c>
      <c r="F75" s="10">
        <f t="shared" si="4"/>
        <v>5397.8861388113455</v>
      </c>
      <c r="G75" s="10">
        <f t="shared" si="4"/>
        <v>22824.108928642199</v>
      </c>
      <c r="H75" s="10">
        <f t="shared" si="4"/>
        <v>9508.522803322312</v>
      </c>
      <c r="I75" s="10">
        <f t="shared" si="4"/>
        <v>4426.4223375193469</v>
      </c>
      <c r="J75" s="10">
        <f t="shared" si="4"/>
        <v>16691.334395050148</v>
      </c>
      <c r="K75" s="13"/>
      <c r="L75" s="13"/>
      <c r="M75" s="23"/>
      <c r="O75" s="16"/>
    </row>
    <row r="76" spans="1:15" x14ac:dyDescent="0.3">
      <c r="A76" s="7" t="s">
        <v>20</v>
      </c>
      <c r="B76" s="10">
        <f t="shared" si="4"/>
        <v>5244.9133459566419</v>
      </c>
      <c r="C76" s="10">
        <f t="shared" si="4"/>
        <v>11843.587637812059</v>
      </c>
      <c r="D76" s="10">
        <f t="shared" si="4"/>
        <v>49399.437952873268</v>
      </c>
      <c r="E76" s="10">
        <f t="shared" si="4"/>
        <v>22159.755904990852</v>
      </c>
      <c r="F76" s="10">
        <f t="shared" si="4"/>
        <v>5412.235027049489</v>
      </c>
      <c r="G76" s="10">
        <f t="shared" si="4"/>
        <v>22865.276980542658</v>
      </c>
      <c r="H76" s="10">
        <f t="shared" si="4"/>
        <v>9616.1565893573152</v>
      </c>
      <c r="I76" s="10">
        <f t="shared" si="4"/>
        <v>4474.5809240624931</v>
      </c>
      <c r="J76" s="10">
        <f t="shared" si="4"/>
        <v>16810.662035717625</v>
      </c>
      <c r="K76" s="13"/>
      <c r="L76" s="13"/>
      <c r="M76" s="23"/>
      <c r="O76" s="16"/>
    </row>
    <row r="77" spans="1:15" x14ac:dyDescent="0.3">
      <c r="A77" s="7" t="s">
        <v>21</v>
      </c>
      <c r="B77" s="10">
        <f t="shared" si="4"/>
        <v>4860.7096581473952</v>
      </c>
      <c r="C77" s="10">
        <f t="shared" si="4"/>
        <v>10907.61985140461</v>
      </c>
      <c r="D77" s="10">
        <f t="shared" si="4"/>
        <v>44923.76792789196</v>
      </c>
      <c r="E77" s="10">
        <f t="shared" si="4"/>
        <v>19909.258136159686</v>
      </c>
      <c r="F77" s="10">
        <f t="shared" si="4"/>
        <v>4667.3260641848656</v>
      </c>
      <c r="G77" s="10">
        <f t="shared" si="4"/>
        <v>19752.185869633231</v>
      </c>
      <c r="H77" s="10">
        <f t="shared" si="4"/>
        <v>8303.7670655345992</v>
      </c>
      <c r="I77" s="10">
        <f t="shared" si="4"/>
        <v>3821.1036808144609</v>
      </c>
      <c r="J77" s="10">
        <f t="shared" si="4"/>
        <v>14088.955693176864</v>
      </c>
      <c r="K77" s="13"/>
      <c r="L77" s="13"/>
      <c r="M77" s="23"/>
      <c r="O77" s="16"/>
    </row>
    <row r="79" spans="1:15" x14ac:dyDescent="0.3">
      <c r="A79" s="1" t="s">
        <v>83</v>
      </c>
      <c r="B79" s="2" t="s">
        <v>37</v>
      </c>
    </row>
    <row r="80" spans="1:15" x14ac:dyDescent="0.3">
      <c r="A80" s="7" t="s">
        <v>10</v>
      </c>
      <c r="B80" s="10">
        <f>$B$17-SUM($B66:$J66)</f>
        <v>43007.961229878594</v>
      </c>
      <c r="D80" s="23"/>
    </row>
    <row r="81" spans="1:4" x14ac:dyDescent="0.3">
      <c r="A81" s="7" t="s">
        <v>11</v>
      </c>
      <c r="B81" s="10">
        <f>$B$17-SUM($B67:$J67)</f>
        <v>52183.464511945509</v>
      </c>
      <c r="D81" s="23"/>
    </row>
    <row r="82" spans="1:4" x14ac:dyDescent="0.3">
      <c r="A82" s="7" t="s">
        <v>12</v>
      </c>
      <c r="B82" s="10">
        <f>$B$17-SUM($B68:$J68)</f>
        <v>39725.31439795476</v>
      </c>
      <c r="D82" s="23"/>
    </row>
    <row r="83" spans="1:4" x14ac:dyDescent="0.3">
      <c r="A83" s="7" t="s">
        <v>13</v>
      </c>
      <c r="B83" s="10">
        <f>$B$17-SUM($B69:$J69)</f>
        <v>8285.5998445736477</v>
      </c>
      <c r="D83" s="23"/>
    </row>
    <row r="84" spans="1:4" x14ac:dyDescent="0.3">
      <c r="A84" s="7" t="s">
        <v>14</v>
      </c>
      <c r="B84" s="10">
        <f>$B$17-SUM($B70:$J70)</f>
        <v>8503.02100691534</v>
      </c>
      <c r="D84" s="23"/>
    </row>
    <row r="85" spans="1:4" x14ac:dyDescent="0.3">
      <c r="A85" s="7" t="s">
        <v>15</v>
      </c>
      <c r="B85" s="10">
        <f t="shared" ref="B85:B91" si="5">$B$17-SUM($B71:$J71)</f>
        <v>23482.319226961525</v>
      </c>
      <c r="D85" s="23"/>
    </row>
    <row r="86" spans="1:4" x14ac:dyDescent="0.3">
      <c r="A86" s="7" t="s">
        <v>16</v>
      </c>
      <c r="B86" s="10">
        <f t="shared" si="5"/>
        <v>40854.029644327107</v>
      </c>
      <c r="D86" s="23"/>
    </row>
    <row r="87" spans="1:4" x14ac:dyDescent="0.3">
      <c r="A87" s="7" t="s">
        <v>17</v>
      </c>
      <c r="B87" s="10">
        <f t="shared" si="5"/>
        <v>29584.455896022351</v>
      </c>
      <c r="D87" s="23"/>
    </row>
    <row r="88" spans="1:4" x14ac:dyDescent="0.3">
      <c r="A88" s="7" t="s">
        <v>18</v>
      </c>
      <c r="B88" s="10">
        <f t="shared" si="5"/>
        <v>13395.235002896603</v>
      </c>
      <c r="D88" s="23"/>
    </row>
    <row r="89" spans="1:4" x14ac:dyDescent="0.3">
      <c r="A89" s="7" t="s">
        <v>19</v>
      </c>
      <c r="B89" s="10">
        <f t="shared" si="5"/>
        <v>6134.4774071410066</v>
      </c>
      <c r="D89" s="23"/>
    </row>
    <row r="90" spans="1:4" x14ac:dyDescent="0.3">
      <c r="A90" s="7" t="s">
        <v>20</v>
      </c>
      <c r="B90" s="10">
        <f t="shared" si="5"/>
        <v>5382.2857068566955</v>
      </c>
      <c r="D90" s="23"/>
    </row>
    <row r="91" spans="1:4" x14ac:dyDescent="0.3">
      <c r="A91" s="7" t="s">
        <v>21</v>
      </c>
      <c r="B91" s="10">
        <f t="shared" si="5"/>
        <v>21974.198158271436</v>
      </c>
      <c r="D91" s="23"/>
    </row>
    <row r="92" spans="1:4" x14ac:dyDescent="0.3">
      <c r="A92" s="12" t="s">
        <v>38</v>
      </c>
      <c r="B92" s="15">
        <f>SUM($B$80:$B$91)/$B$17</f>
        <v>1.9092388047089082</v>
      </c>
    </row>
    <row r="94" spans="1:4" x14ac:dyDescent="0.3">
      <c r="A94" s="1" t="s">
        <v>84</v>
      </c>
      <c r="B94" s="64">
        <f>(SUM($B$80:$B$91)-$D$95*$B$17)/12</f>
        <v>117.9555861523598</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311324.4700202432</v>
      </c>
    </row>
    <row r="98" spans="1:2" ht="15.6" thickBot="1" x14ac:dyDescent="0.35"/>
    <row r="99" spans="1:2" ht="15.6" thickBot="1" x14ac:dyDescent="0.35">
      <c r="A99" s="1" t="s">
        <v>61</v>
      </c>
      <c r="B99" s="24">
        <f>B97/記載例!$E$17</f>
        <v>0.7059511791842249</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99"/>
  <sheetViews>
    <sheetView topLeftCell="A70" zoomScale="85" zoomScaleNormal="85" workbookViewId="0"/>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95</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3930.3844085696437</v>
      </c>
      <c r="C4" s="25">
        <f>'計算用(期待容量)'!C4</f>
        <v>10418.923294187602</v>
      </c>
      <c r="D4" s="25">
        <f>'計算用(期待容量)'!D4</f>
        <v>38126.898041605098</v>
      </c>
      <c r="E4" s="25">
        <f>'計算用(期待容量)'!E4</f>
        <v>18252.719119445577</v>
      </c>
      <c r="F4" s="25">
        <f>'計算用(期待容量)'!F4</f>
        <v>3901.3632411227868</v>
      </c>
      <c r="G4" s="25">
        <f>'計算用(期待容量)'!G4</f>
        <v>18229.137931034482</v>
      </c>
      <c r="H4" s="25">
        <f>'計算用(期待容量)'!H4</f>
        <v>7487.5676982685782</v>
      </c>
      <c r="I4" s="25">
        <f>'計算用(期待容量)'!I4</f>
        <v>3412.0325203252032</v>
      </c>
      <c r="J4" s="25">
        <f>'計算用(期待容量)'!J4</f>
        <v>10213.677784849731</v>
      </c>
    </row>
    <row r="5" spans="1:13" x14ac:dyDescent="0.3">
      <c r="A5" s="7" t="s">
        <v>11</v>
      </c>
      <c r="B5" s="25">
        <f>'計算用(期待容量)'!B5</f>
        <v>3559.7314428522482</v>
      </c>
      <c r="C5" s="25">
        <f>'計算用(期待容量)'!C5</f>
        <v>9708.7447599226998</v>
      </c>
      <c r="D5" s="25">
        <f>'計算用(期待容量)'!D5</f>
        <v>36650.463259347445</v>
      </c>
      <c r="E5" s="25">
        <f>'計算用(期待容量)'!E5</f>
        <v>18641.924174480228</v>
      </c>
      <c r="F5" s="25">
        <f>'計算用(期待容量)'!F5</f>
        <v>3563.6396085286283</v>
      </c>
      <c r="G5" s="25">
        <f>'計算用(期待容量)'!G5</f>
        <v>18467.817314746881</v>
      </c>
      <c r="H5" s="25">
        <f>'計算用(期待容量)'!H5</f>
        <v>7399.0773497509208</v>
      </c>
      <c r="I5" s="25">
        <f>'計算用(期待容量)'!I5</f>
        <v>3392.1951219512193</v>
      </c>
      <c r="J5" s="25">
        <f>'計算用(期待容量)'!J5</f>
        <v>10372.206002322029</v>
      </c>
    </row>
    <row r="6" spans="1:13" x14ac:dyDescent="0.3">
      <c r="A6" s="7" t="s">
        <v>12</v>
      </c>
      <c r="B6" s="25">
        <f>'計算用(期待容量)'!B6</f>
        <v>3549.0096620110048</v>
      </c>
      <c r="C6" s="25">
        <f>'計算用(期待容量)'!C6</f>
        <v>10448.637877211238</v>
      </c>
      <c r="D6" s="25">
        <f>'計算用(期待容量)'!D6</f>
        <v>40701.594134391329</v>
      </c>
      <c r="E6" s="25">
        <f>'計算用(期待容量)'!E6</f>
        <v>20128.887077048512</v>
      </c>
      <c r="F6" s="25">
        <f>'計算用(期待容量)'!F6</f>
        <v>4002.1762657777595</v>
      </c>
      <c r="G6" s="25">
        <f>'計算用(期待容量)'!G6</f>
        <v>20934.170946441674</v>
      </c>
      <c r="H6" s="25">
        <f>'計算用(期待容量)'!H6</f>
        <v>8121.1465541518173</v>
      </c>
      <c r="I6" s="25">
        <f>'計算用(期待容量)'!I6</f>
        <v>3868.2926829268295</v>
      </c>
      <c r="J6" s="25">
        <f>'計算用(期待容量)'!J6</f>
        <v>11795.307566897845</v>
      </c>
    </row>
    <row r="7" spans="1:13" x14ac:dyDescent="0.3">
      <c r="A7" s="7" t="s">
        <v>13</v>
      </c>
      <c r="B7" s="25">
        <f>'計算用(期待容量)'!B7</f>
        <v>4031</v>
      </c>
      <c r="C7" s="25">
        <f>'計算用(期待容量)'!C7</f>
        <v>12387.722204968944</v>
      </c>
      <c r="D7" s="25">
        <f>'計算用(期待容量)'!D7</f>
        <v>53202.894367032874</v>
      </c>
      <c r="E7" s="25">
        <f>'計算用(期待容量)'!E7</f>
        <v>24480</v>
      </c>
      <c r="F7" s="25">
        <f>'計算用(期待容量)'!F7</f>
        <v>4959.8999999999996</v>
      </c>
      <c r="G7" s="25">
        <f>'計算用(期待容量)'!G7</f>
        <v>27110</v>
      </c>
      <c r="H7" s="25">
        <f>'計算用(期待容量)'!H7</f>
        <v>10331.799999999999</v>
      </c>
      <c r="I7" s="25">
        <f>'計算用(期待容量)'!I7</f>
        <v>4880</v>
      </c>
      <c r="J7" s="25">
        <f>'計算用(期待容量)'!J7</f>
        <v>15107.262022615098</v>
      </c>
    </row>
    <row r="8" spans="1:13" x14ac:dyDescent="0.3">
      <c r="A8" s="7" t="s">
        <v>14</v>
      </c>
      <c r="B8" s="25">
        <f>'計算用(期待容量)'!B8</f>
        <v>4140.8</v>
      </c>
      <c r="C8" s="25">
        <f>'計算用(期待容量)'!C8</f>
        <v>12662</v>
      </c>
      <c r="D8" s="25">
        <f>'計算用(期待容量)'!D8</f>
        <v>53197.9</v>
      </c>
      <c r="E8" s="25">
        <f>'計算用(期待容量)'!E8</f>
        <v>24480</v>
      </c>
      <c r="F8" s="25">
        <f>'計算用(期待容量)'!F8</f>
        <v>4959.8999999999996</v>
      </c>
      <c r="G8" s="25">
        <f>'計算用(期待容量)'!G8</f>
        <v>27110</v>
      </c>
      <c r="H8" s="25">
        <f>'計算用(期待容量)'!H8</f>
        <v>10331.799999999999</v>
      </c>
      <c r="I8" s="25">
        <f>'計算用(期待容量)'!I8</f>
        <v>4880</v>
      </c>
      <c r="J8" s="25">
        <f>'計算用(期待容量)'!J8</f>
        <v>15105.49</v>
      </c>
    </row>
    <row r="9" spans="1:13" x14ac:dyDescent="0.3">
      <c r="A9" s="7" t="s">
        <v>15</v>
      </c>
      <c r="B9" s="25">
        <f>'計算用(期待容量)'!B9</f>
        <v>3871.1</v>
      </c>
      <c r="C9" s="25">
        <f>'計算用(期待容量)'!C9</f>
        <v>11398.749223602485</v>
      </c>
      <c r="D9" s="25">
        <f>'計算用(期待容量)'!D9</f>
        <v>45078.557514659798</v>
      </c>
      <c r="E9" s="25">
        <f>'計算用(期待容量)'!E9</f>
        <v>23112.792498980838</v>
      </c>
      <c r="F9" s="25">
        <f>'計算用(期待容量)'!F9</f>
        <v>4395.3470619321533</v>
      </c>
      <c r="G9" s="25">
        <f>'計算用(期待容量)'!G9</f>
        <v>22714.321349963317</v>
      </c>
      <c r="H9" s="25">
        <f>'計算用(期待容量)'!H9</f>
        <v>9232.2923702890876</v>
      </c>
      <c r="I9" s="25">
        <f>'計算用(期待容量)'!I9</f>
        <v>4284.8780487804879</v>
      </c>
      <c r="J9" s="25">
        <f>'計算用(期待容量)'!J9</f>
        <v>13021.916030891472</v>
      </c>
    </row>
    <row r="10" spans="1:13" x14ac:dyDescent="0.3">
      <c r="A10" s="7" t="s">
        <v>16</v>
      </c>
      <c r="B10" s="25">
        <f>'計算用(期待容量)'!B10</f>
        <v>3960.0446621117767</v>
      </c>
      <c r="C10" s="25">
        <f>'計算用(期待容量)'!C10</f>
        <v>10384.256280660027</v>
      </c>
      <c r="D10" s="25">
        <f>'計算用(期待容量)'!D10</f>
        <v>37516.586390188124</v>
      </c>
      <c r="E10" s="25">
        <f>'計算用(期待容量)'!E10</f>
        <v>19540.089686098654</v>
      </c>
      <c r="F10" s="25">
        <f>'計算用(期待容量)'!F10</f>
        <v>3714.8591455110873</v>
      </c>
      <c r="G10" s="25">
        <f>'計算用(期待容量)'!G10</f>
        <v>18796.001467351431</v>
      </c>
      <c r="H10" s="25">
        <f>'計算用(期待容量)'!H10</f>
        <v>7729.8627001621689</v>
      </c>
      <c r="I10" s="25">
        <f>'計算用(期待容量)'!I10</f>
        <v>3531.0569105691056</v>
      </c>
      <c r="J10" s="25">
        <f>'計算用(期待容量)'!J10</f>
        <v>11098.214785787781</v>
      </c>
    </row>
    <row r="11" spans="1:13" x14ac:dyDescent="0.3">
      <c r="A11" s="7" t="s">
        <v>17</v>
      </c>
      <c r="B11" s="25">
        <f>'計算用(期待容量)'!B11</f>
        <v>4540.523880927909</v>
      </c>
      <c r="C11" s="25">
        <f>'計算用(期待容量)'!C11</f>
        <v>11490.629255240077</v>
      </c>
      <c r="D11" s="25">
        <f>'計算用(期待容量)'!D11</f>
        <v>40353.486752200137</v>
      </c>
      <c r="E11" s="25">
        <f>'計算用(期待容量)'!E11</f>
        <v>19310.558499796167</v>
      </c>
      <c r="F11" s="25">
        <f>'計算用(期待容量)'!F11</f>
        <v>4067.704731803492</v>
      </c>
      <c r="G11" s="25">
        <f>'計算用(期待容量)'!G11</f>
        <v>19243.52531181218</v>
      </c>
      <c r="H11" s="25">
        <f>'計算用(期待容量)'!H11</f>
        <v>8359.629046698843</v>
      </c>
      <c r="I11" s="25">
        <f>'計算用(期待容量)'!I11</f>
        <v>3620.3252032520327</v>
      </c>
      <c r="J11" s="25">
        <f>'計算用(期待容量)'!J11</f>
        <v>11333.978591882307</v>
      </c>
    </row>
    <row r="12" spans="1:13" x14ac:dyDescent="0.3">
      <c r="A12" s="7" t="s">
        <v>18</v>
      </c>
      <c r="B12" s="25">
        <f>'計算用(期待容量)'!B12</f>
        <v>4810.6726767035489</v>
      </c>
      <c r="C12" s="25">
        <f>'計算用(期待容量)'!C12</f>
        <v>12743.594172736732</v>
      </c>
      <c r="D12" s="25">
        <f>'計算用(期待容量)'!D12</f>
        <v>44196.252634632605</v>
      </c>
      <c r="E12" s="25">
        <f>'計算用(期待容量)'!E12</f>
        <v>21037.032205462699</v>
      </c>
      <c r="F12" s="25">
        <f>'計算用(期待容量)'!F12</f>
        <v>4591.9324600093496</v>
      </c>
      <c r="G12" s="25">
        <f>'計算用(期待容量)'!G12</f>
        <v>23132.010271460014</v>
      </c>
      <c r="H12" s="25">
        <f>'計算用(期待容量)'!H12</f>
        <v>10152.913048291399</v>
      </c>
      <c r="I12" s="25">
        <f>'計算用(期待容量)'!I12</f>
        <v>4493.1707317073169</v>
      </c>
      <c r="J12" s="25">
        <f>'計算用(期待容量)'!J12</f>
        <v>14257.938529230447</v>
      </c>
    </row>
    <row r="13" spans="1:13" x14ac:dyDescent="0.3">
      <c r="A13" s="7" t="s">
        <v>19</v>
      </c>
      <c r="B13" s="25">
        <f>'計算用(期待容量)'!B13</f>
        <v>4971.8</v>
      </c>
      <c r="C13" s="25">
        <f>'計算用(期待容量)'!C13</f>
        <v>13326</v>
      </c>
      <c r="D13" s="25">
        <f>'計算用(期待容量)'!D13</f>
        <v>47650.65653658894</v>
      </c>
      <c r="E13" s="25">
        <f>'計算用(期待容量)'!E13</f>
        <v>22803.424378312269</v>
      </c>
      <c r="F13" s="25">
        <f>'計算用(期待容量)'!F13</f>
        <v>4929.6560926035081</v>
      </c>
      <c r="G13" s="25">
        <f>'計算用(期待容量)'!G13</f>
        <v>24176.23257520176</v>
      </c>
      <c r="H13" s="25">
        <f>'計算用(期待容量)'!H13</f>
        <v>10262.572856601832</v>
      </c>
      <c r="I13" s="25">
        <f>'計算用(期待容量)'!I13</f>
        <v>4493.1707317073169</v>
      </c>
      <c r="J13" s="25">
        <f>'計算用(期待容量)'!J13</f>
        <v>14433.625861185716</v>
      </c>
    </row>
    <row r="14" spans="1:13" x14ac:dyDescent="0.3">
      <c r="A14" s="7" t="s">
        <v>20</v>
      </c>
      <c r="B14" s="25">
        <f>'計算用(期待容量)'!B14</f>
        <v>4931.9189834129429</v>
      </c>
      <c r="C14" s="25">
        <f>'計算用(期待容量)'!C14</f>
        <v>13178.417570982607</v>
      </c>
      <c r="D14" s="25">
        <f>'計算用(期待容量)'!D14</f>
        <v>47650.65653658894</v>
      </c>
      <c r="E14" s="25">
        <f>'計算用(期待容量)'!E14</f>
        <v>22803.424378312269</v>
      </c>
      <c r="F14" s="25">
        <f>'計算用(期待容量)'!F14</f>
        <v>4929.6560926035081</v>
      </c>
      <c r="G14" s="25">
        <f>'計算用(期待容量)'!G14</f>
        <v>24176.23257520176</v>
      </c>
      <c r="H14" s="25">
        <f>'計算用(期待容量)'!H14</f>
        <v>10262.572856601832</v>
      </c>
      <c r="I14" s="25">
        <f>'計算用(期待容量)'!I14</f>
        <v>4493.1707317073169</v>
      </c>
      <c r="J14" s="25">
        <f>'計算用(期待容量)'!J14</f>
        <v>14430.047563250344</v>
      </c>
    </row>
    <row r="15" spans="1:13" x14ac:dyDescent="0.3">
      <c r="A15" s="7" t="s">
        <v>21</v>
      </c>
      <c r="B15" s="25">
        <f>'計算用(期待容量)'!B15</f>
        <v>4541.4257129612834</v>
      </c>
      <c r="C15" s="25">
        <f>'計算用(期待容量)'!C15</f>
        <v>12250.332094544374</v>
      </c>
      <c r="D15" s="25">
        <f>'計算用(期待容量)'!D15</f>
        <v>43588.038617369442</v>
      </c>
      <c r="E15" s="25">
        <f>'計算用(期待容量)'!E15</f>
        <v>20777.562168772933</v>
      </c>
      <c r="F15" s="25">
        <f>'計算用(期待容量)'!F15</f>
        <v>4491.1194353543769</v>
      </c>
      <c r="G15" s="25">
        <f>'計算用(期待容量)'!G15</f>
        <v>21172.850330154073</v>
      </c>
      <c r="H15" s="25">
        <f>'計算用(期待容量)'!H15</f>
        <v>9020.2967847813634</v>
      </c>
      <c r="I15" s="25">
        <f>'計算用(期待容量)'!I15</f>
        <v>3937.7235772357722</v>
      </c>
      <c r="J15" s="25">
        <f>'計算用(期待容量)'!J15</f>
        <v>12212.406595578068</v>
      </c>
    </row>
    <row r="16" spans="1:13" x14ac:dyDescent="0.3">
      <c r="B16" s="2"/>
      <c r="C16" s="2"/>
      <c r="D16" s="2"/>
      <c r="E16" s="2"/>
      <c r="F16" s="2"/>
      <c r="G16" s="2"/>
      <c r="H16" s="2"/>
      <c r="I16" s="2"/>
      <c r="J16" s="2"/>
      <c r="K16" s="2"/>
    </row>
    <row r="17" spans="1:12" x14ac:dyDescent="0.3">
      <c r="A17" s="1" t="s">
        <v>36</v>
      </c>
      <c r="B17" s="36">
        <f>'計算用(期待容量)'!B17</f>
        <v>153208.8921052191</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0.19109999999999999</v>
      </c>
      <c r="C19" s="26">
        <f>'計算用(期待容量)'!C19</f>
        <v>0.11800000000000001</v>
      </c>
      <c r="D19" s="26">
        <f>'計算用(期待容量)'!D19</f>
        <v>5.1900000000000002E-2</v>
      </c>
      <c r="E19" s="26">
        <f>'計算用(期待容量)'!E19</f>
        <v>1.01E-2</v>
      </c>
      <c r="F19" s="26">
        <f>'計算用(期待容量)'!F19</f>
        <v>0.20739999999999997</v>
      </c>
      <c r="G19" s="26">
        <f>'計算用(期待容量)'!G19</f>
        <v>-9.300000000000001E-3</v>
      </c>
      <c r="H19" s="26">
        <f>'計算用(期待容量)'!H19</f>
        <v>-1E-4</v>
      </c>
      <c r="I19" s="26">
        <f>'計算用(期待容量)'!I19</f>
        <v>9.5000000000000001E-2</v>
      </c>
      <c r="J19" s="26">
        <f>'計算用(期待容量)'!J19</f>
        <v>0.21440000000000001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775.29785295850252</v>
      </c>
      <c r="C24" s="25">
        <f>'計算用(期待容量)'!C24</f>
        <v>3075.9332863998206</v>
      </c>
      <c r="D24" s="25">
        <f>'計算用(期待容量)'!D24</f>
        <v>1744.9680198589847</v>
      </c>
      <c r="E24" s="25">
        <f>'計算用(期待容量)'!E24</f>
        <v>1642.9118983759945</v>
      </c>
      <c r="F24" s="25">
        <f>'計算用(期待容量)'!F24</f>
        <v>1088.4279042069311</v>
      </c>
      <c r="G24" s="25">
        <f>'計算用(期待容量)'!G24</f>
        <v>1791.7835502522835</v>
      </c>
      <c r="H24" s="25">
        <f>'計算用(期待容量)'!H24</f>
        <v>777.24634152822</v>
      </c>
      <c r="I24" s="25">
        <f>'計算用(期待容量)'!I24</f>
        <v>475.05163131125403</v>
      </c>
      <c r="J24" s="25">
        <f>'計算用(期待容量)'!J24</f>
        <v>697.70031300728613</v>
      </c>
    </row>
    <row r="25" spans="1:12" x14ac:dyDescent="0.3">
      <c r="A25" s="7" t="s">
        <v>11</v>
      </c>
      <c r="B25" s="25">
        <f>'計算用(期待容量)'!B25</f>
        <v>976.83317590057823</v>
      </c>
      <c r="C25" s="25">
        <f>'計算用(期待容量)'!C25</f>
        <v>3627.4843198103836</v>
      </c>
      <c r="D25" s="25">
        <f>'計算用(期待容量)'!D25</f>
        <v>3575.9800380666829</v>
      </c>
      <c r="E25" s="25">
        <f>'計算用(期待容量)'!E25</f>
        <v>2810.1957758404246</v>
      </c>
      <c r="F25" s="25">
        <f>'計算用(期待容量)'!F25</f>
        <v>1286.2252366295279</v>
      </c>
      <c r="G25" s="25">
        <f>'計算用(期待容量)'!G25</f>
        <v>2724.3426319198643</v>
      </c>
      <c r="H25" s="25">
        <f>'計算用(期待容量)'!H25</f>
        <v>1584.4351887386802</v>
      </c>
      <c r="I25" s="25">
        <f>'計算用(期待容量)'!I25</f>
        <v>913.38004440334316</v>
      </c>
      <c r="J25" s="25">
        <f>'計算用(期待容量)'!J25</f>
        <v>1274.9352649544192</v>
      </c>
    </row>
    <row r="26" spans="1:12" x14ac:dyDescent="0.3">
      <c r="A26" s="7" t="s">
        <v>12</v>
      </c>
      <c r="B26" s="25">
        <f>'計算用(期待容量)'!B26</f>
        <v>851.73560072778923</v>
      </c>
      <c r="C26" s="25">
        <f>'計算用(期待容量)'!C26</f>
        <v>3243.1534112459922</v>
      </c>
      <c r="D26" s="25">
        <f>'計算用(期待容量)'!D26</f>
        <v>3900.3461979561271</v>
      </c>
      <c r="E26" s="25">
        <f>'計算用(期待容量)'!E26</f>
        <v>3001.5153807449683</v>
      </c>
      <c r="F26" s="25">
        <f>'計算用(期待容量)'!F26</f>
        <v>1123.9371173876893</v>
      </c>
      <c r="G26" s="25">
        <f>'計算用(期待容量)'!G26</f>
        <v>2805.5051565468202</v>
      </c>
      <c r="H26" s="25">
        <f>'計算用(期待容量)'!H26</f>
        <v>1473.4662608047804</v>
      </c>
      <c r="I26" s="25">
        <f>'計算用(期待容量)'!I26</f>
        <v>885.04767272201036</v>
      </c>
      <c r="J26" s="25">
        <f>'計算用(期待容量)'!J26</f>
        <v>1736.8776078990911</v>
      </c>
    </row>
    <row r="27" spans="1:12" x14ac:dyDescent="0.3">
      <c r="A27" s="7" t="s">
        <v>13</v>
      </c>
      <c r="B27" s="25">
        <f>'計算用(期待容量)'!B27</f>
        <v>777.91908898874738</v>
      </c>
      <c r="C27" s="25">
        <f>'計算用(期待容量)'!C27</f>
        <v>3219.8736261004906</v>
      </c>
      <c r="D27" s="25">
        <f>'計算用(期待容量)'!D27</f>
        <v>5167.155071362833</v>
      </c>
      <c r="E27" s="25">
        <f>'計算用(期待容量)'!E27</f>
        <v>3513.6199726946502</v>
      </c>
      <c r="F27" s="25">
        <f>'計算用(期待容量)'!F27</f>
        <v>1186.2194884840469</v>
      </c>
      <c r="G27" s="25">
        <f>'計算用(期待容量)'!G27</f>
        <v>3237.0202922763478</v>
      </c>
      <c r="H27" s="25">
        <f>'計算用(期待容量)'!H27</f>
        <v>2224.8807932244076</v>
      </c>
      <c r="I27" s="25">
        <f>'計算用(期待容量)'!I27</f>
        <v>1168.7587341857652</v>
      </c>
      <c r="J27" s="25">
        <f>'計算用(期待容量)'!J27</f>
        <v>2152.9375762256036</v>
      </c>
    </row>
    <row r="28" spans="1:12" x14ac:dyDescent="0.3">
      <c r="A28" s="7" t="s">
        <v>14</v>
      </c>
      <c r="B28" s="25">
        <f>'計算用(期待容量)'!B28</f>
        <v>761.08435758049757</v>
      </c>
      <c r="C28" s="25">
        <f>'計算用(期待容量)'!C28</f>
        <v>3483.0316654385156</v>
      </c>
      <c r="D28" s="25">
        <f>'計算用(期待容量)'!D28</f>
        <v>5264.5149759734031</v>
      </c>
      <c r="E28" s="25">
        <f>'計算用(期待容量)'!E28</f>
        <v>3922.4146041319141</v>
      </c>
      <c r="F28" s="25">
        <f>'計算用(期待容量)'!F28</f>
        <v>1116.9842044495381</v>
      </c>
      <c r="G28" s="25">
        <f>'計算用(期待容量)'!G28</f>
        <v>3162.6895891969612</v>
      </c>
      <c r="H28" s="25">
        <f>'計算用(期待容量)'!H28</f>
        <v>2268.3952339659954</v>
      </c>
      <c r="I28" s="25">
        <f>'計算用(期待容量)'!I28</f>
        <v>1259.5270330774524</v>
      </c>
      <c r="J28" s="25">
        <f>'計算用(期待容量)'!J28</f>
        <v>2103.0766034734643</v>
      </c>
    </row>
    <row r="29" spans="1:12" x14ac:dyDescent="0.3">
      <c r="A29" s="7" t="s">
        <v>15</v>
      </c>
      <c r="B29" s="25">
        <f>'計算用(期待容量)'!B29</f>
        <v>605.71292261508393</v>
      </c>
      <c r="C29" s="25">
        <f>'計算用(期待容量)'!C29</f>
        <v>2802.3811875370511</v>
      </c>
      <c r="D29" s="25">
        <f>'計算用(期待容量)'!D29</f>
        <v>3809.6357830605893</v>
      </c>
      <c r="E29" s="25">
        <f>'計算用(期待容量)'!E29</f>
        <v>2745.5822285406239</v>
      </c>
      <c r="F29" s="25">
        <f>'計算用(期待容量)'!F29</f>
        <v>872.54778175603303</v>
      </c>
      <c r="G29" s="25">
        <f>'計算用(期待容量)'!G29</f>
        <v>2384.1752930093799</v>
      </c>
      <c r="H29" s="25">
        <f>'計算用(期待容量)'!H29</f>
        <v>1407.7855663712496</v>
      </c>
      <c r="I29" s="25">
        <f>'計算用(期待容量)'!I29</f>
        <v>893.53460834648308</v>
      </c>
      <c r="J29" s="25">
        <f>'計算用(期待容量)'!J29</f>
        <v>1603.3115864300078</v>
      </c>
    </row>
    <row r="30" spans="1:12" x14ac:dyDescent="0.3">
      <c r="A30" s="7" t="s">
        <v>16</v>
      </c>
      <c r="B30" s="25">
        <f>'計算用(期待容量)'!B30</f>
        <v>603.84548385046367</v>
      </c>
      <c r="C30" s="25">
        <f>'計算用(期待容量)'!C30</f>
        <v>2423.821071026864</v>
      </c>
      <c r="D30" s="25">
        <f>'計算用(期待容量)'!D30</f>
        <v>2326.144257067132</v>
      </c>
      <c r="E30" s="25">
        <f>'計算用(期待容量)'!E30</f>
        <v>1882.0300541114625</v>
      </c>
      <c r="F30" s="25">
        <f>'計算用(期待容量)'!F30</f>
        <v>681.32405519307827</v>
      </c>
      <c r="G30" s="25">
        <f>'計算用(期待容量)'!G30</f>
        <v>1638.3213934256105</v>
      </c>
      <c r="H30" s="25">
        <f>'計算用(期待容量)'!H30</f>
        <v>1049.3678291056181</v>
      </c>
      <c r="I30" s="25">
        <f>'計算用(期待容量)'!I30</f>
        <v>662.94063918618326</v>
      </c>
      <c r="J30" s="25">
        <f>'計算用(期待容量)'!J30</f>
        <v>1190.0125717151436</v>
      </c>
    </row>
    <row r="31" spans="1:12" x14ac:dyDescent="0.3">
      <c r="A31" s="7" t="s">
        <v>17</v>
      </c>
      <c r="B31" s="25">
        <f>'計算用(期待容量)'!B31</f>
        <v>703.0078247804264</v>
      </c>
      <c r="C31" s="25">
        <f>'計算用(期待容量)'!C31</f>
        <v>2299.0768372049952</v>
      </c>
      <c r="D31" s="25">
        <f>'計算用(期待容量)'!D31</f>
        <v>1144.1896717307968</v>
      </c>
      <c r="E31" s="25">
        <f>'計算用(期待容量)'!E31</f>
        <v>880.51245400636617</v>
      </c>
      <c r="F31" s="25">
        <f>'計算用(期待容量)'!F31</f>
        <v>616.08416837768618</v>
      </c>
      <c r="G31" s="25">
        <f>'計算用(期待容量)'!G31</f>
        <v>948.79323628746374</v>
      </c>
      <c r="H31" s="25">
        <f>'計算用(期待容量)'!H31</f>
        <v>346.91899645672788</v>
      </c>
      <c r="I31" s="25">
        <f>'計算用(期待容量)'!I31</f>
        <v>323.14628177753809</v>
      </c>
      <c r="J31" s="25">
        <f>'計算用(期待容量)'!J31</f>
        <v>608.14729306134836</v>
      </c>
    </row>
    <row r="32" spans="1:12" x14ac:dyDescent="0.3">
      <c r="A32" s="7" t="s">
        <v>18</v>
      </c>
      <c r="B32" s="25">
        <f>'計算用(期待容量)'!B32</f>
        <v>724.14700023439082</v>
      </c>
      <c r="C32" s="25">
        <f>'計算用(期待容量)'!C32</f>
        <v>2924.4200298806636</v>
      </c>
      <c r="D32" s="25">
        <f>'計算用(期待容量)'!D32</f>
        <v>1194.9037045465216</v>
      </c>
      <c r="E32" s="25">
        <f>'計算用(期待容量)'!E32</f>
        <v>1242.5885444810842</v>
      </c>
      <c r="F32" s="25">
        <f>'計算用(期待容量)'!F32</f>
        <v>722.21663770841906</v>
      </c>
      <c r="G32" s="25">
        <f>'計算用(期待容量)'!G32</f>
        <v>1286.3847853354446</v>
      </c>
      <c r="H32" s="25">
        <f>'計算用(期待容量)'!H32</f>
        <v>610.27249932112863</v>
      </c>
      <c r="I32" s="25">
        <f>'計算用(期待容量)'!I32</f>
        <v>458.83615403905571</v>
      </c>
      <c r="J32" s="25">
        <f>'計算用(期待容量)'!J32</f>
        <v>798.61296141796743</v>
      </c>
    </row>
    <row r="33" spans="1:12" x14ac:dyDescent="0.3">
      <c r="A33" s="7" t="s">
        <v>19</v>
      </c>
      <c r="B33" s="25">
        <f>'計算用(期待容量)'!B33</f>
        <v>616.7724945855341</v>
      </c>
      <c r="C33" s="25">
        <f>'計算用(期待容量)'!C33</f>
        <v>3026.9239334832405</v>
      </c>
      <c r="D33" s="25">
        <f>'計算用(期待容量)'!D33</f>
        <v>1416.0551224964499</v>
      </c>
      <c r="E33" s="25">
        <f>'計算用(期待容量)'!E33</f>
        <v>1426.5483345386149</v>
      </c>
      <c r="F33" s="25">
        <f>'計算用(期待容量)'!F33</f>
        <v>603.47718832416558</v>
      </c>
      <c r="G33" s="25">
        <f>'計算用(期待容量)'!G33</f>
        <v>1369.0470093622007</v>
      </c>
      <c r="H33" s="25">
        <f>'計算用(期待容量)'!H33</f>
        <v>855.64952455987725</v>
      </c>
      <c r="I33" s="25">
        <f>'計算用(期待容量)'!I33</f>
        <v>538.53132101723827</v>
      </c>
      <c r="J33" s="25">
        <f>'計算用(期待容量)'!J33</f>
        <v>981.19710938564106</v>
      </c>
    </row>
    <row r="34" spans="1:12" x14ac:dyDescent="0.3">
      <c r="A34" s="7" t="s">
        <v>20</v>
      </c>
      <c r="B34" s="25">
        <f>'計算用(期待容量)'!B34</f>
        <v>678.81454502064366</v>
      </c>
      <c r="C34" s="25">
        <f>'計算用(期待容量)'!C34</f>
        <v>3021.6673822563216</v>
      </c>
      <c r="D34" s="25">
        <f>'計算用(期待容量)'!D34</f>
        <v>1084.3524251011008</v>
      </c>
      <c r="E34" s="25">
        <f>'計算用(期待容量)'!E34</f>
        <v>1102.017303325495</v>
      </c>
      <c r="F34" s="25">
        <f>'計算用(期待容量)'!F34</f>
        <v>589.12830008602225</v>
      </c>
      <c r="G34" s="25">
        <f>'計算用(期待容量)'!G34</f>
        <v>1327.8789574617408</v>
      </c>
      <c r="H34" s="25">
        <f>'計算用(期待容量)'!H34</f>
        <v>748.01573852487559</v>
      </c>
      <c r="I34" s="25">
        <f>'計算用(期待容量)'!I34</f>
        <v>490.37273447409206</v>
      </c>
      <c r="J34" s="25">
        <f>'計算用(期待容量)'!J34</f>
        <v>857.48820072609556</v>
      </c>
    </row>
    <row r="35" spans="1:12" x14ac:dyDescent="0.3">
      <c r="A35" s="7" t="s">
        <v>21</v>
      </c>
      <c r="B35" s="25">
        <f>'計算用(期待容量)'!B35</f>
        <v>593.99676569040309</v>
      </c>
      <c r="C35" s="25">
        <f>'計算用(期待容量)'!C35</f>
        <v>2910.7547512414458</v>
      </c>
      <c r="D35" s="25">
        <f>'計算用(期待容量)'!D35</f>
        <v>1284.635436241115</v>
      </c>
      <c r="E35" s="25">
        <f>'計算用(期待容量)'!E35</f>
        <v>1285.933032205583</v>
      </c>
      <c r="F35" s="25">
        <f>'計算用(期待容量)'!F35</f>
        <v>800.16273641555267</v>
      </c>
      <c r="G35" s="25">
        <f>'計算用(期待容量)'!G35</f>
        <v>1435.4854557519479</v>
      </c>
      <c r="H35" s="25">
        <f>'計算用(期待容量)'!H35</f>
        <v>805.83065741609994</v>
      </c>
      <c r="I35" s="25">
        <f>'計算用(期待容量)'!I35</f>
        <v>530.08087203106709</v>
      </c>
      <c r="J35" s="25">
        <f>'計算用(期待容量)'!J35</f>
        <v>863.91494244892328</v>
      </c>
    </row>
    <row r="36" spans="1:12" x14ac:dyDescent="0.3">
      <c r="B36" s="7"/>
      <c r="C36" s="7"/>
      <c r="D36" s="7"/>
      <c r="E36" s="7"/>
      <c r="F36" s="7"/>
      <c r="G36" s="7"/>
      <c r="H36" s="7"/>
      <c r="I36" s="7"/>
      <c r="J36" s="7"/>
    </row>
    <row r="37" spans="1:12" x14ac:dyDescent="0.3">
      <c r="A37" s="1" t="s">
        <v>80</v>
      </c>
    </row>
    <row r="38" spans="1:12" x14ac:dyDescent="0.3">
      <c r="A38" s="7" t="s">
        <v>10</v>
      </c>
      <c r="B38" s="10">
        <f>B4*(1+B$19+B$21)-B24</f>
        <v>3945.4868601744965</v>
      </c>
      <c r="C38" s="10">
        <f t="shared" ref="B38:J49" si="1">C4*(1+C$19+C$21)-C24</f>
        <v>8676.6121894437947</v>
      </c>
      <c r="D38" s="10">
        <f t="shared" si="1"/>
        <v>38741.985010521472</v>
      </c>
      <c r="E38" s="10">
        <f t="shared" si="1"/>
        <v>16976.68687537044</v>
      </c>
      <c r="F38" s="10">
        <f t="shared" si="1"/>
        <v>3661.0917055359496</v>
      </c>
      <c r="G38" s="10">
        <f t="shared" si="1"/>
        <v>16450.114777333922</v>
      </c>
      <c r="H38" s="10">
        <f t="shared" si="1"/>
        <v>6784.4482769532169</v>
      </c>
      <c r="I38" s="10">
        <f t="shared" si="1"/>
        <v>3295.2443036480954</v>
      </c>
      <c r="J38" s="10">
        <f t="shared" si="1"/>
        <v>11807.926766762725</v>
      </c>
      <c r="L38" s="13"/>
    </row>
    <row r="39" spans="1:12" x14ac:dyDescent="0.3">
      <c r="A39" s="7" t="s">
        <v>11</v>
      </c>
      <c r="B39" s="10">
        <f>B5*(1+B$19+B$21)-B25</f>
        <v>3298.7602601092572</v>
      </c>
      <c r="C39" s="10">
        <f t="shared" si="1"/>
        <v>7323.979769382423</v>
      </c>
      <c r="D39" s="10">
        <f t="shared" si="1"/>
        <v>35343.14689703437</v>
      </c>
      <c r="E39" s="10">
        <f>E5*(1+E$19+E$21)-E25</f>
        <v>16206.431074546857</v>
      </c>
      <c r="F39" s="10">
        <f t="shared" si="1"/>
        <v>3052.1496227932239</v>
      </c>
      <c r="G39" s="10">
        <f t="shared" si="1"/>
        <v>15756.402154947338</v>
      </c>
      <c r="H39" s="10">
        <f t="shared" si="1"/>
        <v>5887.8930267747746</v>
      </c>
      <c r="I39" s="10">
        <f t="shared" si="1"/>
        <v>2834.9955653527541</v>
      </c>
      <c r="J39" s="10">
        <f t="shared" si="1"/>
        <v>11424.793764288672</v>
      </c>
      <c r="L39" s="13"/>
    </row>
    <row r="40" spans="1:12" x14ac:dyDescent="0.3">
      <c r="A40" s="7" t="s">
        <v>12</v>
      </c>
      <c r="B40" s="10">
        <f t="shared" si="1"/>
        <v>3410.979904313629</v>
      </c>
      <c r="C40" s="10">
        <f t="shared" si="1"/>
        <v>8542.9101142482868</v>
      </c>
      <c r="D40" s="10">
        <f>D6*(1+D$19+D$21)-D26</f>
        <v>39320.67661335403</v>
      </c>
      <c r="E40" s="10">
        <f t="shared" si="1"/>
        <v>17531.96232655222</v>
      </c>
      <c r="F40" s="10">
        <f t="shared" si="1"/>
        <v>3748.3122685701551</v>
      </c>
      <c r="G40" s="10">
        <f t="shared" si="1"/>
        <v>18143.319709557363</v>
      </c>
      <c r="H40" s="10">
        <f t="shared" si="1"/>
        <v>6728.0796442331412</v>
      </c>
      <c r="I40" s="10">
        <f t="shared" si="1"/>
        <v>3389.4157419121366</v>
      </c>
      <c r="J40" s="10">
        <f t="shared" si="1"/>
        <v>12705.29697701063</v>
      </c>
      <c r="L40" s="13"/>
    </row>
    <row r="41" spans="1:12" x14ac:dyDescent="0.3">
      <c r="A41" s="7" t="s">
        <v>13</v>
      </c>
      <c r="B41" s="10">
        <f t="shared" si="1"/>
        <v>4063.715011011253</v>
      </c>
      <c r="C41" s="10">
        <f t="shared" si="1"/>
        <v>10753.47702110448</v>
      </c>
      <c r="D41" s="10">
        <f t="shared" si="1"/>
        <v>51328.998456989379</v>
      </c>
      <c r="E41" s="10">
        <f t="shared" si="1"/>
        <v>21458.428027305348</v>
      </c>
      <c r="F41" s="10">
        <f t="shared" si="1"/>
        <v>4851.9627715159531</v>
      </c>
      <c r="G41" s="10">
        <f t="shared" si="1"/>
        <v>23891.95670772365</v>
      </c>
      <c r="H41" s="10">
        <f t="shared" si="1"/>
        <v>8209.2040267755929</v>
      </c>
      <c r="I41" s="10">
        <f t="shared" si="1"/>
        <v>4223.6412658142344</v>
      </c>
      <c r="J41" s="10">
        <f t="shared" si="1"/>
        <v>16344.39404426432</v>
      </c>
      <c r="L41" s="13"/>
    </row>
    <row r="42" spans="1:12" x14ac:dyDescent="0.3">
      <c r="A42" s="7" t="s">
        <v>14</v>
      </c>
      <c r="B42" s="10">
        <f t="shared" si="1"/>
        <v>4212.4305224195032</v>
      </c>
      <c r="C42" s="10">
        <f t="shared" si="1"/>
        <v>10799.704334561486</v>
      </c>
      <c r="D42" s="10">
        <f t="shared" si="1"/>
        <v>51226.335034026597</v>
      </c>
      <c r="E42" s="10">
        <f t="shared" si="1"/>
        <v>21049.633395868084</v>
      </c>
      <c r="F42" s="10">
        <f t="shared" si="1"/>
        <v>4921.1980555504615</v>
      </c>
      <c r="G42" s="10">
        <f t="shared" si="1"/>
        <v>23966.287410803037</v>
      </c>
      <c r="H42" s="10">
        <f t="shared" si="1"/>
        <v>8165.6895860340046</v>
      </c>
      <c r="I42" s="10">
        <f t="shared" si="1"/>
        <v>4132.8729669225468</v>
      </c>
      <c r="J42" s="10">
        <f t="shared" si="1"/>
        <v>16392.085352526534</v>
      </c>
      <c r="L42" s="13"/>
    </row>
    <row r="43" spans="1:12" x14ac:dyDescent="0.3">
      <c r="A43" s="7" t="s">
        <v>15</v>
      </c>
      <c r="B43" s="10">
        <f t="shared" si="1"/>
        <v>4043.865287384916</v>
      </c>
      <c r="C43" s="10">
        <f t="shared" si="1"/>
        <v>10055.407936686552</v>
      </c>
      <c r="D43" s="10">
        <f t="shared" si="1"/>
        <v>44059.284441756652</v>
      </c>
      <c r="E43" s="10">
        <f t="shared" si="1"/>
        <v>20831.777399669729</v>
      </c>
      <c r="F43" s="10">
        <f t="shared" si="1"/>
        <v>4478.3477314401707</v>
      </c>
      <c r="G43" s="10">
        <f t="shared" si="1"/>
        <v>20346.046081898909</v>
      </c>
      <c r="H43" s="10">
        <f t="shared" si="1"/>
        <v>7915.9064983837006</v>
      </c>
      <c r="I43" s="10">
        <f t="shared" si="1"/>
        <v>3841.2556355559564</v>
      </c>
      <c r="J43" s="10">
        <f>J9*(1+J$19+J$21)-J29</f>
        <v>14340.722401793511</v>
      </c>
      <c r="L43" s="13"/>
    </row>
    <row r="44" spans="1:12" x14ac:dyDescent="0.3">
      <c r="A44" s="7" t="s">
        <v>16</v>
      </c>
      <c r="B44" s="10">
        <f t="shared" si="1"/>
        <v>4152.564159811991</v>
      </c>
      <c r="C44" s="10">
        <f t="shared" si="1"/>
        <v>9289.6200135576473</v>
      </c>
      <c r="D44" s="10">
        <f t="shared" si="1"/>
        <v>37512.718830673635</v>
      </c>
      <c r="E44" s="10">
        <f>E10*(1+E$19+E$21)-E30</f>
        <v>18050.815434677774</v>
      </c>
      <c r="F44" s="10">
        <f t="shared" si="1"/>
        <v>3841.1454685521194</v>
      </c>
      <c r="G44" s="10">
        <f t="shared" si="1"/>
        <v>17170.837274952966</v>
      </c>
      <c r="H44" s="10">
        <f t="shared" si="1"/>
        <v>6757.020511788156</v>
      </c>
      <c r="I44" s="10">
        <f t="shared" si="1"/>
        <v>3238.877246992678</v>
      </c>
      <c r="J44" s="10">
        <f t="shared" si="1"/>
        <v>12398.641612003414</v>
      </c>
      <c r="L44" s="13"/>
    </row>
    <row r="45" spans="1:12" x14ac:dyDescent="0.3">
      <c r="A45" s="7" t="s">
        <v>17</v>
      </c>
      <c r="B45" s="10">
        <f>B11*(1+B$19+B$21)-B31</f>
        <v>4750.6154086020852</v>
      </c>
      <c r="C45" s="10">
        <f t="shared" si="1"/>
        <v>10662.352962705814</v>
      </c>
      <c r="D45" s="10">
        <f t="shared" si="1"/>
        <v>41707.177910430531</v>
      </c>
      <c r="E45" s="10">
        <f t="shared" si="1"/>
        <v>18818.188271635703</v>
      </c>
      <c r="F45" s="10">
        <f t="shared" si="1"/>
        <v>4335.9395721198853</v>
      </c>
      <c r="G45" s="10">
        <f t="shared" si="1"/>
        <v>18308.202543242984</v>
      </c>
      <c r="H45" s="10">
        <f t="shared" si="1"/>
        <v>8095.4703778044341</v>
      </c>
      <c r="I45" s="10">
        <f t="shared" si="1"/>
        <v>3677.3130678159578</v>
      </c>
      <c r="J45" s="10">
        <f t="shared" si="1"/>
        <v>13269.176094839348</v>
      </c>
      <c r="L45" s="13"/>
    </row>
    <row r="46" spans="1:12" x14ac:dyDescent="0.3">
      <c r="A46" s="7" t="s">
        <v>18</v>
      </c>
      <c r="B46" s="10">
        <f>B12*(1+B$19+B$21)-B32</f>
        <v>5053.9519517542412</v>
      </c>
      <c r="C46" s="10">
        <f t="shared" si="1"/>
        <v>11450.354196966371</v>
      </c>
      <c r="D46" s="10">
        <f t="shared" si="1"/>
        <v>45737.096968169841</v>
      </c>
      <c r="E46" s="10">
        <f t="shared" si="1"/>
        <v>20217.288008311414</v>
      </c>
      <c r="F46" s="10">
        <f t="shared" si="1"/>
        <v>4868.0019391069636</v>
      </c>
      <c r="G46" s="10">
        <f t="shared" si="1"/>
        <v>21861.81789331459</v>
      </c>
      <c r="H46" s="10">
        <f t="shared" si="1"/>
        <v>9643.1543881483558</v>
      </c>
      <c r="I46" s="10">
        <f t="shared" si="1"/>
        <v>4506.1175044975289</v>
      </c>
      <c r="J46" s="10">
        <f t="shared" si="1"/>
        <v>16658.806973771792</v>
      </c>
      <c r="L46" s="13"/>
    </row>
    <row r="47" spans="1:12" x14ac:dyDescent="0.3">
      <c r="A47" s="7" t="s">
        <v>19</v>
      </c>
      <c r="B47" s="10">
        <f t="shared" si="1"/>
        <v>5354.8564854144661</v>
      </c>
      <c r="C47" s="10">
        <f t="shared" si="1"/>
        <v>12004.804066516761</v>
      </c>
      <c r="D47" s="10">
        <f>D13*(1+D$19+D$21)-D33</f>
        <v>49184.177053707346</v>
      </c>
      <c r="E47" s="10">
        <f t="shared" si="1"/>
        <v>21835.22487377773</v>
      </c>
      <c r="F47" s="10">
        <f t="shared" si="1"/>
        <v>5397.8861388113455</v>
      </c>
      <c r="G47" s="10">
        <f t="shared" si="1"/>
        <v>22824.108928642199</v>
      </c>
      <c r="H47" s="10">
        <f t="shared" si="1"/>
        <v>9508.522803322312</v>
      </c>
      <c r="I47" s="10">
        <f t="shared" si="1"/>
        <v>4426.4223375193469</v>
      </c>
      <c r="J47" s="10">
        <f t="shared" si="1"/>
        <v>16691.334395050148</v>
      </c>
      <c r="L47" s="13"/>
    </row>
    <row r="48" spans="1:12" x14ac:dyDescent="0.3">
      <c r="A48" s="7" t="s">
        <v>20</v>
      </c>
      <c r="B48" s="10">
        <f t="shared" si="1"/>
        <v>5244.9133459566419</v>
      </c>
      <c r="C48" s="10">
        <f t="shared" si="1"/>
        <v>11843.587637812059</v>
      </c>
      <c r="D48" s="10">
        <f t="shared" si="1"/>
        <v>49515.879751102693</v>
      </c>
      <c r="E48" s="10">
        <f t="shared" si="1"/>
        <v>22159.755904990852</v>
      </c>
      <c r="F48" s="10">
        <f t="shared" si="1"/>
        <v>5412.235027049489</v>
      </c>
      <c r="G48" s="10">
        <f t="shared" si="1"/>
        <v>22865.276980542658</v>
      </c>
      <c r="H48" s="10">
        <f t="shared" si="1"/>
        <v>9616.1565893573152</v>
      </c>
      <c r="I48" s="10">
        <f t="shared" si="1"/>
        <v>4474.5809240624931</v>
      </c>
      <c r="J48" s="10">
        <f>J14*(1+J$19+J$21)-J34</f>
        <v>16810.662035717625</v>
      </c>
      <c r="L48" s="13"/>
    </row>
    <row r="49" spans="1:13" x14ac:dyDescent="0.3">
      <c r="A49" s="7" t="s">
        <v>21</v>
      </c>
      <c r="B49" s="10">
        <f>B15*(1+B$19+B$21)-B35</f>
        <v>4860.7096581473952</v>
      </c>
      <c r="C49" s="10">
        <f t="shared" si="1"/>
        <v>10907.61985140461</v>
      </c>
      <c r="D49" s="10">
        <f t="shared" si="1"/>
        <v>45001.502771543499</v>
      </c>
      <c r="E49" s="10">
        <f t="shared" si="1"/>
        <v>19909.258136159686</v>
      </c>
      <c r="F49" s="10">
        <f t="shared" si="1"/>
        <v>4667.3260641848656</v>
      </c>
      <c r="G49" s="10">
        <f t="shared" si="1"/>
        <v>19752.185869633231</v>
      </c>
      <c r="H49" s="10">
        <f t="shared" si="1"/>
        <v>8303.7670655345992</v>
      </c>
      <c r="I49" s="10">
        <f t="shared" si="1"/>
        <v>3821.1036808144609</v>
      </c>
      <c r="J49" s="10">
        <f t="shared" si="1"/>
        <v>14088.955693176864</v>
      </c>
      <c r="L49" s="13"/>
    </row>
    <row r="50" spans="1:13" x14ac:dyDescent="0.3">
      <c r="L50" s="13"/>
    </row>
    <row r="51" spans="1:13" x14ac:dyDescent="0.3">
      <c r="A51" s="1" t="s">
        <v>81</v>
      </c>
      <c r="K51" s="2" t="s">
        <v>41</v>
      </c>
    </row>
    <row r="52" spans="1:13" x14ac:dyDescent="0.3">
      <c r="A52" s="7" t="s">
        <v>10</v>
      </c>
      <c r="B52" s="10">
        <f>IF(記載例!$E$16=B$2,記載例!$E$34*記載例!$E$28/1000,0)</f>
        <v>0</v>
      </c>
      <c r="C52" s="10">
        <f>IF(記載例!$E$16=C$2,記載例!$E$34*記載例!$E$28/1000,0)</f>
        <v>0</v>
      </c>
      <c r="D52" s="10">
        <f>IF(記載例!$E$16=D$2,記載例!$E$34*記載例!$E$28/1000,0)</f>
        <v>324.12918440788735</v>
      </c>
      <c r="E52" s="10">
        <f>IF(記載例!$E$16=E$2,記載例!$E$34*記載例!$E$28/1000,0)</f>
        <v>0</v>
      </c>
      <c r="F52" s="10">
        <f>IF(記載例!$E$16=F$2,記載例!$E$34*記載例!$E$28/1000,0)</f>
        <v>0</v>
      </c>
      <c r="G52" s="10">
        <f>IF(記載例!$E$16=G$2,記載例!$E$34*記載例!$E$28/1000,0)</f>
        <v>0</v>
      </c>
      <c r="H52" s="10">
        <f>IF(記載例!$E$16=H$2,記載例!$E$34*記載例!$E$28/1000,0)</f>
        <v>0</v>
      </c>
      <c r="I52" s="10">
        <f>IF(記載例!$E$16=I$2,記載例!$E$34*記載例!$E$28/1000,0)</f>
        <v>0</v>
      </c>
      <c r="J52" s="10">
        <f>IF(記載例!$E$16=J$2,記載例!$E$34*記載例!$E$28/1000,0)</f>
        <v>0</v>
      </c>
      <c r="K52" s="13">
        <f>SUM(B52:J52)</f>
        <v>324.12918440788735</v>
      </c>
      <c r="L52" s="13"/>
      <c r="M52" s="23"/>
    </row>
    <row r="53" spans="1:13" x14ac:dyDescent="0.3">
      <c r="A53" s="7" t="s">
        <v>11</v>
      </c>
      <c r="B53" s="10">
        <f>IF(記載例!$E$16=B$2,記載例!$F$34*記載例!$F$28/1000,0)</f>
        <v>0</v>
      </c>
      <c r="C53" s="10">
        <f>IF(記載例!$E$16=C$2,記載例!$F$34*記載例!$F$28/1000,0)</f>
        <v>0</v>
      </c>
      <c r="D53" s="10">
        <f>IF(記載例!$E$16=D$2,記載例!$F$34*記載例!$F$28/1000,0)</f>
        <v>289.43405854244878</v>
      </c>
      <c r="E53" s="10">
        <f>IF(記載例!$E$16=E$2,記載例!$F$34*記載例!$F$28/1000,0)</f>
        <v>0</v>
      </c>
      <c r="F53" s="10">
        <f>IF(記載例!$E$16=F$2,記載例!$F$34*記載例!$F$28/1000,0)</f>
        <v>0</v>
      </c>
      <c r="G53" s="10">
        <f>IF(記載例!$E$16=G$2,記載例!$F$34*記載例!$F$28/1000,0)</f>
        <v>0</v>
      </c>
      <c r="H53" s="10">
        <f>IF(記載例!$E$16=H$2,記載例!$F$34*記載例!$F$28/1000,0)</f>
        <v>0</v>
      </c>
      <c r="I53" s="10">
        <f>IF(記載例!$E$16=I$2,記載例!$F$34*記載例!$F$28/1000,0)</f>
        <v>0</v>
      </c>
      <c r="J53" s="10">
        <f>IF(記載例!$E$16=J$2,記載例!$F$34*記載例!$F$28/1000,0)</f>
        <v>0</v>
      </c>
      <c r="K53" s="13">
        <f t="shared" ref="K53:K63" si="2">SUM(B53:J53)</f>
        <v>289.43405854244878</v>
      </c>
      <c r="L53" s="13"/>
      <c r="M53" s="23"/>
    </row>
    <row r="54" spans="1:13" x14ac:dyDescent="0.3">
      <c r="A54" s="7" t="s">
        <v>12</v>
      </c>
      <c r="B54" s="10">
        <f>IF(記載例!$E$16=B$2,記載例!$G$34*記載例!$G$28/1000,0)</f>
        <v>0</v>
      </c>
      <c r="C54" s="10">
        <f>IF(記載例!$E$16=C$2,記載例!$G$34*記載例!$G$28/1000,0)</f>
        <v>0</v>
      </c>
      <c r="D54" s="10">
        <f>IF(記載例!$E$16=D$2,記載例!$G$34*記載例!$G$28/1000,0)</f>
        <v>224.82795132038558</v>
      </c>
      <c r="E54" s="10">
        <f>IF(記載例!$E$16=E$2,記載例!$G$34*記載例!$G$28/1000,0)</f>
        <v>0</v>
      </c>
      <c r="F54" s="10">
        <f>IF(記載例!$E$16=F$2,記載例!$G$34*記載例!$G$28/1000,0)</f>
        <v>0</v>
      </c>
      <c r="G54" s="10">
        <f>IF(記載例!$E$16=G$2,記載例!$G$34*記載例!$G$28/1000,0)</f>
        <v>0</v>
      </c>
      <c r="H54" s="10">
        <f>IF(記載例!$E$16=H$2,記載例!$G$34*記載例!$G$28/1000,0)</f>
        <v>0</v>
      </c>
      <c r="I54" s="10">
        <f>IF(記載例!$E$16=I$2,記載例!$G$34*記載例!$G$28/1000,0)</f>
        <v>0</v>
      </c>
      <c r="J54" s="10">
        <f>IF(記載例!$E$16=J$2,記載例!$G$34*記載例!$G$28/1000,0)</f>
        <v>0</v>
      </c>
      <c r="K54" s="13">
        <f t="shared" si="2"/>
        <v>224.82795132038558</v>
      </c>
      <c r="L54" s="13"/>
      <c r="M54" s="23"/>
    </row>
    <row r="55" spans="1:13" x14ac:dyDescent="0.3">
      <c r="A55" s="7" t="s">
        <v>13</v>
      </c>
      <c r="B55" s="10">
        <f>IF(記載例!$E$16=B$2,記載例!$H$34*記載例!$H$28/1000,0)</f>
        <v>0</v>
      </c>
      <c r="C55" s="10">
        <f>IF(記載例!$E$16=C$2,記載例!$H$34*記載例!$H$28/1000,0)</f>
        <v>0</v>
      </c>
      <c r="D55" s="10">
        <f>IF(記載例!$E$16=D$2,記載例!$H$34*記載例!$H$28/1000,0)</f>
        <v>350.40888366229433</v>
      </c>
      <c r="E55" s="10">
        <f>IF(記載例!$E$16=E$2,記載例!$H$34*記載例!$H$28/1000,0)</f>
        <v>0</v>
      </c>
      <c r="F55" s="10">
        <f>IF(記載例!$E$16=F$2,記載例!$H$34*記載例!$H$28/1000,0)</f>
        <v>0</v>
      </c>
      <c r="G55" s="10">
        <f>IF(記載例!$E$16=G$2,記載例!$H$34*記載例!$H$28/1000,0)</f>
        <v>0</v>
      </c>
      <c r="H55" s="10">
        <f>IF(記載例!$E$16=H$2,記載例!$H$34*記載例!$H$28/1000,0)</f>
        <v>0</v>
      </c>
      <c r="I55" s="10">
        <f>IF(記載例!$E$16=I$2,記載例!$H$34*記載例!$H$28/1000,0)</f>
        <v>0</v>
      </c>
      <c r="J55" s="10">
        <f>IF(記載例!$E$16=J$2,記載例!$H$34*記載例!$H$28/1000,0)</f>
        <v>0</v>
      </c>
      <c r="K55" s="13">
        <f t="shared" si="2"/>
        <v>350.40888366229433</v>
      </c>
      <c r="L55" s="13"/>
      <c r="M55" s="23"/>
    </row>
    <row r="56" spans="1:13" x14ac:dyDescent="0.3">
      <c r="A56" s="7" t="s">
        <v>14</v>
      </c>
      <c r="B56" s="10">
        <f>IF(記載例!$E$16=B$2,記載例!$I$34*記載例!$I$28/1000,0)</f>
        <v>0</v>
      </c>
      <c r="C56" s="10">
        <f>IF(記載例!$E$16=C$2,記載例!$I$34*記載例!$I$28/1000,0)</f>
        <v>0</v>
      </c>
      <c r="D56" s="10">
        <f>IF(記載例!$E$16=D$2,記載例!$I$34*記載例!$I$28/1000,0)</f>
        <v>345.69502508826486</v>
      </c>
      <c r="E56" s="10">
        <f>IF(記載例!$E$16=E$2,記載例!$I$34*記載例!$I$28/1000,0)</f>
        <v>0</v>
      </c>
      <c r="F56" s="10">
        <f>IF(記載例!$E$16=F$2,記載例!$I$34*記載例!$I$28/1000,0)</f>
        <v>0</v>
      </c>
      <c r="G56" s="10">
        <f>IF(記載例!$E$16=G$2,記載例!$I$34*記載例!$I$28/1000,0)</f>
        <v>0</v>
      </c>
      <c r="H56" s="10">
        <f>IF(記載例!$E$16=H$2,記載例!$I$34*記載例!$I$28/1000,0)</f>
        <v>0</v>
      </c>
      <c r="I56" s="10">
        <f>IF(記載例!$E$16=I$2,記載例!$I$34*記載例!$I$28/1000,0)</f>
        <v>0</v>
      </c>
      <c r="J56" s="10">
        <f>IF(記載例!$E$16=J$2,記載例!$I$34*記載例!$I$28/1000,0)</f>
        <v>0</v>
      </c>
      <c r="K56" s="13">
        <f t="shared" si="2"/>
        <v>345.69502508826486</v>
      </c>
      <c r="L56" s="13"/>
      <c r="M56" s="23"/>
    </row>
    <row r="57" spans="1:13" x14ac:dyDescent="0.3">
      <c r="A57" s="7" t="s">
        <v>15</v>
      </c>
      <c r="B57" s="10">
        <f>IF(記載例!$E$16=B$2,記載例!$J$34*記載例!$J$28/1000,0)</f>
        <v>0</v>
      </c>
      <c r="C57" s="10">
        <f>IF(記載例!$E$16=C$2,記載例!$J$34*記載例!$J$28/1000,0)</f>
        <v>0</v>
      </c>
      <c r="D57" s="10">
        <f>IF(記載例!$E$16=D$2,記載例!$J$34*記載例!$J$28/1000,0)</f>
        <v>370.78647881266323</v>
      </c>
      <c r="E57" s="10">
        <f>IF(記載例!$E$16=E$2,記載例!$J$34*記載例!$J$28/1000,0)</f>
        <v>0</v>
      </c>
      <c r="F57" s="10">
        <f>IF(記載例!$E$16=F$2,記載例!$J$34*記載例!$J$28/1000,0)</f>
        <v>0</v>
      </c>
      <c r="G57" s="10">
        <f>IF(記載例!$E$16=G$2,記載例!$J$34*記載例!$J$28/1000,0)</f>
        <v>0</v>
      </c>
      <c r="H57" s="10">
        <f>IF(記載例!$E$16=H$2,記載例!$J$34*記載例!$J$28/1000,0)</f>
        <v>0</v>
      </c>
      <c r="I57" s="10">
        <f>IF(記載例!$E$16=I$2,記載例!$J$34*記載例!$J$28/1000,0)</f>
        <v>0</v>
      </c>
      <c r="J57" s="10">
        <f>IF(記載例!$E$16=J$2,記載例!$J$34*記載例!$J$28/1000,0)</f>
        <v>0</v>
      </c>
      <c r="K57" s="13">
        <f t="shared" si="2"/>
        <v>370.78647881266323</v>
      </c>
      <c r="L57" s="13"/>
      <c r="M57" s="23"/>
    </row>
    <row r="58" spans="1:13" x14ac:dyDescent="0.3">
      <c r="A58" s="7" t="s">
        <v>16</v>
      </c>
      <c r="B58" s="10">
        <f>IF(記載例!$E$16=B$2,記載例!$K$34*記載例!$K$28/1000,0)</f>
        <v>0</v>
      </c>
      <c r="C58" s="10">
        <f>IF(記載例!$E$16=C$2,記載例!$K$34*記載例!$K$28/1000,0)</f>
        <v>0</v>
      </c>
      <c r="D58" s="10">
        <f>IF(記載例!$E$16=D$2,記載例!$K$34*記載例!$K$28/1000,0)</f>
        <v>244.31756634559392</v>
      </c>
      <c r="E58" s="10">
        <f>IF(記載例!$E$16=E$2,記載例!$K$34*記載例!$K$28/1000,0)</f>
        <v>0</v>
      </c>
      <c r="F58" s="10">
        <f>IF(記載例!$E$16=F$2,記載例!$K$34*記載例!$K$28/1000,0)</f>
        <v>0</v>
      </c>
      <c r="G58" s="10">
        <f>IF(記載例!$E$16=G$2,記載例!$K$34*記載例!$K$28/1000,0)</f>
        <v>0</v>
      </c>
      <c r="H58" s="10">
        <f>IF(記載例!$E$16=H$2,記載例!$K$34*記載例!$K$28/1000,0)</f>
        <v>0</v>
      </c>
      <c r="I58" s="10">
        <f>IF(記載例!$E$16=I$2,記載例!$K$34*記載例!$K$28/1000,0)</f>
        <v>0</v>
      </c>
      <c r="J58" s="10">
        <f>IF(記載例!$E$16=J$2,記載例!$K$34*記載例!$K$28/1000,0)</f>
        <v>0</v>
      </c>
      <c r="K58" s="13">
        <f t="shared" si="2"/>
        <v>244.31756634559392</v>
      </c>
      <c r="L58" s="13"/>
      <c r="M58" s="23"/>
    </row>
    <row r="59" spans="1:13" x14ac:dyDescent="0.3">
      <c r="A59" s="7" t="s">
        <v>17</v>
      </c>
      <c r="B59" s="10">
        <f>IF(記載例!$E$16=B$2,記載例!$L$34*記載例!$L$28/1000,0)</f>
        <v>0</v>
      </c>
      <c r="C59" s="10">
        <f>IF(記載例!$E$16=C$2,記載例!$L$34*記載例!$L$28/1000,0)</f>
        <v>0</v>
      </c>
      <c r="D59" s="10">
        <f>IF(記載例!$E$16=D$2,記載例!$L$34*記載例!$L$28/1000,0)</f>
        <v>188.53466177118631</v>
      </c>
      <c r="E59" s="10">
        <f>IF(記載例!$E$16=E$2,記載例!$L$34*記載例!$L$28/1000,0)</f>
        <v>0</v>
      </c>
      <c r="F59" s="10">
        <f>IF(記載例!$E$16=F$2,記載例!$L$34*記載例!$L$28/1000,0)</f>
        <v>0</v>
      </c>
      <c r="G59" s="10">
        <f>IF(記載例!$E$16=G$2,記載例!$L$34*記載例!$L$28/1000,0)</f>
        <v>0</v>
      </c>
      <c r="H59" s="10">
        <f>IF(記載例!$E$16=H$2,記載例!$L$34*記載例!$L$28/1000,0)</f>
        <v>0</v>
      </c>
      <c r="I59" s="10">
        <f>IF(記載例!$E$16=I$2,記載例!$L$34*記載例!$L$28/1000,0)</f>
        <v>0</v>
      </c>
      <c r="J59" s="10">
        <f>IF(記載例!$E$16=J$2,記載例!$L$34*記載例!$L$28/1000,0)</f>
        <v>0</v>
      </c>
      <c r="K59" s="13">
        <f t="shared" si="2"/>
        <v>188.53466177118631</v>
      </c>
      <c r="L59" s="13"/>
      <c r="M59" s="23"/>
    </row>
    <row r="60" spans="1:13" x14ac:dyDescent="0.3">
      <c r="A60" s="7" t="s">
        <v>18</v>
      </c>
      <c r="B60" s="10">
        <f>IF(記載例!$E$16=B$2,記載例!$M$34*記載例!$M$28/1000,0)</f>
        <v>0</v>
      </c>
      <c r="C60" s="10">
        <f>IF(記載例!$E$16=C$2,記載例!$M$34*記載例!$M$28/1000,0)</f>
        <v>0</v>
      </c>
      <c r="D60" s="10">
        <f>IF(記載例!$E$16=D$2,記載例!$M$34*記載例!$M$28/1000,0)</f>
        <v>367.74929636860162</v>
      </c>
      <c r="E60" s="10">
        <f>IF(記載例!$E$16=E$2,記載例!$M$34*記載例!$M$28/1000,0)</f>
        <v>0</v>
      </c>
      <c r="F60" s="10">
        <f>IF(記載例!$E$16=F$2,記載例!$M$34*記載例!$M$28/1000,0)</f>
        <v>0</v>
      </c>
      <c r="G60" s="10">
        <f>IF(記載例!$E$16=G$2,記載例!$M$34*記載例!$M$28/1000,0)</f>
        <v>0</v>
      </c>
      <c r="H60" s="10">
        <f>IF(記載例!$E$16=H$2,記載例!$M$34*記載例!$M$28/1000,0)</f>
        <v>0</v>
      </c>
      <c r="I60" s="10">
        <f>IF(記載例!$E$16=I$2,記載例!$M$34*記載例!$M$28/1000,0)</f>
        <v>0</v>
      </c>
      <c r="J60" s="10">
        <f>IF(記載例!$E$16=J$2,記載例!$M$34*記載例!$M$28/1000,0)</f>
        <v>0</v>
      </c>
      <c r="K60" s="13">
        <f t="shared" si="2"/>
        <v>367.74929636860162</v>
      </c>
      <c r="L60" s="13"/>
      <c r="M60" s="23"/>
    </row>
    <row r="61" spans="1:13" x14ac:dyDescent="0.3">
      <c r="A61" s="7" t="s">
        <v>19</v>
      </c>
      <c r="B61" s="10">
        <f>IF(記載例!$E$16=B$2,記載例!$N$34*記載例!$N$28/1000,0)</f>
        <v>0</v>
      </c>
      <c r="C61" s="10">
        <f>IF(記載例!$E$16=C$2,記載例!$N$34*記載例!$N$28/1000,0)</f>
        <v>0</v>
      </c>
      <c r="D61" s="10">
        <f>IF(記載例!$E$16=D$2,記載例!$N$34*記載例!$N$28/1000,0)</f>
        <v>338.42101244799471</v>
      </c>
      <c r="E61" s="10">
        <f>IF(記載例!$E$16=E$2,記載例!$N$34*記載例!$N$28/1000,0)</f>
        <v>0</v>
      </c>
      <c r="F61" s="10">
        <f>IF(記載例!$E$16=F$2,記載例!$N$34*記載例!$N$28/1000,0)</f>
        <v>0</v>
      </c>
      <c r="G61" s="10">
        <f>IF(記載例!$E$16=G$2,記載例!$N$34*記載例!$N$28/1000,0)</f>
        <v>0</v>
      </c>
      <c r="H61" s="10">
        <f>IF(記載例!$E$16=H$2,記載例!$N$34*記載例!$N$28/1000,0)</f>
        <v>0</v>
      </c>
      <c r="I61" s="10">
        <f>IF(記載例!$E$16=I$2,記載例!$N$34*記載例!$N$28/1000,0)</f>
        <v>0</v>
      </c>
      <c r="J61" s="10">
        <f>IF(記載例!$E$16=J$2,記載例!$N$34*記載例!$N$28/1000,0)</f>
        <v>0</v>
      </c>
      <c r="K61" s="13">
        <f t="shared" si="2"/>
        <v>338.42101244799471</v>
      </c>
      <c r="L61" s="13"/>
      <c r="M61" s="23"/>
    </row>
    <row r="62" spans="1:13" x14ac:dyDescent="0.3">
      <c r="A62" s="7" t="s">
        <v>20</v>
      </c>
      <c r="B62" s="10">
        <f>IF(記載例!$E$16=B$2,記載例!$O$34*記載例!$O$28/1000,0)</f>
        <v>0</v>
      </c>
      <c r="C62" s="10">
        <f>IF(記載例!$E$16=C$2,記載例!$O$34*記載例!$O$28/1000,0)</f>
        <v>0</v>
      </c>
      <c r="D62" s="10">
        <f>IF(記載例!$E$16=D$2,記載例!$O$34*記載例!$O$28/1000,0)</f>
        <v>302.43423728546622</v>
      </c>
      <c r="E62" s="10">
        <f>IF(記載例!$E$16=E$2,記載例!$O$34*記載例!$O$28/1000,0)</f>
        <v>0</v>
      </c>
      <c r="F62" s="10">
        <f>IF(記載例!$E$16=F$2,記載例!$O$34*記載例!$O$28/1000,0)</f>
        <v>0</v>
      </c>
      <c r="G62" s="10">
        <f>IF(記載例!$E$16=G$2,記載例!$O$34*記載例!$O$28/1000,0)</f>
        <v>0</v>
      </c>
      <c r="H62" s="10">
        <f>IF(記載例!$E$16=H$2,記載例!$O$34*記載例!$O$28/1000,0)</f>
        <v>0</v>
      </c>
      <c r="I62" s="10">
        <f>IF(記載例!$E$16=I$2,記載例!$O$34*記載例!$O$28/1000,0)</f>
        <v>0</v>
      </c>
      <c r="J62" s="10">
        <f>IF(記載例!$E$16=J$2,記載例!$O$34*記載例!$O$28/1000,0)</f>
        <v>0</v>
      </c>
      <c r="K62" s="13">
        <f t="shared" si="2"/>
        <v>302.43423728546622</v>
      </c>
      <c r="L62" s="13"/>
      <c r="M62" s="23"/>
    </row>
    <row r="63" spans="1:13" x14ac:dyDescent="0.3">
      <c r="A63" s="7" t="s">
        <v>21</v>
      </c>
      <c r="B63" s="10">
        <f>IF(記載例!$E$16=B$2,記載例!$P$34*記載例!$P$28/1000,0)</f>
        <v>0</v>
      </c>
      <c r="C63" s="10">
        <f>IF(記載例!$E$16=C$2,記載例!$P$34*記載例!$P$28/1000,0)</f>
        <v>0</v>
      </c>
      <c r="D63" s="10">
        <f>IF(記載例!$E$16=D$2,記載例!$P$34*記載例!$P$28/1000,0)</f>
        <v>264.79898967013639</v>
      </c>
      <c r="E63" s="10">
        <f>IF(記載例!$E$16=E$2,記載例!$P$34*記載例!$P$28/1000,0)</f>
        <v>0</v>
      </c>
      <c r="F63" s="10">
        <f>IF(記載例!$E$16=F$2,記載例!$P$34*記載例!$P$28/1000,0)</f>
        <v>0</v>
      </c>
      <c r="G63" s="10">
        <f>IF(記載例!$E$16=G$2,記載例!$P$34*記載例!$P$28/1000,0)</f>
        <v>0</v>
      </c>
      <c r="H63" s="10">
        <f>IF(記載例!$E$16=H$2,記載例!$P$34*記載例!$P$28/1000,0)</f>
        <v>0</v>
      </c>
      <c r="I63" s="10">
        <f>IF(記載例!$E$16=I$2,記載例!$P$34*記載例!$P$28/1000,0)</f>
        <v>0</v>
      </c>
      <c r="J63" s="10">
        <f>IF(記載例!$E$16=J$2,記載例!$P$34*記載例!$P$28/1000,0)</f>
        <v>0</v>
      </c>
      <c r="K63" s="13">
        <f t="shared" si="2"/>
        <v>264.79898967013639</v>
      </c>
      <c r="L63" s="13"/>
      <c r="M63" s="23"/>
    </row>
    <row r="65" spans="1:15" x14ac:dyDescent="0.3">
      <c r="A65" s="1" t="s">
        <v>82</v>
      </c>
    </row>
    <row r="66" spans="1:15" x14ac:dyDescent="0.3">
      <c r="A66" s="7" t="s">
        <v>10</v>
      </c>
      <c r="B66" s="10">
        <f>B38-(B52-MIN(B$52:B$63))</f>
        <v>3945.4868601744965</v>
      </c>
      <c r="C66" s="10">
        <f>C38-(C52-MIN(C$52:C$63))</f>
        <v>8676.6121894437947</v>
      </c>
      <c r="D66" s="10">
        <f>D38-(D52-MIN(D$52:D$63))</f>
        <v>38606.390487884768</v>
      </c>
      <c r="E66" s="10">
        <f t="shared" ref="E66:J66" si="3">E38-(E52-MIN(E$52:E$63))</f>
        <v>16976.68687537044</v>
      </c>
      <c r="F66" s="10">
        <f t="shared" si="3"/>
        <v>3661.0917055359496</v>
      </c>
      <c r="G66" s="10">
        <f>G38-(G52-MIN(G$52:G$63))</f>
        <v>16450.114777333922</v>
      </c>
      <c r="H66" s="10">
        <f t="shared" si="3"/>
        <v>6784.4482769532169</v>
      </c>
      <c r="I66" s="10">
        <f t="shared" si="3"/>
        <v>3295.2443036480954</v>
      </c>
      <c r="J66" s="10">
        <f t="shared" si="3"/>
        <v>11807.926766762725</v>
      </c>
      <c r="K66" s="13"/>
      <c r="L66" s="13"/>
      <c r="M66" s="23"/>
      <c r="O66" s="16"/>
    </row>
    <row r="67" spans="1:15" x14ac:dyDescent="0.3">
      <c r="A67" s="7" t="s">
        <v>11</v>
      </c>
      <c r="B67" s="10">
        <f>B39-(B53-MIN(B$52:B$63))</f>
        <v>3298.7602601092572</v>
      </c>
      <c r="C67" s="10">
        <f>C39-(C53-MIN(C$52:C$63))</f>
        <v>7323.979769382423</v>
      </c>
      <c r="D67" s="10">
        <f t="shared" ref="B67:J77" si="4">D39-(D53-MIN(D$52:D$63))</f>
        <v>35242.247500263111</v>
      </c>
      <c r="E67" s="10">
        <f t="shared" si="4"/>
        <v>16206.431074546857</v>
      </c>
      <c r="F67" s="10">
        <f t="shared" si="4"/>
        <v>3052.1496227932239</v>
      </c>
      <c r="G67" s="10">
        <f>G39-(G53-MIN(G$52:G$63))</f>
        <v>15756.402154947338</v>
      </c>
      <c r="H67" s="10">
        <f t="shared" si="4"/>
        <v>5887.8930267747746</v>
      </c>
      <c r="I67" s="10">
        <f t="shared" si="4"/>
        <v>2834.9955653527541</v>
      </c>
      <c r="J67" s="10">
        <f t="shared" si="4"/>
        <v>11424.793764288672</v>
      </c>
      <c r="K67" s="13"/>
      <c r="L67" s="13"/>
      <c r="M67" s="23"/>
      <c r="O67" s="16"/>
    </row>
    <row r="68" spans="1:15" x14ac:dyDescent="0.3">
      <c r="A68" s="7" t="s">
        <v>12</v>
      </c>
      <c r="B68" s="10">
        <f>B40-(B54-MIN(B$52:B$63))</f>
        <v>3410.979904313629</v>
      </c>
      <c r="C68" s="10">
        <f t="shared" si="4"/>
        <v>8542.9101142482868</v>
      </c>
      <c r="D68" s="10">
        <f>D40-(D54-MIN(D$52:D$63))</f>
        <v>39284.383323804832</v>
      </c>
      <c r="E68" s="10">
        <f t="shared" si="4"/>
        <v>17531.96232655222</v>
      </c>
      <c r="F68" s="10">
        <f t="shared" si="4"/>
        <v>3748.3122685701551</v>
      </c>
      <c r="G68" s="10">
        <f>G40-(G54-MIN(G$52:G$63))</f>
        <v>18143.319709557363</v>
      </c>
      <c r="H68" s="10">
        <f t="shared" si="4"/>
        <v>6728.0796442331412</v>
      </c>
      <c r="I68" s="10">
        <f t="shared" si="4"/>
        <v>3389.4157419121366</v>
      </c>
      <c r="J68" s="10">
        <f t="shared" si="4"/>
        <v>12705.29697701063</v>
      </c>
      <c r="K68" s="13"/>
      <c r="L68" s="13"/>
      <c r="M68" s="23"/>
      <c r="O68" s="16"/>
    </row>
    <row r="69" spans="1:15" x14ac:dyDescent="0.3">
      <c r="A69" s="7" t="s">
        <v>13</v>
      </c>
      <c r="B69" s="10">
        <f>B41-(B55-MIN(B$52:B$63))</f>
        <v>4063.715011011253</v>
      </c>
      <c r="C69" s="10">
        <f t="shared" si="4"/>
        <v>10753.47702110448</v>
      </c>
      <c r="D69" s="10">
        <f t="shared" si="4"/>
        <v>51167.124235098272</v>
      </c>
      <c r="E69" s="10">
        <f t="shared" si="4"/>
        <v>21458.428027305348</v>
      </c>
      <c r="F69" s="10">
        <f t="shared" si="4"/>
        <v>4851.9627715159531</v>
      </c>
      <c r="G69" s="10">
        <f>G41-(G55-MIN(G$52:G$63))</f>
        <v>23891.95670772365</v>
      </c>
      <c r="H69" s="10">
        <f t="shared" si="4"/>
        <v>8209.2040267755929</v>
      </c>
      <c r="I69" s="10">
        <f t="shared" si="4"/>
        <v>4223.6412658142344</v>
      </c>
      <c r="J69" s="10">
        <f t="shared" si="4"/>
        <v>16344.39404426432</v>
      </c>
      <c r="K69" s="13"/>
      <c r="L69" s="13"/>
      <c r="M69" s="23"/>
      <c r="O69" s="16"/>
    </row>
    <row r="70" spans="1:15" x14ac:dyDescent="0.3">
      <c r="A70" s="7" t="s">
        <v>14</v>
      </c>
      <c r="B70" s="10">
        <f t="shared" si="4"/>
        <v>4212.4305224195032</v>
      </c>
      <c r="C70" s="10">
        <f>C42-(C56-MIN(C$52:C$63))</f>
        <v>10799.704334561486</v>
      </c>
      <c r="D70" s="10">
        <f>D42-(D56-MIN(D$52:D$63))</f>
        <v>51069.174670709515</v>
      </c>
      <c r="E70" s="10">
        <f t="shared" si="4"/>
        <v>21049.633395868084</v>
      </c>
      <c r="F70" s="10">
        <f t="shared" si="4"/>
        <v>4921.1980555504615</v>
      </c>
      <c r="G70" s="10">
        <f t="shared" si="4"/>
        <v>23966.287410803037</v>
      </c>
      <c r="H70" s="10">
        <f t="shared" si="4"/>
        <v>8165.6895860340046</v>
      </c>
      <c r="I70" s="10">
        <f t="shared" si="4"/>
        <v>4132.8729669225468</v>
      </c>
      <c r="J70" s="10">
        <f t="shared" si="4"/>
        <v>16392.085352526534</v>
      </c>
      <c r="K70" s="13"/>
      <c r="L70" s="13"/>
      <c r="M70" s="23"/>
      <c r="O70" s="16"/>
    </row>
    <row r="71" spans="1:15" x14ac:dyDescent="0.3">
      <c r="A71" s="7" t="s">
        <v>15</v>
      </c>
      <c r="B71" s="10">
        <f t="shared" si="4"/>
        <v>4043.865287384916</v>
      </c>
      <c r="C71" s="10">
        <f t="shared" si="4"/>
        <v>10055.407936686552</v>
      </c>
      <c r="D71" s="10">
        <f t="shared" si="4"/>
        <v>43877.032624715175</v>
      </c>
      <c r="E71" s="10">
        <f t="shared" si="4"/>
        <v>20831.777399669729</v>
      </c>
      <c r="F71" s="10">
        <f t="shared" si="4"/>
        <v>4478.3477314401707</v>
      </c>
      <c r="G71" s="10">
        <f t="shared" si="4"/>
        <v>20346.046081898909</v>
      </c>
      <c r="H71" s="10">
        <f t="shared" si="4"/>
        <v>7915.9064983837006</v>
      </c>
      <c r="I71" s="10">
        <f t="shared" si="4"/>
        <v>3841.2556355559564</v>
      </c>
      <c r="J71" s="10">
        <f t="shared" si="4"/>
        <v>14340.722401793511</v>
      </c>
      <c r="K71" s="13"/>
      <c r="L71" s="13"/>
      <c r="M71" s="23"/>
      <c r="O71" s="16"/>
    </row>
    <row r="72" spans="1:15" x14ac:dyDescent="0.3">
      <c r="A72" s="7" t="s">
        <v>16</v>
      </c>
      <c r="B72" s="10">
        <f t="shared" si="4"/>
        <v>4152.564159811991</v>
      </c>
      <c r="C72" s="10">
        <f t="shared" si="4"/>
        <v>9289.6200135576473</v>
      </c>
      <c r="D72" s="10">
        <f>D44-(D58-MIN(D$52:D$63))</f>
        <v>37456.935926099228</v>
      </c>
      <c r="E72" s="10">
        <f t="shared" si="4"/>
        <v>18050.815434677774</v>
      </c>
      <c r="F72" s="10">
        <f t="shared" si="4"/>
        <v>3841.1454685521194</v>
      </c>
      <c r="G72" s="10">
        <f t="shared" si="4"/>
        <v>17170.837274952966</v>
      </c>
      <c r="H72" s="10">
        <f t="shared" si="4"/>
        <v>6757.020511788156</v>
      </c>
      <c r="I72" s="10">
        <f t="shared" si="4"/>
        <v>3238.877246992678</v>
      </c>
      <c r="J72" s="10">
        <f t="shared" si="4"/>
        <v>12398.641612003414</v>
      </c>
      <c r="K72" s="13"/>
      <c r="L72" s="13"/>
      <c r="M72" s="23"/>
      <c r="O72" s="16"/>
    </row>
    <row r="73" spans="1:15" x14ac:dyDescent="0.3">
      <c r="A73" s="7" t="s">
        <v>17</v>
      </c>
      <c r="B73" s="10">
        <f t="shared" si="4"/>
        <v>4750.6154086020852</v>
      </c>
      <c r="C73" s="10">
        <f t="shared" si="4"/>
        <v>10662.352962705814</v>
      </c>
      <c r="D73" s="10">
        <f t="shared" si="4"/>
        <v>41707.177910430531</v>
      </c>
      <c r="E73" s="10">
        <f t="shared" si="4"/>
        <v>18818.188271635703</v>
      </c>
      <c r="F73" s="10">
        <f t="shared" si="4"/>
        <v>4335.9395721198853</v>
      </c>
      <c r="G73" s="10">
        <f t="shared" si="4"/>
        <v>18308.202543242984</v>
      </c>
      <c r="H73" s="10">
        <f t="shared" si="4"/>
        <v>8095.4703778044341</v>
      </c>
      <c r="I73" s="10">
        <f t="shared" si="4"/>
        <v>3677.3130678159578</v>
      </c>
      <c r="J73" s="10">
        <f t="shared" si="4"/>
        <v>13269.176094839348</v>
      </c>
      <c r="K73" s="13"/>
      <c r="L73" s="13"/>
      <c r="M73" s="23"/>
      <c r="O73" s="16"/>
    </row>
    <row r="74" spans="1:15" x14ac:dyDescent="0.3">
      <c r="A74" s="7" t="s">
        <v>18</v>
      </c>
      <c r="B74" s="10">
        <f t="shared" si="4"/>
        <v>5053.9519517542412</v>
      </c>
      <c r="C74" s="10">
        <f>C46-(C60-MIN(C$52:C$63))</f>
        <v>11450.354196966371</v>
      </c>
      <c r="D74" s="10">
        <f t="shared" si="4"/>
        <v>45557.882333572423</v>
      </c>
      <c r="E74" s="10">
        <f t="shared" si="4"/>
        <v>20217.288008311414</v>
      </c>
      <c r="F74" s="10">
        <f t="shared" si="4"/>
        <v>4868.0019391069636</v>
      </c>
      <c r="G74" s="10">
        <f t="shared" si="4"/>
        <v>21861.81789331459</v>
      </c>
      <c r="H74" s="10">
        <f t="shared" si="4"/>
        <v>9643.1543881483558</v>
      </c>
      <c r="I74" s="10">
        <f t="shared" si="4"/>
        <v>4506.1175044975289</v>
      </c>
      <c r="J74" s="10">
        <f t="shared" si="4"/>
        <v>16658.806973771792</v>
      </c>
      <c r="K74" s="13"/>
      <c r="L74" s="13"/>
      <c r="M74" s="23"/>
      <c r="O74" s="16"/>
    </row>
    <row r="75" spans="1:15" x14ac:dyDescent="0.3">
      <c r="A75" s="7" t="s">
        <v>19</v>
      </c>
      <c r="B75" s="10">
        <f t="shared" si="4"/>
        <v>5354.8564854144661</v>
      </c>
      <c r="C75" s="10">
        <f t="shared" si="4"/>
        <v>12004.804066516761</v>
      </c>
      <c r="D75" s="10">
        <f t="shared" si="4"/>
        <v>49034.290703030536</v>
      </c>
      <c r="E75" s="10">
        <f t="shared" si="4"/>
        <v>21835.22487377773</v>
      </c>
      <c r="F75" s="10">
        <f t="shared" si="4"/>
        <v>5397.8861388113455</v>
      </c>
      <c r="G75" s="10">
        <f t="shared" si="4"/>
        <v>22824.108928642199</v>
      </c>
      <c r="H75" s="10">
        <f t="shared" si="4"/>
        <v>9508.522803322312</v>
      </c>
      <c r="I75" s="10">
        <f t="shared" si="4"/>
        <v>4426.4223375193469</v>
      </c>
      <c r="J75" s="10">
        <f t="shared" si="4"/>
        <v>16691.334395050148</v>
      </c>
      <c r="K75" s="13"/>
      <c r="L75" s="13"/>
      <c r="M75" s="23"/>
      <c r="O75" s="16"/>
    </row>
    <row r="76" spans="1:15" x14ac:dyDescent="0.3">
      <c r="A76" s="7" t="s">
        <v>20</v>
      </c>
      <c r="B76" s="10">
        <f t="shared" si="4"/>
        <v>5244.9133459566419</v>
      </c>
      <c r="C76" s="10">
        <f t="shared" si="4"/>
        <v>11843.587637812059</v>
      </c>
      <c r="D76" s="10">
        <f>D48-(D62-MIN(D$52:D$63))</f>
        <v>49401.980175588411</v>
      </c>
      <c r="E76" s="10">
        <f t="shared" si="4"/>
        <v>22159.755904990852</v>
      </c>
      <c r="F76" s="10">
        <f t="shared" si="4"/>
        <v>5412.235027049489</v>
      </c>
      <c r="G76" s="10">
        <f t="shared" si="4"/>
        <v>22865.276980542658</v>
      </c>
      <c r="H76" s="10">
        <f t="shared" si="4"/>
        <v>9616.1565893573152</v>
      </c>
      <c r="I76" s="10">
        <f t="shared" si="4"/>
        <v>4474.5809240624931</v>
      </c>
      <c r="J76" s="10">
        <f t="shared" si="4"/>
        <v>16810.662035717625</v>
      </c>
      <c r="K76" s="13"/>
      <c r="L76" s="13"/>
      <c r="M76" s="23"/>
      <c r="O76" s="16"/>
    </row>
    <row r="77" spans="1:15" x14ac:dyDescent="0.3">
      <c r="A77" s="7" t="s">
        <v>21</v>
      </c>
      <c r="B77" s="10">
        <f t="shared" si="4"/>
        <v>4860.7096581473952</v>
      </c>
      <c r="C77" s="10">
        <f t="shared" si="4"/>
        <v>10907.61985140461</v>
      </c>
      <c r="D77" s="10">
        <f>D49-(D63-MIN(D$52:D$63))</f>
        <v>44925.23844364455</v>
      </c>
      <c r="E77" s="10">
        <f t="shared" si="4"/>
        <v>19909.258136159686</v>
      </c>
      <c r="F77" s="10">
        <f t="shared" si="4"/>
        <v>4667.3260641848656</v>
      </c>
      <c r="G77" s="10">
        <f t="shared" si="4"/>
        <v>19752.185869633231</v>
      </c>
      <c r="H77" s="10">
        <f t="shared" si="4"/>
        <v>8303.7670655345992</v>
      </c>
      <c r="I77" s="10">
        <f t="shared" si="4"/>
        <v>3821.1036808144609</v>
      </c>
      <c r="J77" s="10">
        <f t="shared" si="4"/>
        <v>14088.955693176864</v>
      </c>
      <c r="K77" s="13"/>
      <c r="L77" s="13"/>
      <c r="M77" s="23"/>
      <c r="O77" s="16"/>
    </row>
    <row r="79" spans="1:15" x14ac:dyDescent="0.3">
      <c r="A79" s="1" t="s">
        <v>83</v>
      </c>
      <c r="B79" s="2" t="s">
        <v>37</v>
      </c>
    </row>
    <row r="80" spans="1:15" x14ac:dyDescent="0.3">
      <c r="A80" s="7" t="s">
        <v>10</v>
      </c>
      <c r="B80" s="10">
        <f>$B$17-SUM($B66:$J66)</f>
        <v>43004.889862111697</v>
      </c>
      <c r="D80" s="23"/>
    </row>
    <row r="81" spans="1:4" x14ac:dyDescent="0.3">
      <c r="A81" s="7" t="s">
        <v>11</v>
      </c>
      <c r="B81" s="10">
        <f>$B$17-SUM($B67:$J67)</f>
        <v>52181.239366760681</v>
      </c>
      <c r="D81" s="23"/>
    </row>
    <row r="82" spans="1:4" x14ac:dyDescent="0.3">
      <c r="A82" s="7" t="s">
        <v>12</v>
      </c>
      <c r="B82" s="10">
        <f>$B$17-SUM($B68:$J68)</f>
        <v>39724.23209501672</v>
      </c>
      <c r="D82" s="23"/>
    </row>
    <row r="83" spans="1:4" x14ac:dyDescent="0.3">
      <c r="A83" s="7" t="s">
        <v>13</v>
      </c>
      <c r="B83" s="10">
        <f>$B$17-SUM($B69:$J69)</f>
        <v>8244.9889946060139</v>
      </c>
      <c r="D83" s="23"/>
    </row>
    <row r="84" spans="1:4" x14ac:dyDescent="0.3">
      <c r="A84" s="7" t="s">
        <v>14</v>
      </c>
      <c r="B84" s="10">
        <f>$B$17-SUM($B70:$J70)</f>
        <v>8499.815809823951</v>
      </c>
      <c r="D84" s="23"/>
    </row>
    <row r="85" spans="1:4" x14ac:dyDescent="0.3">
      <c r="A85" s="7" t="s">
        <v>15</v>
      </c>
      <c r="B85" s="10">
        <f t="shared" ref="B85:B91" si="5">$B$17-SUM($B71:$J71)</f>
        <v>23478.530507690492</v>
      </c>
      <c r="D85" s="23"/>
    </row>
    <row r="86" spans="1:4" x14ac:dyDescent="0.3">
      <c r="A86" s="7" t="s">
        <v>16</v>
      </c>
      <c r="B86" s="10">
        <f t="shared" si="5"/>
        <v>40852.434456783129</v>
      </c>
      <c r="D86" s="23"/>
    </row>
    <row r="87" spans="1:4" x14ac:dyDescent="0.3">
      <c r="A87" s="7" t="s">
        <v>17</v>
      </c>
      <c r="B87" s="10">
        <f t="shared" si="5"/>
        <v>29584.455896022351</v>
      </c>
      <c r="D87" s="23"/>
    </row>
    <row r="88" spans="1:4" x14ac:dyDescent="0.3">
      <c r="A88" s="7" t="s">
        <v>18</v>
      </c>
      <c r="B88" s="10">
        <f t="shared" si="5"/>
        <v>13391.516915775428</v>
      </c>
      <c r="D88" s="23"/>
    </row>
    <row r="89" spans="1:4" x14ac:dyDescent="0.3">
      <c r="A89" s="7" t="s">
        <v>19</v>
      </c>
      <c r="B89" s="10">
        <f t="shared" si="5"/>
        <v>6131.4413731342647</v>
      </c>
      <c r="D89" s="23"/>
    </row>
    <row r="90" spans="1:4" x14ac:dyDescent="0.3">
      <c r="A90" s="7" t="s">
        <v>20</v>
      </c>
      <c r="B90" s="10">
        <f t="shared" si="5"/>
        <v>5379.7434841415379</v>
      </c>
      <c r="D90" s="23"/>
    </row>
    <row r="91" spans="1:4" x14ac:dyDescent="0.3">
      <c r="A91" s="7" t="s">
        <v>21</v>
      </c>
      <c r="B91" s="10">
        <f t="shared" si="5"/>
        <v>21972.727642518847</v>
      </c>
      <c r="D91" s="23"/>
    </row>
    <row r="92" spans="1:4" x14ac:dyDescent="0.3">
      <c r="A92" s="12" t="s">
        <v>38</v>
      </c>
      <c r="B92" s="15">
        <f>SUM($B$80:$B$91)/$B$17</f>
        <v>1.9088057643778422</v>
      </c>
    </row>
    <row r="94" spans="1:4" x14ac:dyDescent="0.3">
      <c r="A94" s="1" t="s">
        <v>84</v>
      </c>
      <c r="B94" s="64">
        <f>(SUM($B$80:$B$91)-$D$95*$B$17)/12</f>
        <v>112.42678370573655</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300961.44547692285</v>
      </c>
    </row>
    <row r="98" spans="1:2" ht="15.6" thickBot="1" x14ac:dyDescent="0.35"/>
    <row r="99" spans="1:2" ht="15.6" thickBot="1" x14ac:dyDescent="0.35">
      <c r="A99" s="1" t="s">
        <v>61</v>
      </c>
      <c r="B99" s="24">
        <f>B97/記載例!$E$17</f>
        <v>0.68245225731728532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記載例</vt:lpstr>
      <vt:lpstr>入力</vt:lpstr>
      <vt:lpstr>webにUP時は非表示にする⇒</vt:lpstr>
      <vt:lpstr>計算用(期待容量)</vt:lpstr>
      <vt:lpstr>調整係数一覧</vt:lpstr>
      <vt:lpstr>計算用(応札容量)</vt:lpstr>
      <vt:lpstr>調整係数一覧(記載例用)</vt:lpstr>
      <vt:lpstr>計算用(記載例期待容量)</vt:lpstr>
      <vt:lpstr>計算用(記載例応札容量)</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2021-06-29T08:05:40Z</dcterms:modified>
</cp:coreProperties>
</file>