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filterPrivacy="1" defaultThemeVersion="124226"/>
  <xr:revisionPtr revIDLastSave="0" documentId="13_ncr:1_{9DA48B83-06D5-48D4-BBB6-11C7C764654C}" xr6:coauthVersionLast="36" xr6:coauthVersionMax="36" xr10:uidLastSave="{00000000-0000-0000-0000-000000000000}"/>
  <workbookProtection workbookAlgorithmName="SHA-512" workbookHashValue="9bhrTpVMjwYmp/1Nr0PinD1OTi0Cyb5oRV7Plf51MkqhAR/9lab7BjslszdEeoSK8zztt85/3k12RlTTlbL4BA==" workbookSaltValue="0S6QrQO/es97+N9t771uqA==" workbookSpinCount="100000" lockStructure="1"/>
  <bookViews>
    <workbookView xWindow="0" yWindow="0" windowWidth="16776" windowHeight="5016" activeTab="1" xr2:uid="{00000000-000D-0000-FFFF-FFFF00000000}"/>
  </bookViews>
  <sheets>
    <sheet name="記載例" sheetId="5" r:id="rId1"/>
    <sheet name="入力" sheetId="1" r:id="rId2"/>
    <sheet name="webにUP時は非表示にする⇒" sheetId="9" state="hidden" r:id="rId3"/>
    <sheet name="リスト" sheetId="4" state="hidden" r:id="rId4"/>
    <sheet name="計算用(期待容量)" sheetId="2" state="hidden" r:id="rId5"/>
    <sheet name="計算用(応札容量)" sheetId="3" state="hidden" r:id="rId6"/>
    <sheet name="計算用(記載例期待容量)" sheetId="7" state="hidden" r:id="rId7"/>
    <sheet name="計算用(記載例応札容量)" sheetId="8" state="hidden" r:id="rId8"/>
  </sheets>
  <calcPr calcId="191029"/>
</workbook>
</file>

<file path=xl/calcChain.xml><?xml version="1.0" encoding="utf-8"?>
<calcChain xmlns="http://schemas.openxmlformats.org/spreadsheetml/2006/main">
  <c r="J63" i="7" l="1"/>
  <c r="I63" i="7"/>
  <c r="H63" i="7"/>
  <c r="G63" i="7"/>
  <c r="F63" i="7"/>
  <c r="E63" i="7"/>
  <c r="D63" i="7"/>
  <c r="C63" i="7"/>
  <c r="B63" i="7"/>
  <c r="J62" i="7"/>
  <c r="I62" i="7"/>
  <c r="H62" i="7"/>
  <c r="G62" i="7"/>
  <c r="F62" i="7"/>
  <c r="E62" i="7"/>
  <c r="D62" i="7"/>
  <c r="C62" i="7"/>
  <c r="B62" i="7"/>
  <c r="J61" i="7"/>
  <c r="I61" i="7"/>
  <c r="H61" i="7"/>
  <c r="G61" i="7"/>
  <c r="F61" i="7"/>
  <c r="E61" i="7"/>
  <c r="D61" i="7"/>
  <c r="C61" i="7"/>
  <c r="B61" i="7"/>
  <c r="J60" i="7"/>
  <c r="I60" i="7"/>
  <c r="H60" i="7"/>
  <c r="G60" i="7"/>
  <c r="F60" i="7"/>
  <c r="E60" i="7"/>
  <c r="D60" i="7"/>
  <c r="C60" i="7"/>
  <c r="B60" i="7"/>
  <c r="J59" i="7"/>
  <c r="I59" i="7"/>
  <c r="H59" i="7"/>
  <c r="G59" i="7"/>
  <c r="F59" i="7"/>
  <c r="E59" i="7"/>
  <c r="D59" i="7"/>
  <c r="C59" i="7"/>
  <c r="B59" i="7"/>
  <c r="J58" i="7"/>
  <c r="I58" i="7"/>
  <c r="H58" i="7"/>
  <c r="G58" i="7"/>
  <c r="F58" i="7"/>
  <c r="E58" i="7"/>
  <c r="D58" i="7"/>
  <c r="C58" i="7"/>
  <c r="B58" i="7"/>
  <c r="J57" i="7"/>
  <c r="I57" i="7"/>
  <c r="H57" i="7"/>
  <c r="G57" i="7"/>
  <c r="F57" i="7"/>
  <c r="E57" i="7"/>
  <c r="D57" i="7"/>
  <c r="C57" i="7"/>
  <c r="B57" i="7"/>
  <c r="J56" i="7"/>
  <c r="I56" i="7"/>
  <c r="H56" i="7"/>
  <c r="G56" i="7"/>
  <c r="F56" i="7"/>
  <c r="E56" i="7"/>
  <c r="D56" i="7"/>
  <c r="C56" i="7"/>
  <c r="B56" i="7"/>
  <c r="J55" i="7"/>
  <c r="I55" i="7"/>
  <c r="H55" i="7"/>
  <c r="G55" i="7"/>
  <c r="F55" i="7"/>
  <c r="E55" i="7"/>
  <c r="D55" i="7"/>
  <c r="C55" i="7"/>
  <c r="B55" i="7"/>
  <c r="J54" i="7"/>
  <c r="I54" i="7"/>
  <c r="H54" i="7"/>
  <c r="G54" i="7"/>
  <c r="F54" i="7"/>
  <c r="E54" i="7"/>
  <c r="D54" i="7"/>
  <c r="C54" i="7"/>
  <c r="B54" i="7"/>
  <c r="J53" i="7"/>
  <c r="I53" i="7"/>
  <c r="H53" i="7"/>
  <c r="G53" i="7"/>
  <c r="F53" i="7"/>
  <c r="E53" i="7"/>
  <c r="D53" i="7"/>
  <c r="C53" i="7"/>
  <c r="B53" i="7"/>
  <c r="J52" i="7"/>
  <c r="I52" i="7"/>
  <c r="H52" i="7"/>
  <c r="G52" i="7"/>
  <c r="F52" i="7"/>
  <c r="E52" i="7"/>
  <c r="D52" i="7"/>
  <c r="C52" i="7"/>
  <c r="B52" i="7"/>
  <c r="J63" i="8"/>
  <c r="I63" i="8"/>
  <c r="H63" i="8"/>
  <c r="G63" i="8"/>
  <c r="F63" i="8"/>
  <c r="E63" i="8"/>
  <c r="D63" i="8"/>
  <c r="C63" i="8"/>
  <c r="B63" i="8"/>
  <c r="J62" i="8"/>
  <c r="I62" i="8"/>
  <c r="H62" i="8"/>
  <c r="G62" i="8"/>
  <c r="F62" i="8"/>
  <c r="E62" i="8"/>
  <c r="D62" i="8"/>
  <c r="C62" i="8"/>
  <c r="B62" i="8"/>
  <c r="J61" i="8"/>
  <c r="I61" i="8"/>
  <c r="H61" i="8"/>
  <c r="G61" i="8"/>
  <c r="F61" i="8"/>
  <c r="E61" i="8"/>
  <c r="D61" i="8"/>
  <c r="C61" i="8"/>
  <c r="B61" i="8"/>
  <c r="J60" i="8"/>
  <c r="I60" i="8"/>
  <c r="H60" i="8"/>
  <c r="G60" i="8"/>
  <c r="F60" i="8"/>
  <c r="E60" i="8"/>
  <c r="D60" i="8"/>
  <c r="C60" i="8"/>
  <c r="B60" i="8"/>
  <c r="J59" i="8"/>
  <c r="I59" i="8"/>
  <c r="H59" i="8"/>
  <c r="G59" i="8"/>
  <c r="F59" i="8"/>
  <c r="E59" i="8"/>
  <c r="D59" i="8"/>
  <c r="C59" i="8"/>
  <c r="B59" i="8"/>
  <c r="J58" i="8"/>
  <c r="I58" i="8"/>
  <c r="H58" i="8"/>
  <c r="G58" i="8"/>
  <c r="F58" i="8"/>
  <c r="E58" i="8"/>
  <c r="D58" i="8"/>
  <c r="C58" i="8"/>
  <c r="B58" i="8"/>
  <c r="J57" i="8"/>
  <c r="I57" i="8"/>
  <c r="H57" i="8"/>
  <c r="G57" i="8"/>
  <c r="F57" i="8"/>
  <c r="E57" i="8"/>
  <c r="D57" i="8"/>
  <c r="C57" i="8"/>
  <c r="B57" i="8"/>
  <c r="J56" i="8"/>
  <c r="I56" i="8"/>
  <c r="H56" i="8"/>
  <c r="G56" i="8"/>
  <c r="F56" i="8"/>
  <c r="E56" i="8"/>
  <c r="D56" i="8"/>
  <c r="C56" i="8"/>
  <c r="B56" i="8"/>
  <c r="J55" i="8"/>
  <c r="I55" i="8"/>
  <c r="H55" i="8"/>
  <c r="G55" i="8"/>
  <c r="F55" i="8"/>
  <c r="E55" i="8"/>
  <c r="D55" i="8"/>
  <c r="C55" i="8"/>
  <c r="B55" i="8"/>
  <c r="J54" i="8"/>
  <c r="I54" i="8"/>
  <c r="H54" i="8"/>
  <c r="G54" i="8"/>
  <c r="F54" i="8"/>
  <c r="E54" i="8"/>
  <c r="D54" i="8"/>
  <c r="C54" i="8"/>
  <c r="B54" i="8"/>
  <c r="J53" i="8"/>
  <c r="I53" i="8"/>
  <c r="H53" i="8"/>
  <c r="G53" i="8"/>
  <c r="F53" i="8"/>
  <c r="E53" i="8"/>
  <c r="D53" i="8"/>
  <c r="C53" i="8"/>
  <c r="B53" i="8"/>
  <c r="J52" i="8"/>
  <c r="I52" i="8"/>
  <c r="H52" i="8"/>
  <c r="G52" i="8"/>
  <c r="F52" i="8"/>
  <c r="E52" i="8"/>
  <c r="D52" i="8"/>
  <c r="C52" i="8"/>
  <c r="B52" i="8"/>
  <c r="D95" i="8"/>
  <c r="J35" i="8"/>
  <c r="I35" i="8"/>
  <c r="H35" i="8"/>
  <c r="G35" i="8"/>
  <c r="F35" i="8"/>
  <c r="E35" i="8"/>
  <c r="D35" i="8"/>
  <c r="C35" i="8"/>
  <c r="B35" i="8"/>
  <c r="J34" i="8"/>
  <c r="I34" i="8"/>
  <c r="H34" i="8"/>
  <c r="G34" i="8"/>
  <c r="F34" i="8"/>
  <c r="E34" i="8"/>
  <c r="D34" i="8"/>
  <c r="C34" i="8"/>
  <c r="B34" i="8"/>
  <c r="J33" i="8"/>
  <c r="I33" i="8"/>
  <c r="H33" i="8"/>
  <c r="G33" i="8"/>
  <c r="F33" i="8"/>
  <c r="E33" i="8"/>
  <c r="D33" i="8"/>
  <c r="C33" i="8"/>
  <c r="B33" i="8"/>
  <c r="J32" i="8"/>
  <c r="I32" i="8"/>
  <c r="H32" i="8"/>
  <c r="G32" i="8"/>
  <c r="F32" i="8"/>
  <c r="E32" i="8"/>
  <c r="D32" i="8"/>
  <c r="C32" i="8"/>
  <c r="B32" i="8"/>
  <c r="J31" i="8"/>
  <c r="I31" i="8"/>
  <c r="H31" i="8"/>
  <c r="G31" i="8"/>
  <c r="F31" i="8"/>
  <c r="E31" i="8"/>
  <c r="D31" i="8"/>
  <c r="C31" i="8"/>
  <c r="B31" i="8"/>
  <c r="J30" i="8"/>
  <c r="I30" i="8"/>
  <c r="H30" i="8"/>
  <c r="G30" i="8"/>
  <c r="F30" i="8"/>
  <c r="E30" i="8"/>
  <c r="D30" i="8"/>
  <c r="C30" i="8"/>
  <c r="B30" i="8"/>
  <c r="J29" i="8"/>
  <c r="I29" i="8"/>
  <c r="H29" i="8"/>
  <c r="G29" i="8"/>
  <c r="F29" i="8"/>
  <c r="E29" i="8"/>
  <c r="D29" i="8"/>
  <c r="C29" i="8"/>
  <c r="B29" i="8"/>
  <c r="J28" i="8"/>
  <c r="I28" i="8"/>
  <c r="H28" i="8"/>
  <c r="G28" i="8"/>
  <c r="F28" i="8"/>
  <c r="E28" i="8"/>
  <c r="D28" i="8"/>
  <c r="C28" i="8"/>
  <c r="B28" i="8"/>
  <c r="J27" i="8"/>
  <c r="I27" i="8"/>
  <c r="H27" i="8"/>
  <c r="G27" i="8"/>
  <c r="F27" i="8"/>
  <c r="E27" i="8"/>
  <c r="D27" i="8"/>
  <c r="C27" i="8"/>
  <c r="B27" i="8"/>
  <c r="J26" i="8"/>
  <c r="I26" i="8"/>
  <c r="H26" i="8"/>
  <c r="G26" i="8"/>
  <c r="F26" i="8"/>
  <c r="E26" i="8"/>
  <c r="D26" i="8"/>
  <c r="C26" i="8"/>
  <c r="B26" i="8"/>
  <c r="J25" i="8"/>
  <c r="I25" i="8"/>
  <c r="H25" i="8"/>
  <c r="G25" i="8"/>
  <c r="F25" i="8"/>
  <c r="E25" i="8"/>
  <c r="D25" i="8"/>
  <c r="C25" i="8"/>
  <c r="B25" i="8"/>
  <c r="J24" i="8"/>
  <c r="I24" i="8"/>
  <c r="H24" i="8"/>
  <c r="G24" i="8"/>
  <c r="F24" i="8"/>
  <c r="E24" i="8"/>
  <c r="D24" i="8"/>
  <c r="C24" i="8"/>
  <c r="B24" i="8"/>
  <c r="C21" i="8"/>
  <c r="B21" i="8"/>
  <c r="J19" i="8"/>
  <c r="I19" i="8"/>
  <c r="H19" i="8"/>
  <c r="G19" i="8"/>
  <c r="F19" i="8"/>
  <c r="E19" i="8"/>
  <c r="D19" i="8"/>
  <c r="C19" i="8"/>
  <c r="B19" i="8"/>
  <c r="B17" i="8"/>
  <c r="J15" i="8"/>
  <c r="I15" i="8"/>
  <c r="H15" i="8"/>
  <c r="G15" i="8"/>
  <c r="F15" i="8"/>
  <c r="E15" i="8"/>
  <c r="D15" i="8"/>
  <c r="C15" i="8"/>
  <c r="B15" i="8"/>
  <c r="J14" i="8"/>
  <c r="I14" i="8"/>
  <c r="H14" i="8"/>
  <c r="G14" i="8"/>
  <c r="F14" i="8"/>
  <c r="E14" i="8"/>
  <c r="D14" i="8"/>
  <c r="C14" i="8"/>
  <c r="B14" i="8"/>
  <c r="B48" i="8" s="1"/>
  <c r="J13" i="8"/>
  <c r="I13" i="8"/>
  <c r="H13" i="8"/>
  <c r="G13" i="8"/>
  <c r="F13" i="8"/>
  <c r="E13" i="8"/>
  <c r="D13" i="8"/>
  <c r="C13" i="8"/>
  <c r="B13" i="8"/>
  <c r="B47" i="8" s="1"/>
  <c r="J12" i="8"/>
  <c r="I12" i="8"/>
  <c r="H12" i="8"/>
  <c r="G12" i="8"/>
  <c r="F12" i="8"/>
  <c r="E12" i="8"/>
  <c r="D12" i="8"/>
  <c r="C12" i="8"/>
  <c r="C46" i="8" s="1"/>
  <c r="B12" i="8"/>
  <c r="J11" i="8"/>
  <c r="I11" i="8"/>
  <c r="H11" i="8"/>
  <c r="G11" i="8"/>
  <c r="F11" i="8"/>
  <c r="E11" i="8"/>
  <c r="D11" i="8"/>
  <c r="C11" i="8"/>
  <c r="B11" i="8"/>
  <c r="B45" i="8" s="1"/>
  <c r="J10" i="8"/>
  <c r="I10" i="8"/>
  <c r="H10" i="8"/>
  <c r="G10" i="8"/>
  <c r="F10" i="8"/>
  <c r="E10" i="8"/>
  <c r="D10" i="8"/>
  <c r="C10" i="8"/>
  <c r="C44" i="8" s="1"/>
  <c r="B10" i="8"/>
  <c r="B44" i="8" s="1"/>
  <c r="J9" i="8"/>
  <c r="I9" i="8"/>
  <c r="H9" i="8"/>
  <c r="G9" i="8"/>
  <c r="F9" i="8"/>
  <c r="E9" i="8"/>
  <c r="D9" i="8"/>
  <c r="C9" i="8"/>
  <c r="B9" i="8"/>
  <c r="J8" i="8"/>
  <c r="I8" i="8"/>
  <c r="H8" i="8"/>
  <c r="G8" i="8"/>
  <c r="F8" i="8"/>
  <c r="E8" i="8"/>
  <c r="D8" i="8"/>
  <c r="C8" i="8"/>
  <c r="B8" i="8"/>
  <c r="J7" i="8"/>
  <c r="I7" i="8"/>
  <c r="H7" i="8"/>
  <c r="G7" i="8"/>
  <c r="F7" i="8"/>
  <c r="E7" i="8"/>
  <c r="D7" i="8"/>
  <c r="C7" i="8"/>
  <c r="B7" i="8"/>
  <c r="B41" i="8" s="1"/>
  <c r="J6" i="8"/>
  <c r="I6" i="8"/>
  <c r="H6" i="8"/>
  <c r="G6" i="8"/>
  <c r="F6" i="8"/>
  <c r="E6" i="8"/>
  <c r="D6" i="8"/>
  <c r="C6" i="8"/>
  <c r="B6" i="8"/>
  <c r="B40" i="8" s="1"/>
  <c r="J5" i="8"/>
  <c r="I5" i="8"/>
  <c r="H5" i="8"/>
  <c r="G5" i="8"/>
  <c r="F5" i="8"/>
  <c r="E5" i="8"/>
  <c r="D5" i="8"/>
  <c r="C5" i="8"/>
  <c r="C39" i="8" s="1"/>
  <c r="B5" i="8"/>
  <c r="B39" i="8" s="1"/>
  <c r="J4" i="8"/>
  <c r="I4" i="8"/>
  <c r="H4" i="8"/>
  <c r="G4" i="8"/>
  <c r="F4" i="8"/>
  <c r="E4" i="8"/>
  <c r="D4" i="8"/>
  <c r="C4" i="8"/>
  <c r="C38" i="8" s="1"/>
  <c r="B4" i="8"/>
  <c r="D95" i="7"/>
  <c r="J35" i="7"/>
  <c r="I35" i="7"/>
  <c r="H35" i="7"/>
  <c r="G35" i="7"/>
  <c r="F35" i="7"/>
  <c r="E35" i="7"/>
  <c r="D35" i="7"/>
  <c r="C35" i="7"/>
  <c r="B35" i="7"/>
  <c r="J34" i="7"/>
  <c r="I34" i="7"/>
  <c r="H34" i="7"/>
  <c r="G34" i="7"/>
  <c r="F34" i="7"/>
  <c r="E34" i="7"/>
  <c r="D34" i="7"/>
  <c r="C34" i="7"/>
  <c r="B34" i="7"/>
  <c r="J33" i="7"/>
  <c r="I33" i="7"/>
  <c r="H33" i="7"/>
  <c r="G33" i="7"/>
  <c r="F33" i="7"/>
  <c r="E33" i="7"/>
  <c r="D33" i="7"/>
  <c r="C33" i="7"/>
  <c r="B33" i="7"/>
  <c r="J32" i="7"/>
  <c r="I32" i="7"/>
  <c r="H32" i="7"/>
  <c r="G32" i="7"/>
  <c r="F32" i="7"/>
  <c r="E32" i="7"/>
  <c r="D32" i="7"/>
  <c r="C32" i="7"/>
  <c r="B32" i="7"/>
  <c r="J31" i="7"/>
  <c r="I31" i="7"/>
  <c r="H31" i="7"/>
  <c r="G31" i="7"/>
  <c r="F31" i="7"/>
  <c r="E31" i="7"/>
  <c r="D31" i="7"/>
  <c r="C31" i="7"/>
  <c r="B31" i="7"/>
  <c r="J30" i="7"/>
  <c r="I30" i="7"/>
  <c r="H30" i="7"/>
  <c r="G30" i="7"/>
  <c r="F30" i="7"/>
  <c r="E30" i="7"/>
  <c r="D30" i="7"/>
  <c r="C30" i="7"/>
  <c r="B30" i="7"/>
  <c r="J29" i="7"/>
  <c r="I29" i="7"/>
  <c r="H29" i="7"/>
  <c r="G29" i="7"/>
  <c r="F29" i="7"/>
  <c r="E29" i="7"/>
  <c r="D29" i="7"/>
  <c r="C29" i="7"/>
  <c r="B29" i="7"/>
  <c r="J28" i="7"/>
  <c r="I28" i="7"/>
  <c r="H28" i="7"/>
  <c r="G28" i="7"/>
  <c r="F28" i="7"/>
  <c r="E28" i="7"/>
  <c r="D28" i="7"/>
  <c r="C28" i="7"/>
  <c r="B28" i="7"/>
  <c r="J27" i="7"/>
  <c r="I27" i="7"/>
  <c r="H27" i="7"/>
  <c r="G27" i="7"/>
  <c r="F27" i="7"/>
  <c r="E27" i="7"/>
  <c r="D27" i="7"/>
  <c r="C27" i="7"/>
  <c r="B27" i="7"/>
  <c r="J26" i="7"/>
  <c r="I26" i="7"/>
  <c r="H26" i="7"/>
  <c r="G26" i="7"/>
  <c r="F26" i="7"/>
  <c r="E26" i="7"/>
  <c r="D26" i="7"/>
  <c r="C26" i="7"/>
  <c r="B26" i="7"/>
  <c r="J25" i="7"/>
  <c r="I25" i="7"/>
  <c r="H25" i="7"/>
  <c r="G25" i="7"/>
  <c r="F25" i="7"/>
  <c r="E25" i="7"/>
  <c r="D25" i="7"/>
  <c r="C25" i="7"/>
  <c r="B25" i="7"/>
  <c r="J24" i="7"/>
  <c r="I24" i="7"/>
  <c r="H24" i="7"/>
  <c r="G24" i="7"/>
  <c r="F24" i="7"/>
  <c r="E24" i="7"/>
  <c r="D24" i="7"/>
  <c r="C24" i="7"/>
  <c r="B24" i="7"/>
  <c r="B21" i="7"/>
  <c r="C21" i="7" s="1"/>
  <c r="J19" i="7"/>
  <c r="I19" i="7"/>
  <c r="H19" i="7"/>
  <c r="G19" i="7"/>
  <c r="F19" i="7"/>
  <c r="E19" i="7"/>
  <c r="D19" i="7"/>
  <c r="C19" i="7"/>
  <c r="B19" i="7"/>
  <c r="B17" i="7"/>
  <c r="J15" i="7"/>
  <c r="I15" i="7"/>
  <c r="H15" i="7"/>
  <c r="G15" i="7"/>
  <c r="F15" i="7"/>
  <c r="E15" i="7"/>
  <c r="D15" i="7"/>
  <c r="C15" i="7"/>
  <c r="B15" i="7"/>
  <c r="J14" i="7"/>
  <c r="I14" i="7"/>
  <c r="H14" i="7"/>
  <c r="G14" i="7"/>
  <c r="F14" i="7"/>
  <c r="E14" i="7"/>
  <c r="D14" i="7"/>
  <c r="C14" i="7"/>
  <c r="B14" i="7"/>
  <c r="J13" i="7"/>
  <c r="I13" i="7"/>
  <c r="H13" i="7"/>
  <c r="G13" i="7"/>
  <c r="F13" i="7"/>
  <c r="E13" i="7"/>
  <c r="D13" i="7"/>
  <c r="C13" i="7"/>
  <c r="B13" i="7"/>
  <c r="J12" i="7"/>
  <c r="I12" i="7"/>
  <c r="H12" i="7"/>
  <c r="G12" i="7"/>
  <c r="F12" i="7"/>
  <c r="E12" i="7"/>
  <c r="D12" i="7"/>
  <c r="C12" i="7"/>
  <c r="B12" i="7"/>
  <c r="J11" i="7"/>
  <c r="I11" i="7"/>
  <c r="H11" i="7"/>
  <c r="G11" i="7"/>
  <c r="F11" i="7"/>
  <c r="E11" i="7"/>
  <c r="D11" i="7"/>
  <c r="C11" i="7"/>
  <c r="B11" i="7"/>
  <c r="J10" i="7"/>
  <c r="I10" i="7"/>
  <c r="H10" i="7"/>
  <c r="G10" i="7"/>
  <c r="F10" i="7"/>
  <c r="E10" i="7"/>
  <c r="D10" i="7"/>
  <c r="C10" i="7"/>
  <c r="B10" i="7"/>
  <c r="J9" i="7"/>
  <c r="I9" i="7"/>
  <c r="H9" i="7"/>
  <c r="G9" i="7"/>
  <c r="F9" i="7"/>
  <c r="E9" i="7"/>
  <c r="D9" i="7"/>
  <c r="C9" i="7"/>
  <c r="B9" i="7"/>
  <c r="B43" i="7" s="1"/>
  <c r="J8" i="7"/>
  <c r="I8" i="7"/>
  <c r="H8" i="7"/>
  <c r="G8" i="7"/>
  <c r="F8" i="7"/>
  <c r="E8" i="7"/>
  <c r="D8" i="7"/>
  <c r="C8" i="7"/>
  <c r="B8" i="7"/>
  <c r="J7" i="7"/>
  <c r="I7" i="7"/>
  <c r="H7" i="7"/>
  <c r="G7" i="7"/>
  <c r="F7" i="7"/>
  <c r="E7" i="7"/>
  <c r="D7" i="7"/>
  <c r="C7" i="7"/>
  <c r="B7" i="7"/>
  <c r="J6" i="7"/>
  <c r="I6" i="7"/>
  <c r="H6" i="7"/>
  <c r="G6" i="7"/>
  <c r="F6" i="7"/>
  <c r="E6" i="7"/>
  <c r="D6" i="7"/>
  <c r="C6" i="7"/>
  <c r="B6" i="7"/>
  <c r="J5" i="7"/>
  <c r="I5" i="7"/>
  <c r="H5" i="7"/>
  <c r="G5" i="7"/>
  <c r="F5" i="7"/>
  <c r="E5" i="7"/>
  <c r="D5" i="7"/>
  <c r="C5" i="7"/>
  <c r="B5" i="7"/>
  <c r="J4" i="7"/>
  <c r="I4" i="7"/>
  <c r="H4" i="7"/>
  <c r="G4" i="7"/>
  <c r="F4" i="7"/>
  <c r="E4" i="7"/>
  <c r="D4" i="7"/>
  <c r="C4" i="7"/>
  <c r="B4" i="7"/>
  <c r="K60" i="8" l="1"/>
  <c r="K55" i="7"/>
  <c r="K56" i="7"/>
  <c r="K61" i="7"/>
  <c r="K62" i="7"/>
  <c r="K63" i="7"/>
  <c r="K58" i="8"/>
  <c r="K59" i="8"/>
  <c r="K54" i="7"/>
  <c r="K62" i="8"/>
  <c r="K58" i="7"/>
  <c r="K57" i="8"/>
  <c r="K53" i="7"/>
  <c r="B46" i="8"/>
  <c r="B45" i="7"/>
  <c r="B73" i="7" s="1"/>
  <c r="B46" i="7"/>
  <c r="C40" i="8"/>
  <c r="B49" i="8"/>
  <c r="B77" i="8" s="1"/>
  <c r="C38" i="7"/>
  <c r="C66" i="7" s="1"/>
  <c r="B39" i="7"/>
  <c r="B67" i="7" s="1"/>
  <c r="C46" i="7"/>
  <c r="C74" i="7" s="1"/>
  <c r="B47" i="7"/>
  <c r="B42" i="8"/>
  <c r="K53" i="8"/>
  <c r="K54" i="8"/>
  <c r="K55" i="8"/>
  <c r="K56" i="8"/>
  <c r="K61" i="8"/>
  <c r="K57" i="7"/>
  <c r="K59" i="7"/>
  <c r="K60" i="7"/>
  <c r="C44" i="7"/>
  <c r="C72" i="7" s="1"/>
  <c r="B38" i="7"/>
  <c r="C48" i="8"/>
  <c r="C76" i="8" s="1"/>
  <c r="C39" i="7"/>
  <c r="C67" i="7" s="1"/>
  <c r="B40" i="7"/>
  <c r="B68" i="7" s="1"/>
  <c r="C47" i="7"/>
  <c r="C75" i="7" s="1"/>
  <c r="B48" i="7"/>
  <c r="C42" i="8"/>
  <c r="B43" i="8"/>
  <c r="C42" i="7"/>
  <c r="B38" i="8"/>
  <c r="B66" i="8" s="1"/>
  <c r="B44" i="7"/>
  <c r="B72" i="7" s="1"/>
  <c r="C40" i="7"/>
  <c r="C68" i="7" s="1"/>
  <c r="B41" i="7"/>
  <c r="B69" i="7" s="1"/>
  <c r="C48" i="7"/>
  <c r="C76" i="7" s="1"/>
  <c r="B49" i="7"/>
  <c r="B77" i="7" s="1"/>
  <c r="C43" i="7"/>
  <c r="B42" i="7"/>
  <c r="K52" i="7"/>
  <c r="K63" i="8"/>
  <c r="B68" i="8"/>
  <c r="B72" i="8"/>
  <c r="B76" i="8"/>
  <c r="C67" i="8"/>
  <c r="K52" i="8"/>
  <c r="C68" i="8"/>
  <c r="B69" i="8"/>
  <c r="C72" i="8"/>
  <c r="B73" i="8"/>
  <c r="B70" i="8"/>
  <c r="B74" i="8"/>
  <c r="C66" i="8"/>
  <c r="B67" i="8"/>
  <c r="C70" i="8"/>
  <c r="B71" i="8"/>
  <c r="C74" i="8"/>
  <c r="B75" i="8"/>
  <c r="C71" i="7"/>
  <c r="B76" i="7"/>
  <c r="B66" i="7"/>
  <c r="B70" i="7"/>
  <c r="B74" i="7"/>
  <c r="C70" i="7"/>
  <c r="B71" i="7"/>
  <c r="B75" i="7"/>
  <c r="C49" i="8"/>
  <c r="C77" i="8" s="1"/>
  <c r="C45" i="8"/>
  <c r="C73" i="8" s="1"/>
  <c r="D21" i="8"/>
  <c r="E21" i="8" s="1"/>
  <c r="C41" i="8"/>
  <c r="C69" i="8" s="1"/>
  <c r="E44" i="8"/>
  <c r="E72" i="8" s="1"/>
  <c r="D49" i="8"/>
  <c r="D77" i="8" s="1"/>
  <c r="E40" i="8"/>
  <c r="E68" i="8" s="1"/>
  <c r="D42" i="8"/>
  <c r="D70" i="8" s="1"/>
  <c r="C43" i="8"/>
  <c r="C71" i="8" s="1"/>
  <c r="D46" i="8"/>
  <c r="D74" i="8" s="1"/>
  <c r="C47" i="8"/>
  <c r="C75" i="8" s="1"/>
  <c r="C45" i="7"/>
  <c r="C73" i="7" s="1"/>
  <c r="C41" i="7"/>
  <c r="C69" i="7" s="1"/>
  <c r="C49" i="7"/>
  <c r="C77" i="7" s="1"/>
  <c r="D21" i="7"/>
  <c r="E21" i="7" s="1"/>
  <c r="E48" i="7" s="1"/>
  <c r="E76" i="7" s="1"/>
  <c r="F21" i="8" l="1"/>
  <c r="E43" i="8"/>
  <c r="E71" i="8" s="1"/>
  <c r="E47" i="8"/>
  <c r="E75" i="8" s="1"/>
  <c r="E39" i="8"/>
  <c r="E67" i="8" s="1"/>
  <c r="D40" i="8"/>
  <c r="D68" i="8" s="1"/>
  <c r="D43" i="8"/>
  <c r="D71" i="8" s="1"/>
  <c r="D39" i="8"/>
  <c r="D67" i="8" s="1"/>
  <c r="D47" i="8"/>
  <c r="D75" i="8" s="1"/>
  <c r="E49" i="8"/>
  <c r="E77" i="8" s="1"/>
  <c r="E41" i="8"/>
  <c r="E69" i="8" s="1"/>
  <c r="E48" i="8"/>
  <c r="E76" i="8" s="1"/>
  <c r="D45" i="8"/>
  <c r="D73" i="8" s="1"/>
  <c r="D48" i="8"/>
  <c r="D76" i="8" s="1"/>
  <c r="E42" i="8"/>
  <c r="E70" i="8" s="1"/>
  <c r="E38" i="8"/>
  <c r="E66" i="8" s="1"/>
  <c r="E45" i="8"/>
  <c r="E73" i="8" s="1"/>
  <c r="D38" i="8"/>
  <c r="D66" i="8" s="1"/>
  <c r="D41" i="8"/>
  <c r="D69" i="8" s="1"/>
  <c r="D44" i="8"/>
  <c r="D72" i="8" s="1"/>
  <c r="E46" i="8"/>
  <c r="E74" i="8" s="1"/>
  <c r="D43" i="7"/>
  <c r="D71" i="7" s="1"/>
  <c r="E49" i="7"/>
  <c r="E77" i="7" s="1"/>
  <c r="E42" i="7"/>
  <c r="E70" i="7" s="1"/>
  <c r="D49" i="7"/>
  <c r="D77" i="7" s="1"/>
  <c r="D45" i="7"/>
  <c r="D73" i="7" s="1"/>
  <c r="E40" i="7"/>
  <c r="E68" i="7" s="1"/>
  <c r="D40" i="7"/>
  <c r="D68" i="7" s="1"/>
  <c r="E38" i="7"/>
  <c r="E66" i="7" s="1"/>
  <c r="D46" i="7"/>
  <c r="D74" i="7" s="1"/>
  <c r="F21" i="7"/>
  <c r="E47" i="7"/>
  <c r="E75" i="7" s="1"/>
  <c r="E43" i="7"/>
  <c r="E71" i="7" s="1"/>
  <c r="E39" i="7"/>
  <c r="E67" i="7" s="1"/>
  <c r="D47" i="7"/>
  <c r="D75" i="7" s="1"/>
  <c r="E46" i="7"/>
  <c r="E74" i="7" s="1"/>
  <c r="D38" i="7"/>
  <c r="D66" i="7" s="1"/>
  <c r="E41" i="7"/>
  <c r="E69" i="7" s="1"/>
  <c r="D44" i="7"/>
  <c r="D72" i="7" s="1"/>
  <c r="D39" i="7"/>
  <c r="D67" i="7" s="1"/>
  <c r="D42" i="7"/>
  <c r="D70" i="7" s="1"/>
  <c r="E44" i="7"/>
  <c r="E72" i="7" s="1"/>
  <c r="D41" i="7"/>
  <c r="D69" i="7" s="1"/>
  <c r="D48" i="7"/>
  <c r="D76" i="7" s="1"/>
  <c r="E45" i="7"/>
  <c r="E73" i="7" s="1"/>
  <c r="F46" i="8" l="1"/>
  <c r="F74" i="8" s="1"/>
  <c r="F42" i="8"/>
  <c r="F70" i="8" s="1"/>
  <c r="F38" i="8"/>
  <c r="F66" i="8" s="1"/>
  <c r="G21" i="8"/>
  <c r="F40" i="8"/>
  <c r="F68" i="8" s="1"/>
  <c r="F44" i="8"/>
  <c r="F72" i="8" s="1"/>
  <c r="F49" i="8"/>
  <c r="F77" i="8" s="1"/>
  <c r="F47" i="8"/>
  <c r="F75" i="8" s="1"/>
  <c r="F48" i="8"/>
  <c r="F76" i="8" s="1"/>
  <c r="F45" i="8"/>
  <c r="F73" i="8" s="1"/>
  <c r="F43" i="8"/>
  <c r="F71" i="8" s="1"/>
  <c r="F39" i="8"/>
  <c r="F67" i="8" s="1"/>
  <c r="F41" i="8"/>
  <c r="F69" i="8" s="1"/>
  <c r="F46" i="7"/>
  <c r="F74" i="7" s="1"/>
  <c r="F42" i="7"/>
  <c r="F70" i="7" s="1"/>
  <c r="G21" i="7"/>
  <c r="F38" i="7"/>
  <c r="F66" i="7" s="1"/>
  <c r="F45" i="7"/>
  <c r="F73" i="7" s="1"/>
  <c r="F49" i="7"/>
  <c r="F77" i="7" s="1"/>
  <c r="F48" i="7"/>
  <c r="F76" i="7" s="1"/>
  <c r="F39" i="7"/>
  <c r="F67" i="7" s="1"/>
  <c r="F41" i="7"/>
  <c r="F69" i="7" s="1"/>
  <c r="F40" i="7"/>
  <c r="F68" i="7" s="1"/>
  <c r="F44" i="7"/>
  <c r="F72" i="7" s="1"/>
  <c r="F47" i="7"/>
  <c r="F75" i="7" s="1"/>
  <c r="F43" i="7"/>
  <c r="F71" i="7" s="1"/>
  <c r="G45" i="8" l="1"/>
  <c r="G73" i="8" s="1"/>
  <c r="G41" i="8"/>
  <c r="G69" i="8" s="1"/>
  <c r="H21" i="8"/>
  <c r="G49" i="8"/>
  <c r="G77" i="8" s="1"/>
  <c r="G48" i="8"/>
  <c r="G76" i="8" s="1"/>
  <c r="G44" i="8"/>
  <c r="G72" i="8" s="1"/>
  <c r="G42" i="8"/>
  <c r="G70" i="8" s="1"/>
  <c r="G38" i="8"/>
  <c r="G66" i="8" s="1"/>
  <c r="G40" i="8"/>
  <c r="G68" i="8" s="1"/>
  <c r="G46" i="8"/>
  <c r="G74" i="8" s="1"/>
  <c r="G39" i="8"/>
  <c r="G67" i="8" s="1"/>
  <c r="G43" i="8"/>
  <c r="G71" i="8" s="1"/>
  <c r="G47" i="8"/>
  <c r="G75" i="8" s="1"/>
  <c r="G49" i="7"/>
  <c r="G77" i="7" s="1"/>
  <c r="H21" i="7"/>
  <c r="G45" i="7"/>
  <c r="G73" i="7" s="1"/>
  <c r="G41" i="7"/>
  <c r="G69" i="7" s="1"/>
  <c r="G47" i="7"/>
  <c r="G75" i="7" s="1"/>
  <c r="G38" i="7"/>
  <c r="G66" i="7" s="1"/>
  <c r="G46" i="7"/>
  <c r="G74" i="7" s="1"/>
  <c r="G40" i="7"/>
  <c r="G68" i="7" s="1"/>
  <c r="G43" i="7"/>
  <c r="G71" i="7" s="1"/>
  <c r="G39" i="7"/>
  <c r="G67" i="7" s="1"/>
  <c r="G42" i="7"/>
  <c r="G70" i="7" s="1"/>
  <c r="G48" i="7"/>
  <c r="G76" i="7" s="1"/>
  <c r="G44" i="7"/>
  <c r="G72" i="7" s="1"/>
  <c r="I21" i="8" l="1"/>
  <c r="H43" i="8"/>
  <c r="H71" i="8" s="1"/>
  <c r="H40" i="8"/>
  <c r="H68" i="8" s="1"/>
  <c r="H49" i="8"/>
  <c r="H77" i="8" s="1"/>
  <c r="H39" i="8"/>
  <c r="H67" i="8" s="1"/>
  <c r="H42" i="8"/>
  <c r="H70" i="8" s="1"/>
  <c r="H46" i="8"/>
  <c r="H74" i="8" s="1"/>
  <c r="H41" i="8"/>
  <c r="H69" i="8" s="1"/>
  <c r="H38" i="8"/>
  <c r="H66" i="8" s="1"/>
  <c r="H44" i="8"/>
  <c r="H72" i="8" s="1"/>
  <c r="H47" i="8"/>
  <c r="H75" i="8" s="1"/>
  <c r="H48" i="8"/>
  <c r="H76" i="8" s="1"/>
  <c r="H45" i="8"/>
  <c r="H73" i="8" s="1"/>
  <c r="I21" i="7"/>
  <c r="H42" i="7"/>
  <c r="H70" i="7" s="1"/>
  <c r="H39" i="7"/>
  <c r="H67" i="7" s="1"/>
  <c r="H43" i="7"/>
  <c r="H71" i="7" s="1"/>
  <c r="H47" i="7"/>
  <c r="H75" i="7" s="1"/>
  <c r="H45" i="7"/>
  <c r="H73" i="7" s="1"/>
  <c r="H38" i="7"/>
  <c r="H66" i="7" s="1"/>
  <c r="H48" i="7"/>
  <c r="H76" i="7" s="1"/>
  <c r="H41" i="7"/>
  <c r="H69" i="7" s="1"/>
  <c r="H44" i="7"/>
  <c r="H72" i="7" s="1"/>
  <c r="H49" i="7"/>
  <c r="H77" i="7" s="1"/>
  <c r="H46" i="7"/>
  <c r="H74" i="7" s="1"/>
  <c r="H40" i="7"/>
  <c r="H68" i="7" s="1"/>
  <c r="J21" i="8" l="1"/>
  <c r="I47" i="8"/>
  <c r="I75" i="8" s="1"/>
  <c r="I43" i="8"/>
  <c r="I71" i="8" s="1"/>
  <c r="I39" i="8"/>
  <c r="I67" i="8" s="1"/>
  <c r="I40" i="8"/>
  <c r="I68" i="8" s="1"/>
  <c r="I44" i="8"/>
  <c r="I72" i="8" s="1"/>
  <c r="I46" i="8"/>
  <c r="I74" i="8" s="1"/>
  <c r="I38" i="8"/>
  <c r="I66" i="8" s="1"/>
  <c r="I42" i="8"/>
  <c r="I70" i="8" s="1"/>
  <c r="I48" i="8"/>
  <c r="I76" i="8" s="1"/>
  <c r="I41" i="8"/>
  <c r="I69" i="8" s="1"/>
  <c r="I45" i="8"/>
  <c r="I73" i="8" s="1"/>
  <c r="I49" i="8"/>
  <c r="I77" i="8" s="1"/>
  <c r="J21" i="7"/>
  <c r="I47" i="7"/>
  <c r="I75" i="7" s="1"/>
  <c r="I43" i="7"/>
  <c r="I71" i="7" s="1"/>
  <c r="I39" i="7"/>
  <c r="I67" i="7" s="1"/>
  <c r="I49" i="7"/>
  <c r="I77" i="7" s="1"/>
  <c r="I40" i="7"/>
  <c r="I68" i="7" s="1"/>
  <c r="I45" i="7"/>
  <c r="I73" i="7" s="1"/>
  <c r="I44" i="7"/>
  <c r="I72" i="7" s="1"/>
  <c r="I48" i="7"/>
  <c r="I76" i="7" s="1"/>
  <c r="I38" i="7"/>
  <c r="I66" i="7" s="1"/>
  <c r="I41" i="7"/>
  <c r="I69" i="7" s="1"/>
  <c r="I42" i="7"/>
  <c r="I70" i="7" s="1"/>
  <c r="I46" i="7"/>
  <c r="I74" i="7" s="1"/>
  <c r="J46" i="8" l="1"/>
  <c r="J74" i="8" s="1"/>
  <c r="B88" i="8" s="1"/>
  <c r="J42" i="8"/>
  <c r="J70" i="8" s="1"/>
  <c r="B84" i="8" s="1"/>
  <c r="J38" i="8"/>
  <c r="J66" i="8" s="1"/>
  <c r="B80" i="8" s="1"/>
  <c r="J41" i="8"/>
  <c r="J69" i="8" s="1"/>
  <c r="B83" i="8" s="1"/>
  <c r="J47" i="8"/>
  <c r="J75" i="8" s="1"/>
  <c r="B89" i="8" s="1"/>
  <c r="J40" i="8"/>
  <c r="J68" i="8" s="1"/>
  <c r="B82" i="8" s="1"/>
  <c r="J44" i="8"/>
  <c r="J72" i="8" s="1"/>
  <c r="B86" i="8" s="1"/>
  <c r="J48" i="8"/>
  <c r="J76" i="8" s="1"/>
  <c r="B90" i="8" s="1"/>
  <c r="J39" i="8"/>
  <c r="J67" i="8" s="1"/>
  <c r="B81" i="8" s="1"/>
  <c r="J49" i="8"/>
  <c r="J77" i="8" s="1"/>
  <c r="B91" i="8" s="1"/>
  <c r="J43" i="8"/>
  <c r="J71" i="8" s="1"/>
  <c r="B85" i="8" s="1"/>
  <c r="J45" i="8"/>
  <c r="J73" i="8" s="1"/>
  <c r="B87" i="8" s="1"/>
  <c r="J46" i="7"/>
  <c r="J74" i="7" s="1"/>
  <c r="B88" i="7" s="1"/>
  <c r="J42" i="7"/>
  <c r="J70" i="7" s="1"/>
  <c r="B84" i="7" s="1"/>
  <c r="J38" i="7"/>
  <c r="J66" i="7" s="1"/>
  <c r="B80" i="7" s="1"/>
  <c r="J40" i="7"/>
  <c r="J68" i="7" s="1"/>
  <c r="B82" i="7" s="1"/>
  <c r="J43" i="7"/>
  <c r="J71" i="7" s="1"/>
  <c r="B85" i="7" s="1"/>
  <c r="J41" i="7"/>
  <c r="J69" i="7" s="1"/>
  <c r="B83" i="7" s="1"/>
  <c r="J45" i="7"/>
  <c r="J73" i="7" s="1"/>
  <c r="B87" i="7" s="1"/>
  <c r="J49" i="7"/>
  <c r="J77" i="7" s="1"/>
  <c r="B91" i="7" s="1"/>
  <c r="J39" i="7"/>
  <c r="J67" i="7" s="1"/>
  <c r="B81" i="7" s="1"/>
  <c r="J47" i="7"/>
  <c r="J75" i="7" s="1"/>
  <c r="B89" i="7" s="1"/>
  <c r="J44" i="7"/>
  <c r="J72" i="7" s="1"/>
  <c r="B86" i="7" s="1"/>
  <c r="J48" i="7"/>
  <c r="J76" i="7" s="1"/>
  <c r="B90" i="7" s="1"/>
  <c r="B92" i="8" l="1"/>
  <c r="B94" i="8"/>
  <c r="B92" i="7"/>
  <c r="B94" i="7"/>
  <c r="B97" i="8" l="1"/>
  <c r="E23" i="5" s="1"/>
  <c r="B97" i="7"/>
  <c r="E20" i="5" s="1"/>
  <c r="J63" i="3"/>
  <c r="I63" i="3"/>
  <c r="H63" i="3"/>
  <c r="G63" i="3"/>
  <c r="F63" i="3"/>
  <c r="E63" i="3"/>
  <c r="D63" i="3"/>
  <c r="C63" i="3"/>
  <c r="B63" i="3"/>
  <c r="J62" i="3"/>
  <c r="I62" i="3"/>
  <c r="H62" i="3"/>
  <c r="G62" i="3"/>
  <c r="F62" i="3"/>
  <c r="E62" i="3"/>
  <c r="D62" i="3"/>
  <c r="C62" i="3"/>
  <c r="B62" i="3"/>
  <c r="J61" i="3"/>
  <c r="I61" i="3"/>
  <c r="H61" i="3"/>
  <c r="G61" i="3"/>
  <c r="F61" i="3"/>
  <c r="E61" i="3"/>
  <c r="D61" i="3"/>
  <c r="C61" i="3"/>
  <c r="B61" i="3"/>
  <c r="J60" i="3"/>
  <c r="I60" i="3"/>
  <c r="H60" i="3"/>
  <c r="G60" i="3"/>
  <c r="F60" i="3"/>
  <c r="E60" i="3"/>
  <c r="D60" i="3"/>
  <c r="C60" i="3"/>
  <c r="B60" i="3"/>
  <c r="J59" i="3"/>
  <c r="I59" i="3"/>
  <c r="H59" i="3"/>
  <c r="G59" i="3"/>
  <c r="F59" i="3"/>
  <c r="E59" i="3"/>
  <c r="D59" i="3"/>
  <c r="C59" i="3"/>
  <c r="B59" i="3"/>
  <c r="J58" i="3"/>
  <c r="I58" i="3"/>
  <c r="H58" i="3"/>
  <c r="G58" i="3"/>
  <c r="F58" i="3"/>
  <c r="E58" i="3"/>
  <c r="D58" i="3"/>
  <c r="C58" i="3"/>
  <c r="B58" i="3"/>
  <c r="J57" i="3"/>
  <c r="I57" i="3"/>
  <c r="H57" i="3"/>
  <c r="G57" i="3"/>
  <c r="F57" i="3"/>
  <c r="E57" i="3"/>
  <c r="D57" i="3"/>
  <c r="C57" i="3"/>
  <c r="B57" i="3"/>
  <c r="J56" i="3"/>
  <c r="I56" i="3"/>
  <c r="H56" i="3"/>
  <c r="G56" i="3"/>
  <c r="F56" i="3"/>
  <c r="E56" i="3"/>
  <c r="D56" i="3"/>
  <c r="C56" i="3"/>
  <c r="B56" i="3"/>
  <c r="J55" i="3"/>
  <c r="I55" i="3"/>
  <c r="H55" i="3"/>
  <c r="G55" i="3"/>
  <c r="F55" i="3"/>
  <c r="E55" i="3"/>
  <c r="D55" i="3"/>
  <c r="C55" i="3"/>
  <c r="B55" i="3"/>
  <c r="J54" i="3"/>
  <c r="I54" i="3"/>
  <c r="H54" i="3"/>
  <c r="G54" i="3"/>
  <c r="F54" i="3"/>
  <c r="E54" i="3"/>
  <c r="D54" i="3"/>
  <c r="C54" i="3"/>
  <c r="B54" i="3"/>
  <c r="J53" i="3"/>
  <c r="I53" i="3"/>
  <c r="H53" i="3"/>
  <c r="G53" i="3"/>
  <c r="F53" i="3"/>
  <c r="E53" i="3"/>
  <c r="D53" i="3"/>
  <c r="C53" i="3"/>
  <c r="B53" i="3"/>
  <c r="J52" i="3"/>
  <c r="I52" i="3"/>
  <c r="H52" i="3"/>
  <c r="G52" i="3"/>
  <c r="F52" i="3"/>
  <c r="E52" i="3"/>
  <c r="D52" i="3"/>
  <c r="C52" i="3"/>
  <c r="B52" i="3"/>
  <c r="J63" i="2" l="1"/>
  <c r="I63" i="2"/>
  <c r="H63" i="2"/>
  <c r="G63" i="2"/>
  <c r="F63" i="2"/>
  <c r="E63" i="2"/>
  <c r="D63" i="2"/>
  <c r="C63" i="2"/>
  <c r="B63" i="2"/>
  <c r="J62" i="2"/>
  <c r="I62" i="2"/>
  <c r="H62" i="2"/>
  <c r="G62" i="2"/>
  <c r="F62" i="2"/>
  <c r="E62" i="2"/>
  <c r="D62" i="2"/>
  <c r="C62" i="2"/>
  <c r="B62" i="2"/>
  <c r="J61" i="2"/>
  <c r="I61" i="2"/>
  <c r="H61" i="2"/>
  <c r="G61" i="2"/>
  <c r="F61" i="2"/>
  <c r="E61" i="2"/>
  <c r="D61" i="2"/>
  <c r="C61" i="2"/>
  <c r="B61" i="2"/>
  <c r="J60" i="2"/>
  <c r="I60" i="2"/>
  <c r="H60" i="2"/>
  <c r="G60" i="2"/>
  <c r="F60" i="2"/>
  <c r="E60" i="2"/>
  <c r="D60" i="2"/>
  <c r="C60" i="2"/>
  <c r="B60" i="2"/>
  <c r="J59" i="2"/>
  <c r="I59" i="2"/>
  <c r="H59" i="2"/>
  <c r="G59" i="2"/>
  <c r="F59" i="2"/>
  <c r="E59" i="2"/>
  <c r="D59" i="2"/>
  <c r="C59" i="2"/>
  <c r="B59" i="2"/>
  <c r="J58" i="2"/>
  <c r="I58" i="2"/>
  <c r="H58" i="2"/>
  <c r="G58" i="2"/>
  <c r="F58" i="2"/>
  <c r="E58" i="2"/>
  <c r="D58" i="2"/>
  <c r="C58" i="2"/>
  <c r="B58" i="2"/>
  <c r="J57" i="2"/>
  <c r="I57" i="2"/>
  <c r="H57" i="2"/>
  <c r="G57" i="2"/>
  <c r="F57" i="2"/>
  <c r="E57" i="2"/>
  <c r="D57" i="2"/>
  <c r="C57" i="2"/>
  <c r="B57" i="2"/>
  <c r="J56" i="2"/>
  <c r="I56" i="2"/>
  <c r="H56" i="2"/>
  <c r="G56" i="2"/>
  <c r="F56" i="2"/>
  <c r="E56" i="2"/>
  <c r="D56" i="2"/>
  <c r="C56" i="2"/>
  <c r="B56" i="2"/>
  <c r="J55" i="2"/>
  <c r="I55" i="2"/>
  <c r="H55" i="2"/>
  <c r="G55" i="2"/>
  <c r="F55" i="2"/>
  <c r="E55" i="2"/>
  <c r="D55" i="2"/>
  <c r="C55" i="2"/>
  <c r="B55" i="2"/>
  <c r="J54" i="2"/>
  <c r="I54" i="2"/>
  <c r="H54" i="2"/>
  <c r="G54" i="2"/>
  <c r="F54" i="2"/>
  <c r="E54" i="2"/>
  <c r="D54" i="2"/>
  <c r="C54" i="2"/>
  <c r="B54" i="2"/>
  <c r="J53" i="2"/>
  <c r="I53" i="2"/>
  <c r="H53" i="2"/>
  <c r="G53" i="2"/>
  <c r="F53" i="2"/>
  <c r="E53" i="2"/>
  <c r="D53" i="2"/>
  <c r="C53" i="2"/>
  <c r="B53" i="2"/>
  <c r="J52" i="2"/>
  <c r="I52" i="2"/>
  <c r="H52" i="2"/>
  <c r="G52" i="2"/>
  <c r="F52" i="2"/>
  <c r="E52" i="2"/>
  <c r="D52" i="2"/>
  <c r="C52" i="2"/>
  <c r="B52" i="2"/>
  <c r="K53" i="3" l="1"/>
  <c r="K54" i="3"/>
  <c r="K55" i="3"/>
  <c r="K56" i="3"/>
  <c r="K57" i="3"/>
  <c r="K59" i="3"/>
  <c r="K60" i="3"/>
  <c r="K61" i="3"/>
  <c r="K62" i="3"/>
  <c r="K63" i="3"/>
  <c r="K52" i="2"/>
  <c r="K53" i="2"/>
  <c r="K54" i="2"/>
  <c r="K55" i="2"/>
  <c r="K56" i="2"/>
  <c r="K57" i="2"/>
  <c r="K58" i="2"/>
  <c r="K59" i="2"/>
  <c r="K60" i="2"/>
  <c r="K61" i="2"/>
  <c r="K62" i="2"/>
  <c r="K63" i="2"/>
  <c r="B39" i="2"/>
  <c r="B67" i="2" s="1"/>
  <c r="C21" i="2"/>
  <c r="D21" i="2" s="1"/>
  <c r="B38" i="2"/>
  <c r="B66" i="2" s="1"/>
  <c r="B49" i="2"/>
  <c r="B77" i="2" s="1"/>
  <c r="B24" i="3"/>
  <c r="B40" i="2"/>
  <c r="B68" i="2" s="1"/>
  <c r="B41" i="2"/>
  <c r="B69" i="2" s="1"/>
  <c r="B42" i="2"/>
  <c r="B70" i="2" s="1"/>
  <c r="B43" i="2"/>
  <c r="B71" i="2" s="1"/>
  <c r="B44" i="2"/>
  <c r="B72" i="2" s="1"/>
  <c r="B45" i="2"/>
  <c r="B73" i="2" s="1"/>
  <c r="B46" i="2"/>
  <c r="B74" i="2" s="1"/>
  <c r="B47" i="2"/>
  <c r="B75" i="2" s="1"/>
  <c r="B48" i="2"/>
  <c r="B76" i="2" s="1"/>
  <c r="B19" i="3"/>
  <c r="B21" i="3"/>
  <c r="C21" i="3" s="1"/>
  <c r="D21" i="3" s="1"/>
  <c r="E21" i="3" s="1"/>
  <c r="F21" i="3" s="1"/>
  <c r="G21" i="3" s="1"/>
  <c r="H21" i="3" s="1"/>
  <c r="I21" i="3" s="1"/>
  <c r="J21" i="3" s="1"/>
  <c r="C19" i="3"/>
  <c r="C24" i="3"/>
  <c r="D19" i="3"/>
  <c r="D24" i="3"/>
  <c r="E19" i="3"/>
  <c r="E24" i="3"/>
  <c r="F19" i="3"/>
  <c r="F24" i="3"/>
  <c r="G19" i="3"/>
  <c r="G24" i="3"/>
  <c r="H19" i="3"/>
  <c r="H24" i="3"/>
  <c r="I19" i="3"/>
  <c r="I24" i="3"/>
  <c r="J19" i="3"/>
  <c r="J24" i="3"/>
  <c r="B17" i="3"/>
  <c r="B25" i="3"/>
  <c r="C25" i="3"/>
  <c r="D25" i="3"/>
  <c r="E25" i="3"/>
  <c r="F25" i="3"/>
  <c r="G25" i="3"/>
  <c r="H25" i="3"/>
  <c r="I25" i="3"/>
  <c r="J25" i="3"/>
  <c r="B26" i="3"/>
  <c r="C26" i="3"/>
  <c r="D26" i="3"/>
  <c r="E26" i="3"/>
  <c r="F26" i="3"/>
  <c r="G26" i="3"/>
  <c r="H26" i="3"/>
  <c r="I26" i="3"/>
  <c r="J26" i="3"/>
  <c r="B27" i="3"/>
  <c r="C27" i="3"/>
  <c r="D27" i="3"/>
  <c r="E27" i="3"/>
  <c r="F27" i="3"/>
  <c r="G27" i="3"/>
  <c r="H27" i="3"/>
  <c r="I27" i="3"/>
  <c r="J27" i="3"/>
  <c r="B28" i="3"/>
  <c r="C28" i="3"/>
  <c r="D28" i="3"/>
  <c r="E28" i="3"/>
  <c r="F28" i="3"/>
  <c r="G28" i="3"/>
  <c r="H28" i="3"/>
  <c r="I28" i="3"/>
  <c r="J28" i="3"/>
  <c r="B29" i="3"/>
  <c r="C29" i="3"/>
  <c r="D29" i="3"/>
  <c r="E29" i="3"/>
  <c r="F29" i="3"/>
  <c r="G29" i="3"/>
  <c r="H29" i="3"/>
  <c r="I29" i="3"/>
  <c r="J29" i="3"/>
  <c r="B30" i="3"/>
  <c r="C30" i="3"/>
  <c r="D30" i="3"/>
  <c r="E30" i="3"/>
  <c r="F30" i="3"/>
  <c r="G30" i="3"/>
  <c r="H30" i="3"/>
  <c r="I30" i="3"/>
  <c r="J30" i="3"/>
  <c r="B31" i="3"/>
  <c r="C31" i="3"/>
  <c r="D31" i="3"/>
  <c r="E31" i="3"/>
  <c r="F31" i="3"/>
  <c r="G31" i="3"/>
  <c r="H31" i="3"/>
  <c r="I31" i="3"/>
  <c r="J31" i="3"/>
  <c r="B32" i="3"/>
  <c r="C32" i="3"/>
  <c r="D32" i="3"/>
  <c r="E32" i="3"/>
  <c r="F32" i="3"/>
  <c r="G32" i="3"/>
  <c r="H32" i="3"/>
  <c r="I32" i="3"/>
  <c r="J32" i="3"/>
  <c r="B33" i="3"/>
  <c r="C33" i="3"/>
  <c r="D33" i="3"/>
  <c r="E33" i="3"/>
  <c r="F33" i="3"/>
  <c r="G33" i="3"/>
  <c r="H33" i="3"/>
  <c r="I33" i="3"/>
  <c r="J33" i="3"/>
  <c r="B34" i="3"/>
  <c r="C34" i="3"/>
  <c r="D34" i="3"/>
  <c r="E34" i="3"/>
  <c r="F34" i="3"/>
  <c r="G34" i="3"/>
  <c r="H34" i="3"/>
  <c r="I34" i="3"/>
  <c r="J34" i="3"/>
  <c r="B35" i="3"/>
  <c r="C35" i="3"/>
  <c r="D35" i="3"/>
  <c r="E35" i="3"/>
  <c r="F35" i="3"/>
  <c r="G35" i="3"/>
  <c r="H35" i="3"/>
  <c r="I35" i="3"/>
  <c r="J35" i="3"/>
  <c r="D95" i="3"/>
  <c r="B5" i="3"/>
  <c r="C5" i="3"/>
  <c r="D5" i="3"/>
  <c r="E5" i="3"/>
  <c r="F5" i="3"/>
  <c r="G5" i="3"/>
  <c r="H5" i="3"/>
  <c r="I5" i="3"/>
  <c r="J5" i="3"/>
  <c r="B6" i="3"/>
  <c r="B40" i="3" s="1"/>
  <c r="C6" i="3"/>
  <c r="D6" i="3"/>
  <c r="E6" i="3"/>
  <c r="F6" i="3"/>
  <c r="G6" i="3"/>
  <c r="H6" i="3"/>
  <c r="I6" i="3"/>
  <c r="J6" i="3"/>
  <c r="B7" i="3"/>
  <c r="C7" i="3"/>
  <c r="D7" i="3"/>
  <c r="E7" i="3"/>
  <c r="F7" i="3"/>
  <c r="G7" i="3"/>
  <c r="H7" i="3"/>
  <c r="I7" i="3"/>
  <c r="J7" i="3"/>
  <c r="B8" i="3"/>
  <c r="C8" i="3"/>
  <c r="D8" i="3"/>
  <c r="E8" i="3"/>
  <c r="F8" i="3"/>
  <c r="G8" i="3"/>
  <c r="H8" i="3"/>
  <c r="I8" i="3"/>
  <c r="J8" i="3"/>
  <c r="B9" i="3"/>
  <c r="C9" i="3"/>
  <c r="D9" i="3"/>
  <c r="E9" i="3"/>
  <c r="F9" i="3"/>
  <c r="G9" i="3"/>
  <c r="H9" i="3"/>
  <c r="I9" i="3"/>
  <c r="J9" i="3"/>
  <c r="B10" i="3"/>
  <c r="C10" i="3"/>
  <c r="D10" i="3"/>
  <c r="E10" i="3"/>
  <c r="F10" i="3"/>
  <c r="G10" i="3"/>
  <c r="H10" i="3"/>
  <c r="I10" i="3"/>
  <c r="J10" i="3"/>
  <c r="B11" i="3"/>
  <c r="C11" i="3"/>
  <c r="D11" i="3"/>
  <c r="E11" i="3"/>
  <c r="F11" i="3"/>
  <c r="G11" i="3"/>
  <c r="H11" i="3"/>
  <c r="I11" i="3"/>
  <c r="J11" i="3"/>
  <c r="B12" i="3"/>
  <c r="C12" i="3"/>
  <c r="D12" i="3"/>
  <c r="E12" i="3"/>
  <c r="F12" i="3"/>
  <c r="G12" i="3"/>
  <c r="H12" i="3"/>
  <c r="I12" i="3"/>
  <c r="J12" i="3"/>
  <c r="B13" i="3"/>
  <c r="C13" i="3"/>
  <c r="D13" i="3"/>
  <c r="E13" i="3"/>
  <c r="F13" i="3"/>
  <c r="G13" i="3"/>
  <c r="H13" i="3"/>
  <c r="I13" i="3"/>
  <c r="J13" i="3"/>
  <c r="B14" i="3"/>
  <c r="B48" i="3" s="1"/>
  <c r="C14" i="3"/>
  <c r="D14" i="3"/>
  <c r="E14" i="3"/>
  <c r="F14" i="3"/>
  <c r="G14" i="3"/>
  <c r="H14" i="3"/>
  <c r="I14" i="3"/>
  <c r="J14" i="3"/>
  <c r="B15" i="3"/>
  <c r="C15" i="3"/>
  <c r="D15" i="3"/>
  <c r="E15" i="3"/>
  <c r="F15" i="3"/>
  <c r="G15" i="3"/>
  <c r="H15" i="3"/>
  <c r="I15" i="3"/>
  <c r="J15" i="3"/>
  <c r="J4" i="3"/>
  <c r="C4" i="3"/>
  <c r="D4" i="3"/>
  <c r="E4" i="3"/>
  <c r="F4" i="3"/>
  <c r="G4" i="3"/>
  <c r="H4" i="3"/>
  <c r="I4" i="3"/>
  <c r="B4" i="3"/>
  <c r="C41" i="2" l="1"/>
  <c r="C69" i="2" s="1"/>
  <c r="C46" i="2"/>
  <c r="C74" i="2" s="1"/>
  <c r="C39" i="2"/>
  <c r="C67" i="2" s="1"/>
  <c r="B44" i="3"/>
  <c r="K52" i="3"/>
  <c r="B68" i="3"/>
  <c r="K58" i="3"/>
  <c r="B72" i="3"/>
  <c r="B76" i="3"/>
  <c r="D40" i="2"/>
  <c r="D68" i="2" s="1"/>
  <c r="D39" i="2"/>
  <c r="D67" i="2" s="1"/>
  <c r="D41" i="2"/>
  <c r="D69" i="2" s="1"/>
  <c r="D46" i="2"/>
  <c r="D74" i="2" s="1"/>
  <c r="E21" i="2"/>
  <c r="D38" i="2"/>
  <c r="D66" i="2" s="1"/>
  <c r="D42" i="2"/>
  <c r="D70" i="2" s="1"/>
  <c r="D47" i="2"/>
  <c r="D75" i="2" s="1"/>
  <c r="D49" i="2"/>
  <c r="D77" i="2" s="1"/>
  <c r="D45" i="2"/>
  <c r="D73" i="2" s="1"/>
  <c r="D43" i="2"/>
  <c r="D71" i="2" s="1"/>
  <c r="D48" i="2"/>
  <c r="D76" i="2" s="1"/>
  <c r="D44" i="2"/>
  <c r="D72" i="2" s="1"/>
  <c r="G38" i="3"/>
  <c r="G66" i="3" s="1"/>
  <c r="D49" i="3"/>
  <c r="D77" i="3" s="1"/>
  <c r="G46" i="3"/>
  <c r="G74" i="3" s="1"/>
  <c r="D45" i="3"/>
  <c r="D73" i="3" s="1"/>
  <c r="G42" i="3"/>
  <c r="G70" i="3" s="1"/>
  <c r="J39" i="3"/>
  <c r="J67" i="3" s="1"/>
  <c r="J38" i="3"/>
  <c r="J66" i="3" s="1"/>
  <c r="G49" i="3"/>
  <c r="G77" i="3" s="1"/>
  <c r="C49" i="3"/>
  <c r="C77" i="3" s="1"/>
  <c r="H48" i="3"/>
  <c r="H76" i="3" s="1"/>
  <c r="D48" i="3"/>
  <c r="D76" i="3" s="1"/>
  <c r="J46" i="3"/>
  <c r="J74" i="3" s="1"/>
  <c r="F46" i="3"/>
  <c r="F74" i="3" s="1"/>
  <c r="G45" i="3"/>
  <c r="G73" i="3" s="1"/>
  <c r="C45" i="3"/>
  <c r="C73" i="3" s="1"/>
  <c r="H44" i="3"/>
  <c r="H72" i="3" s="1"/>
  <c r="D44" i="3"/>
  <c r="D72" i="3" s="1"/>
  <c r="J42" i="3"/>
  <c r="J70" i="3" s="1"/>
  <c r="F42" i="3"/>
  <c r="F70" i="3" s="1"/>
  <c r="G41" i="3"/>
  <c r="G69" i="3" s="1"/>
  <c r="C41" i="3"/>
  <c r="C69" i="3" s="1"/>
  <c r="H40" i="3"/>
  <c r="H68" i="3" s="1"/>
  <c r="D40" i="3"/>
  <c r="D68" i="3" s="1"/>
  <c r="C45" i="2"/>
  <c r="C73" i="2" s="1"/>
  <c r="C44" i="2"/>
  <c r="C72" i="2" s="1"/>
  <c r="C38" i="3"/>
  <c r="C66" i="3" s="1"/>
  <c r="J47" i="3"/>
  <c r="J75" i="3" s="1"/>
  <c r="C46" i="3"/>
  <c r="C74" i="3" s="1"/>
  <c r="J43" i="3"/>
  <c r="J71" i="3" s="1"/>
  <c r="C42" i="3"/>
  <c r="C70" i="3" s="1"/>
  <c r="D41" i="3"/>
  <c r="D69" i="3" s="1"/>
  <c r="F38" i="3"/>
  <c r="F66" i="3" s="1"/>
  <c r="J49" i="3"/>
  <c r="J77" i="3" s="1"/>
  <c r="F49" i="3"/>
  <c r="F77" i="3" s="1"/>
  <c r="G48" i="3"/>
  <c r="G76" i="3" s="1"/>
  <c r="C48" i="3"/>
  <c r="C76" i="3" s="1"/>
  <c r="H47" i="3"/>
  <c r="H75" i="3" s="1"/>
  <c r="D47" i="3"/>
  <c r="D75" i="3" s="1"/>
  <c r="J45" i="3"/>
  <c r="J73" i="3" s="1"/>
  <c r="F45" i="3"/>
  <c r="F73" i="3" s="1"/>
  <c r="G44" i="3"/>
  <c r="G72" i="3" s="1"/>
  <c r="C44" i="3"/>
  <c r="C72" i="3" s="1"/>
  <c r="H43" i="3"/>
  <c r="H71" i="3" s="1"/>
  <c r="D43" i="3"/>
  <c r="D71" i="3" s="1"/>
  <c r="J41" i="3"/>
  <c r="J69" i="3" s="1"/>
  <c r="F41" i="3"/>
  <c r="F69" i="3" s="1"/>
  <c r="G40" i="3"/>
  <c r="G68" i="3" s="1"/>
  <c r="C40" i="3"/>
  <c r="C68" i="3" s="1"/>
  <c r="H39" i="3"/>
  <c r="H67" i="3" s="1"/>
  <c r="D39" i="3"/>
  <c r="D67" i="3" s="1"/>
  <c r="C48" i="2"/>
  <c r="C76" i="2" s="1"/>
  <c r="C43" i="2"/>
  <c r="C71" i="2" s="1"/>
  <c r="H49" i="3"/>
  <c r="H77" i="3" s="1"/>
  <c r="F47" i="3"/>
  <c r="F75" i="3" s="1"/>
  <c r="H45" i="3"/>
  <c r="H73" i="3" s="1"/>
  <c r="F43" i="3"/>
  <c r="F71" i="3" s="1"/>
  <c r="H41" i="3"/>
  <c r="H69" i="3" s="1"/>
  <c r="F39" i="3"/>
  <c r="F67" i="3" s="1"/>
  <c r="H38" i="3"/>
  <c r="H66" i="3" s="1"/>
  <c r="D38" i="3"/>
  <c r="D66" i="3" s="1"/>
  <c r="I49" i="3"/>
  <c r="I77" i="3" s="1"/>
  <c r="E49" i="3"/>
  <c r="E77" i="3" s="1"/>
  <c r="J48" i="3"/>
  <c r="J76" i="3" s="1"/>
  <c r="F48" i="3"/>
  <c r="F76" i="3" s="1"/>
  <c r="G47" i="3"/>
  <c r="G75" i="3" s="1"/>
  <c r="C47" i="3"/>
  <c r="C75" i="3" s="1"/>
  <c r="H46" i="3"/>
  <c r="H74" i="3" s="1"/>
  <c r="D46" i="3"/>
  <c r="D74" i="3" s="1"/>
  <c r="I45" i="3"/>
  <c r="I73" i="3" s="1"/>
  <c r="E45" i="3"/>
  <c r="E73" i="3" s="1"/>
  <c r="J44" i="3"/>
  <c r="J72" i="3" s="1"/>
  <c r="F44" i="3"/>
  <c r="F72" i="3" s="1"/>
  <c r="G43" i="3"/>
  <c r="G71" i="3" s="1"/>
  <c r="C43" i="3"/>
  <c r="C71" i="3" s="1"/>
  <c r="H42" i="3"/>
  <c r="H70" i="3" s="1"/>
  <c r="D42" i="3"/>
  <c r="D70" i="3" s="1"/>
  <c r="I41" i="3"/>
  <c r="I69" i="3" s="1"/>
  <c r="E41" i="3"/>
  <c r="E69" i="3" s="1"/>
  <c r="J40" i="3"/>
  <c r="J68" i="3" s="1"/>
  <c r="F40" i="3"/>
  <c r="F68" i="3" s="1"/>
  <c r="G39" i="3"/>
  <c r="G67" i="3" s="1"/>
  <c r="C39" i="3"/>
  <c r="C67" i="3" s="1"/>
  <c r="C49" i="2"/>
  <c r="C77" i="2" s="1"/>
  <c r="C47" i="2"/>
  <c r="C75" i="2" s="1"/>
  <c r="C42" i="2"/>
  <c r="C70" i="2" s="1"/>
  <c r="C40" i="2"/>
  <c r="C68" i="2" s="1"/>
  <c r="C38" i="2"/>
  <c r="C66" i="2" s="1"/>
  <c r="I48" i="3"/>
  <c r="I76" i="3" s="1"/>
  <c r="E48" i="3"/>
  <c r="E76" i="3" s="1"/>
  <c r="B47" i="3"/>
  <c r="B75" i="3" s="1"/>
  <c r="I44" i="3"/>
  <c r="I72" i="3" s="1"/>
  <c r="E44" i="3"/>
  <c r="E72" i="3" s="1"/>
  <c r="B43" i="3"/>
  <c r="B71" i="3" s="1"/>
  <c r="I40" i="3"/>
  <c r="I68" i="3" s="1"/>
  <c r="E40" i="3"/>
  <c r="E68" i="3" s="1"/>
  <c r="B39" i="3"/>
  <c r="B67" i="3" s="1"/>
  <c r="B38" i="3"/>
  <c r="B66" i="3" s="1"/>
  <c r="I47" i="3"/>
  <c r="I75" i="3" s="1"/>
  <c r="E47" i="3"/>
  <c r="E75" i="3" s="1"/>
  <c r="B46" i="3"/>
  <c r="B74" i="3" s="1"/>
  <c r="I43" i="3"/>
  <c r="I71" i="3" s="1"/>
  <c r="E43" i="3"/>
  <c r="E71" i="3" s="1"/>
  <c r="B42" i="3"/>
  <c r="B70" i="3" s="1"/>
  <c r="I39" i="3"/>
  <c r="I67" i="3" s="1"/>
  <c r="E39" i="3"/>
  <c r="E67" i="3" s="1"/>
  <c r="I38" i="3"/>
  <c r="I66" i="3" s="1"/>
  <c r="E38" i="3"/>
  <c r="E66" i="3" s="1"/>
  <c r="B49" i="3"/>
  <c r="B77" i="3" s="1"/>
  <c r="I46" i="3"/>
  <c r="I74" i="3" s="1"/>
  <c r="E46" i="3"/>
  <c r="E74" i="3" s="1"/>
  <c r="B45" i="3"/>
  <c r="B73" i="3" s="1"/>
  <c r="I42" i="3"/>
  <c r="I70" i="3" s="1"/>
  <c r="E42" i="3"/>
  <c r="E70" i="3" s="1"/>
  <c r="B41" i="3"/>
  <c r="B69" i="3" s="1"/>
  <c r="B81" i="3" l="1"/>
  <c r="B82" i="3"/>
  <c r="B86" i="3"/>
  <c r="B91" i="3"/>
  <c r="B90" i="3"/>
  <c r="B88" i="3"/>
  <c r="B80" i="3"/>
  <c r="B85" i="3"/>
  <c r="B89" i="3"/>
  <c r="B87" i="3"/>
  <c r="B83" i="3"/>
  <c r="B84" i="3"/>
  <c r="E44" i="2"/>
  <c r="E72" i="2" s="1"/>
  <c r="E45" i="2"/>
  <c r="E73" i="2" s="1"/>
  <c r="E39" i="2"/>
  <c r="E67" i="2" s="1"/>
  <c r="E40" i="2"/>
  <c r="E68" i="2" s="1"/>
  <c r="E41" i="2"/>
  <c r="E69" i="2" s="1"/>
  <c r="E46" i="2"/>
  <c r="E74" i="2" s="1"/>
  <c r="E48" i="2"/>
  <c r="E76" i="2" s="1"/>
  <c r="F21" i="2"/>
  <c r="E38" i="2"/>
  <c r="E66" i="2" s="1"/>
  <c r="E42" i="2"/>
  <c r="E70" i="2" s="1"/>
  <c r="E47" i="2"/>
  <c r="E75" i="2" s="1"/>
  <c r="E49" i="2"/>
  <c r="E77" i="2" s="1"/>
  <c r="E43" i="2"/>
  <c r="E71" i="2" s="1"/>
  <c r="B94" i="3" l="1"/>
  <c r="B97" i="3" s="1"/>
  <c r="E23" i="1" s="1"/>
  <c r="B92" i="3"/>
  <c r="F43" i="2"/>
  <c r="F71" i="2" s="1"/>
  <c r="F44" i="2"/>
  <c r="F72" i="2" s="1"/>
  <c r="F48" i="2"/>
  <c r="F76" i="2" s="1"/>
  <c r="F47" i="2"/>
  <c r="F75" i="2" s="1"/>
  <c r="F39" i="2"/>
  <c r="F67" i="2" s="1"/>
  <c r="F45" i="2"/>
  <c r="F73" i="2" s="1"/>
  <c r="G21" i="2"/>
  <c r="F38" i="2"/>
  <c r="F66" i="2" s="1"/>
  <c r="F49" i="2"/>
  <c r="F77" i="2" s="1"/>
  <c r="F40" i="2"/>
  <c r="F68" i="2" s="1"/>
  <c r="F41" i="2"/>
  <c r="F69" i="2" s="1"/>
  <c r="F46" i="2"/>
  <c r="F74" i="2" s="1"/>
  <c r="F42" i="2"/>
  <c r="F70" i="2" s="1"/>
  <c r="H21" i="2" l="1"/>
  <c r="G38" i="2"/>
  <c r="G66" i="2" s="1"/>
  <c r="G42" i="2"/>
  <c r="G70" i="2" s="1"/>
  <c r="G47" i="2"/>
  <c r="G75" i="2" s="1"/>
  <c r="G49" i="2"/>
  <c r="G77" i="2" s="1"/>
  <c r="G43" i="2"/>
  <c r="G71" i="2" s="1"/>
  <c r="G44" i="2"/>
  <c r="G72" i="2" s="1"/>
  <c r="G48" i="2"/>
  <c r="G76" i="2" s="1"/>
  <c r="G41" i="2"/>
  <c r="G69" i="2" s="1"/>
  <c r="G39" i="2"/>
  <c r="G67" i="2" s="1"/>
  <c r="G45" i="2"/>
  <c r="G73" i="2" s="1"/>
  <c r="G40" i="2"/>
  <c r="G68" i="2" s="1"/>
  <c r="G46" i="2"/>
  <c r="G74" i="2" s="1"/>
  <c r="H40" i="2" l="1"/>
  <c r="H68" i="2" s="1"/>
  <c r="H41" i="2"/>
  <c r="H69" i="2" s="1"/>
  <c r="H46" i="2"/>
  <c r="H74" i="2" s="1"/>
  <c r="I21" i="2"/>
  <c r="H38" i="2"/>
  <c r="H66" i="2" s="1"/>
  <c r="H42" i="2"/>
  <c r="H70" i="2" s="1"/>
  <c r="H47" i="2"/>
  <c r="H75" i="2" s="1"/>
  <c r="H49" i="2"/>
  <c r="H77" i="2" s="1"/>
  <c r="H43" i="2"/>
  <c r="H71" i="2" s="1"/>
  <c r="H44" i="2"/>
  <c r="H72" i="2" s="1"/>
  <c r="H48" i="2"/>
  <c r="H76" i="2" s="1"/>
  <c r="H39" i="2"/>
  <c r="H67" i="2" s="1"/>
  <c r="H45" i="2"/>
  <c r="H73" i="2" s="1"/>
  <c r="I39" i="2" l="1"/>
  <c r="I67" i="2" s="1"/>
  <c r="I45" i="2"/>
  <c r="I73" i="2" s="1"/>
  <c r="I43" i="2"/>
  <c r="I71" i="2" s="1"/>
  <c r="I48" i="2"/>
  <c r="I76" i="2" s="1"/>
  <c r="I40" i="2"/>
  <c r="I68" i="2" s="1"/>
  <c r="I41" i="2"/>
  <c r="I69" i="2" s="1"/>
  <c r="I46" i="2"/>
  <c r="I74" i="2" s="1"/>
  <c r="J21" i="2"/>
  <c r="I38" i="2"/>
  <c r="I66" i="2" s="1"/>
  <c r="I42" i="2"/>
  <c r="I70" i="2" s="1"/>
  <c r="I47" i="2"/>
  <c r="I75" i="2" s="1"/>
  <c r="I49" i="2"/>
  <c r="I77" i="2" s="1"/>
  <c r="I44" i="2"/>
  <c r="I72" i="2" s="1"/>
  <c r="J43" i="2" l="1"/>
  <c r="J71" i="2" s="1"/>
  <c r="B85" i="2" s="1"/>
  <c r="J44" i="2"/>
  <c r="J72" i="2" s="1"/>
  <c r="B86" i="2" s="1"/>
  <c r="J47" i="2"/>
  <c r="J75" i="2" s="1"/>
  <c r="B89" i="2" s="1"/>
  <c r="J49" i="2"/>
  <c r="J77" i="2" s="1"/>
  <c r="B91" i="2" s="1"/>
  <c r="J39" i="2"/>
  <c r="J67" i="2" s="1"/>
  <c r="B81" i="2" s="1"/>
  <c r="J45" i="2"/>
  <c r="J73" i="2" s="1"/>
  <c r="B87" i="2" s="1"/>
  <c r="J48" i="2"/>
  <c r="J76" i="2" s="1"/>
  <c r="B90" i="2" s="1"/>
  <c r="J38" i="2"/>
  <c r="J66" i="2" s="1"/>
  <c r="B80" i="2" s="1"/>
  <c r="J40" i="2"/>
  <c r="J68" i="2" s="1"/>
  <c r="B82" i="2" s="1"/>
  <c r="J41" i="2"/>
  <c r="J69" i="2" s="1"/>
  <c r="B83" i="2" s="1"/>
  <c r="J46" i="2"/>
  <c r="J74" i="2" s="1"/>
  <c r="B88" i="2" s="1"/>
  <c r="J42" i="2"/>
  <c r="J70" i="2" s="1"/>
  <c r="B84" i="2" s="1"/>
  <c r="B94" i="2" l="1"/>
  <c r="B97" i="2" s="1"/>
  <c r="E20" i="1" s="1"/>
  <c r="B92" i="2"/>
</calcChain>
</file>

<file path=xl/sharedStrings.xml><?xml version="1.0" encoding="utf-8"?>
<sst xmlns="http://schemas.openxmlformats.org/spreadsheetml/2006/main" count="557" uniqueCount="117">
  <si>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</si>
  <si>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</si>
  <si>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</si>
  <si>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</si>
  <si>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</si>
  <si>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</si>
  <si>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</si>
  <si>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</si>
  <si>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</si>
  <si>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</si>
  <si>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</si>
  <si>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</si>
  <si>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</si>
  <si>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</si>
  <si>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</si>
  <si>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</si>
  <si>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</si>
  <si>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</si>
  <si>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</si>
  <si>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</si>
  <si>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</si>
  <si>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</si>
  <si>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</si>
  <si>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</si>
  <si>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</si>
  <si>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</si>
  <si>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</si>
  <si>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：手入力</t>
    <rPh sb="1" eb="2">
      <t>テ</t>
    </rPh>
    <rPh sb="2" eb="4">
      <t>ニュウリョク</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</si>
  <si>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</si>
  <si>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</si>
  <si>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</si>
  <si>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</si>
  <si>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</si>
  <si>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</si>
  <si>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</si>
  <si>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</si>
  <si>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</si>
  <si>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</si>
  <si>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②必要予備率(EUE計算結果)</t>
    <rPh sb="1" eb="3">
      <t>ヒツヨウ</t>
    </rPh>
    <rPh sb="3" eb="5">
      <t>ヨビ</t>
    </rPh>
    <rPh sb="5" eb="6">
      <t>リツ</t>
    </rPh>
    <rPh sb="10" eb="12">
      <t>ケイサン</t>
    </rPh>
    <rPh sb="12" eb="14">
      <t>ケッカ</t>
    </rPh>
    <phoneticPr fontId="2"/>
  </si>
  <si>
    <t>④再エネ各月kW</t>
    <rPh sb="1" eb="2">
      <t>サイ</t>
    </rPh>
    <rPh sb="4" eb="6">
      <t>カクツキ</t>
    </rPh>
    <phoneticPr fontId="2"/>
  </si>
  <si>
    <t>⑤必要供給力(再エネ除き)</t>
    <rPh sb="1" eb="3">
      <t>ヒツヨウ</t>
    </rPh>
    <rPh sb="3" eb="6">
      <t>キョウキュウリョク</t>
    </rPh>
    <rPh sb="7" eb="8">
      <t>サイ</t>
    </rPh>
    <rPh sb="10" eb="11">
      <t>ノゾ</t>
    </rPh>
    <phoneticPr fontId="2"/>
  </si>
  <si>
    <t>③持続的予備率</t>
    <rPh sb="1" eb="3">
      <t>ジゾク</t>
    </rPh>
    <rPh sb="3" eb="4">
      <t>テキ</t>
    </rPh>
    <rPh sb="4" eb="6">
      <t>ヨビ</t>
    </rPh>
    <rPh sb="6" eb="7">
      <t>リツ</t>
    </rPh>
    <phoneticPr fontId="2"/>
  </si>
  <si>
    <t>①H3需要</t>
    <phoneticPr fontId="2"/>
  </si>
  <si>
    <t>②再エネ除きの調達量</t>
    <rPh sb="1" eb="2">
      <t>サイ</t>
    </rPh>
    <rPh sb="4" eb="5">
      <t>ノゾ</t>
    </rPh>
    <rPh sb="7" eb="9">
      <t>チョウタツ</t>
    </rPh>
    <rPh sb="9" eb="10">
      <t>リョウ</t>
    </rPh>
    <phoneticPr fontId="2"/>
  </si>
  <si>
    <t>⑥cc供給力</t>
    <rPh sb="3" eb="6">
      <t>キョウキュウリョク</t>
    </rPh>
    <phoneticPr fontId="2"/>
  </si>
  <si>
    <t>⑦最小期待量からの増分除き</t>
    <rPh sb="1" eb="3">
      <t>サイショウ</t>
    </rPh>
    <rPh sb="3" eb="5">
      <t>キタイ</t>
    </rPh>
    <rPh sb="5" eb="6">
      <t>リョウ</t>
    </rPh>
    <rPh sb="9" eb="11">
      <t>ゾウブン</t>
    </rPh>
    <rPh sb="11" eb="12">
      <t>ノゾ</t>
    </rPh>
    <phoneticPr fontId="2"/>
  </si>
  <si>
    <t>⑧停止可能量</t>
    <rPh sb="1" eb="3">
      <t>テイシ</t>
    </rPh>
    <rPh sb="3" eb="6">
      <t>カノウリョウ</t>
    </rPh>
    <phoneticPr fontId="2"/>
  </si>
  <si>
    <t>エリア合計</t>
    <rPh sb="3" eb="5">
      <t>ゴウケイ</t>
    </rPh>
    <phoneticPr fontId="2"/>
  </si>
  <si>
    <t>月換算</t>
    <rPh sb="0" eb="1">
      <t>ツキ</t>
    </rPh>
    <rPh sb="1" eb="3">
      <t>カンサン</t>
    </rPh>
    <phoneticPr fontId="2"/>
  </si>
  <si>
    <t>⑨カウント可能な設備量</t>
    <rPh sb="5" eb="7">
      <t>カノウ</t>
    </rPh>
    <rPh sb="8" eb="10">
      <t>セツビ</t>
    </rPh>
    <rPh sb="10" eb="11">
      <t>リョウ</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</si>
  <si>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</si>
  <si>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</si>
  <si>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⑩期待容量</t>
    <rPh sb="1" eb="3">
      <t>キタイ</t>
    </rPh>
    <rPh sb="3" eb="5">
      <t>ヨウリョウ</t>
    </rPh>
    <phoneticPr fontId="2"/>
  </si>
  <si>
    <t>合計</t>
    <rPh sb="0" eb="2">
      <t>ゴウケイ</t>
    </rPh>
    <phoneticPr fontId="2"/>
  </si>
  <si>
    <t>⑩期待容量(単位：kW)</t>
    <rPh sb="1" eb="3">
      <t>キタイ</t>
    </rPh>
    <rPh sb="3" eb="5">
      <t>ヨウリョウ</t>
    </rPh>
    <rPh sb="6" eb="8">
      <t>タンイ</t>
    </rPh>
    <phoneticPr fontId="2"/>
  </si>
  <si>
    <t>②必要予備率(再エネ除き後)</t>
    <rPh sb="1" eb="3">
      <t>ヒツヨウ</t>
    </rPh>
    <rPh sb="3" eb="5">
      <t>ヨビ</t>
    </rPh>
    <rPh sb="5" eb="6">
      <t>リツ</t>
    </rPh>
    <rPh sb="7" eb="8">
      <t>サイ</t>
    </rPh>
    <rPh sb="10" eb="11">
      <t>ノゾ</t>
    </rPh>
    <rPh sb="12" eb="13">
      <t>ゴ</t>
    </rPh>
    <phoneticPr fontId="2"/>
  </si>
  <si>
    <t>北海道</t>
  </si>
  <si>
    <t>選択した
電源種別の区分</t>
    <rPh sb="0" eb="2">
      <t>センタク</t>
    </rPh>
    <rPh sb="5" eb="7">
      <t>デンゲン</t>
    </rPh>
    <rPh sb="7" eb="9">
      <t>シュベツ</t>
    </rPh>
    <rPh sb="10" eb="12">
      <t>クブン</t>
    </rPh>
    <phoneticPr fontId="11"/>
  </si>
  <si>
    <t>選択可能な
発電方式の区分</t>
    <rPh sb="0" eb="2">
      <t>センタク</t>
    </rPh>
    <rPh sb="2" eb="4">
      <t>カノウ</t>
    </rPh>
    <rPh sb="6" eb="8">
      <t>ハツデン</t>
    </rPh>
    <rPh sb="8" eb="10">
      <t>ホウシキ</t>
    </rPh>
    <rPh sb="11" eb="13">
      <t>クブン</t>
    </rPh>
    <phoneticPr fontId="11"/>
  </si>
  <si>
    <t>水力</t>
    <rPh sb="0" eb="2">
      <t>スイリョク</t>
    </rPh>
    <phoneticPr fontId="11"/>
  </si>
  <si>
    <t>一般（貯水式）</t>
  </si>
  <si>
    <t>一般（自流式）</t>
  </si>
  <si>
    <t>揚水（混合揚水）</t>
  </si>
  <si>
    <t>揚水（純揚水）</t>
  </si>
  <si>
    <t>火力</t>
    <rPh sb="0" eb="2">
      <t>カリョク</t>
    </rPh>
    <phoneticPr fontId="11"/>
  </si>
  <si>
    <t>石炭</t>
  </si>
  <si>
    <t>LNG（GTCC）</t>
  </si>
  <si>
    <t>LNG（その他）</t>
  </si>
  <si>
    <t>石油</t>
  </si>
  <si>
    <t>LPG</t>
  </si>
  <si>
    <t>その他ガス</t>
  </si>
  <si>
    <t>歴青質混合物</t>
  </si>
  <si>
    <t>その他</t>
  </si>
  <si>
    <t>原子力</t>
    <rPh sb="0" eb="3">
      <t>ゲンシリョク</t>
    </rPh>
    <phoneticPr fontId="11"/>
  </si>
  <si>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</si>
  <si>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</si>
  <si>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</si>
  <si>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</si>
  <si>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</si>
  <si>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</si>
  <si>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</si>
  <si>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</si>
  <si>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</si>
  <si>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</si>
  <si>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1"/>
  </si>
  <si>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</si>
  <si>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</si>
  <si>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</si>
  <si>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・発電方式の区分については、電源等情報(詳細情報)に登録した区分を記載して下さい。ただし、複数の区分を登録している場合は、主たる区分を記載して下さい。</t>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</si>
  <si>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</si>
  <si>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</si>
  <si>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</si>
  <si>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追加入力箇所(応札容量登録時)</t>
    <rPh sb="7" eb="9">
      <t>オウサツ</t>
    </rPh>
    <rPh sb="9" eb="11">
      <t>ヨウリョウ</t>
    </rPh>
    <rPh sb="11" eb="13">
      <t>トウロク</t>
    </rPh>
    <rPh sb="13" eb="1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</si>
  <si>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</si>
  <si>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・容量を提供する電源等の区分については、安定電源で固定です。</t>
    <rPh sb="20" eb="22">
      <t>アンテイ</t>
    </rPh>
    <rPh sb="22" eb="24">
      <t>デンゲン</t>
    </rPh>
    <rPh sb="25" eb="27">
      <t>コテイ</t>
    </rPh>
    <phoneticPr fontId="2"/>
  </si>
  <si>
    <t>&lt;広域エネルギー株式会社&gt;</t>
    <rPh sb="1" eb="3">
      <t>コウイキ</t>
    </rPh>
    <rPh sb="8" eb="10">
      <t>カブシキ</t>
    </rPh>
    <rPh sb="10" eb="12">
      <t>カイシャ</t>
    </rPh>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</si>
  <si>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</si>
  <si>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</si>
  <si>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</si>
  <si>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</si>
  <si>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</si>
  <si>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</si>
  <si>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</si>
  <si>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</si>
  <si>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</si>
  <si>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</si>
  <si>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安定電源</t>
    <phoneticPr fontId="2"/>
  </si>
  <si>
    <t>&lt;会社名&gt;</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</si>
  <si>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</si>
  <si>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</si>
  <si>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※期待容量の登録申込の際、チェックしてください</t>
    <phoneticPr fontId="2"/>
  </si>
  <si>
    <t>2．以下の項目については、応札容量算定に用いた期待容量等算定諸元一覧登録受付期間中（2021/10/15～10/20）に容量市場システムに登録して下さい。</t>
    <rPh sb="40" eb="41">
      <t>チュウ</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</si>
  <si>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</si>
  <si>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</si>
  <si>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・各月の供給力の最大値については、設備容量から所内電力、大気温及びダム水位低下等の影響による能力減少分を差し引いた値を記載して下さい。</t>
    <rPh sb="31" eb="32">
      <t>オヨ</t>
    </rPh>
    <rPh sb="35" eb="37">
      <t>スイイ</t>
    </rPh>
    <rPh sb="37" eb="39">
      <t>テイカ</t>
    </rPh>
    <rPh sb="39" eb="40">
      <t>トウ</t>
    </rPh>
    <phoneticPr fontId="2"/>
  </si>
  <si>
    <t>＜対象：火力、水力（純揚水以外）、原子力、再エネ（地熱、バイオマス、廃棄物のみ）＞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サイ</t>
    </rPh>
    <rPh sb="25" eb="27">
      <t>チネツ</t>
    </rPh>
    <rPh sb="34" eb="37">
      <t>ハイキブツ</t>
    </rPh>
    <phoneticPr fontId="2"/>
  </si>
  <si>
    <t>＜対象：火力、水力（純揚水以外）、原子力、再エネ（地熱、バイオマス、廃棄物のみ）＞</t>
    <rPh sb="21" eb="22">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</si>
</sst>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
    <numFmt numFmtId="179" formatCode="0.0&quot;ヶ月&quot;"/>
    <numFmt numFmtId="180" formatCode="0.000&quot;ヶ月&quot;"/>
    <numFmt numFmtId="181" formatCode="#,##0.000_ "/>
    <numFmt numFmtId="182" formatCode="0000000000"/>
  </numFmts>
  <fonts count="16"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i/>
      <sz val="12"/>
      <color theme="1"/>
      <name val="Meiryo UI"/>
      <family val="3"/>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s>
  <cellStyleXfs count="3">
    <xf numFmtId="0" fontId="0" fillId="0" borderId="0"/>
    <xf numFmtId="0" fontId="8" fillId="0" borderId="0">
      <alignment vertical="center"/>
    </xf>
    <xf numFmtId="0" fontId="12" fillId="0" borderId="0" applyNumberFormat="0" applyFill="0" applyBorder="0" applyAlignment="0" applyProtection="0">
      <alignment vertical="center"/>
    </xf>
  </cellStyleXfs>
  <cellXfs count="82">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7" fillId="0" borderId="0" xfId="0" applyFont="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6" fontId="6" fillId="3" borderId="5" xfId="0" applyNumberFormat="1" applyFont="1" applyFill="1" applyBorder="1"/>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0" fontId="1" fillId="0" borderId="0" xfId="0" applyFont="1" applyFill="1"/>
    <xf numFmtId="176" fontId="7" fillId="0" borderId="5" xfId="0" applyNumberFormat="1" applyFont="1" applyFill="1" applyBorder="1"/>
    <xf numFmtId="0" fontId="7" fillId="0" borderId="0" xfId="0" applyFont="1" applyFill="1" applyAlignment="1">
      <alignment horizontal="center" vertical="center"/>
    </xf>
    <xf numFmtId="177" fontId="7" fillId="0" borderId="5" xfId="0" applyNumberFormat="1" applyFont="1" applyFill="1" applyBorder="1"/>
    <xf numFmtId="178" fontId="7" fillId="0" borderId="5" xfId="0" applyNumberFormat="1" applyFont="1" applyFill="1" applyBorder="1"/>
    <xf numFmtId="0" fontId="7" fillId="0" borderId="0" xfId="0" applyFont="1" applyFill="1"/>
    <xf numFmtId="0" fontId="7" fillId="0" borderId="0" xfId="0" applyFont="1" applyFill="1" applyAlignment="1">
      <alignment horizontal="right" vertical="center"/>
    </xf>
    <xf numFmtId="180" fontId="7" fillId="0" borderId="5" xfId="0" applyNumberFormat="1" applyFont="1" applyFill="1" applyBorder="1"/>
    <xf numFmtId="179" fontId="7" fillId="0" borderId="0" xfId="0" applyNumberFormat="1" applyFont="1" applyFill="1"/>
    <xf numFmtId="0" fontId="7" fillId="0" borderId="0" xfId="0" applyFont="1" applyAlignment="1">
      <alignment horizontal="center" vertical="center"/>
    </xf>
    <xf numFmtId="176" fontId="7" fillId="0" borderId="0" xfId="0" applyNumberFormat="1" applyFont="1"/>
    <xf numFmtId="177" fontId="1" fillId="0" borderId="0" xfId="0" applyNumberFormat="1" applyFont="1"/>
    <xf numFmtId="176" fontId="1" fillId="0" borderId="6" xfId="0" applyNumberFormat="1" applyFont="1" applyBorder="1" applyAlignment="1">
      <alignment shrinkToFit="1"/>
    </xf>
    <xf numFmtId="176" fontId="1" fillId="0" borderId="6" xfId="0" applyNumberFormat="1" applyFont="1" applyFill="1" applyBorder="1" applyAlignment="1">
      <alignment shrinkToFit="1"/>
    </xf>
    <xf numFmtId="0" fontId="3" fillId="0" borderId="0" xfId="0" applyFont="1" applyBorder="1" applyAlignment="1">
      <alignment horizontal="center" vertical="center"/>
    </xf>
    <xf numFmtId="0" fontId="9" fillId="0" borderId="0" xfId="0" applyFont="1"/>
    <xf numFmtId="0" fontId="1" fillId="0" borderId="1" xfId="1" applyFont="1" applyBorder="1" applyAlignment="1">
      <alignment vertical="center"/>
    </xf>
    <xf numFmtId="176" fontId="4" fillId="6" borderId="1" xfId="0" applyNumberFormat="1" applyFont="1" applyFill="1" applyBorder="1" applyAlignment="1" applyProtection="1">
      <alignment shrinkToFit="1"/>
      <protection locked="0"/>
    </xf>
    <xf numFmtId="0" fontId="3" fillId="0" borderId="0" xfId="0" applyFont="1" applyAlignment="1">
      <alignment vertical="center"/>
    </xf>
    <xf numFmtId="181" fontId="1" fillId="0" borderId="5" xfId="0" applyNumberFormat="1" applyFont="1" applyBorder="1"/>
    <xf numFmtId="0" fontId="1" fillId="2" borderId="1" xfId="0" applyFont="1" applyFill="1" applyBorder="1" applyAlignment="1">
      <alignment horizontal="center" vertical="center"/>
    </xf>
    <xf numFmtId="0" fontId="3" fillId="6" borderId="0" xfId="0" applyFont="1" applyFill="1" applyAlignment="1">
      <alignment horizontal="centerContinuous"/>
    </xf>
    <xf numFmtId="0" fontId="3" fillId="7" borderId="0" xfId="0" applyFont="1" applyFill="1" applyAlignment="1">
      <alignment horizontal="centerContinuous"/>
    </xf>
    <xf numFmtId="0" fontId="13" fillId="4" borderId="0" xfId="0" applyFont="1" applyFill="1" applyAlignment="1">
      <alignment horizontal="center"/>
    </xf>
    <xf numFmtId="176" fontId="4" fillId="7" borderId="1" xfId="0" applyNumberFormat="1" applyFont="1" applyFill="1" applyBorder="1" applyAlignment="1" applyProtection="1">
      <alignment shrinkToFit="1"/>
      <protection locked="0"/>
    </xf>
    <xf numFmtId="0" fontId="1" fillId="2" borderId="1" xfId="0" applyFont="1" applyFill="1" applyBorder="1" applyAlignment="1">
      <alignment horizontal="center" vertical="center"/>
    </xf>
    <xf numFmtId="0" fontId="15" fillId="0" borderId="0" xfId="0" applyFont="1"/>
    <xf numFmtId="177" fontId="6" fillId="3" borderId="5" xfId="0" applyNumberFormat="1" applyFont="1" applyFill="1" applyBorder="1"/>
    <xf numFmtId="178" fontId="6" fillId="3" borderId="5" xfId="0" applyNumberFormat="1" applyFont="1" applyFill="1" applyBorder="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6"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82" fontId="1" fillId="6" borderId="2" xfId="0" quotePrefix="1" applyNumberFormat="1" applyFont="1" applyFill="1" applyBorder="1" applyAlignment="1" applyProtection="1">
      <alignment horizontal="center" vertical="center"/>
      <protection locked="0"/>
    </xf>
    <xf numFmtId="182" fontId="1" fillId="6" borderId="4" xfId="0" applyNumberFormat="1" applyFont="1" applyFill="1" applyBorder="1" applyAlignment="1" applyProtection="1">
      <alignment horizontal="center" vertical="center"/>
      <protection locked="0"/>
    </xf>
    <xf numFmtId="182" fontId="1" fillId="6"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6" borderId="2" xfId="0" applyFont="1" applyFill="1" applyBorder="1" applyAlignment="1" applyProtection="1">
      <alignment horizontal="center" vertical="center"/>
      <protection locked="0"/>
    </xf>
    <xf numFmtId="0" fontId="1" fillId="6" borderId="4" xfId="0" applyFont="1" applyFill="1" applyBorder="1" applyAlignment="1" applyProtection="1">
      <alignment horizontal="center" vertical="center"/>
      <protection locked="0"/>
    </xf>
    <xf numFmtId="0" fontId="1" fillId="6" borderId="3" xfId="0" applyFont="1" applyFill="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76" fontId="1" fillId="6" borderId="2" xfId="0" applyNumberFormat="1" applyFont="1" applyFill="1" applyBorder="1" applyAlignment="1" applyProtection="1">
      <alignment horizontal="center" vertical="center"/>
      <protection locked="0"/>
    </xf>
    <xf numFmtId="176" fontId="1" fillId="6" borderId="4" xfId="0" applyNumberFormat="1" applyFont="1" applyFill="1" applyBorder="1" applyAlignment="1" applyProtection="1">
      <alignment horizontal="center" vertical="center"/>
      <protection locked="0"/>
    </xf>
    <xf numFmtId="176" fontId="1" fillId="6" borderId="3" xfId="0" applyNumberFormat="1" applyFont="1" applyFill="1" applyBorder="1" applyAlignment="1" applyProtection="1">
      <alignment horizontal="center" vertical="center"/>
      <protection locked="0"/>
    </xf>
    <xf numFmtId="0" fontId="1" fillId="5" borderId="7" xfId="1" applyFont="1" applyFill="1" applyBorder="1" applyAlignment="1">
      <alignment horizontal="center" vertical="center" wrapText="1"/>
    </xf>
    <xf numFmtId="0" fontId="1" fillId="5" borderId="9"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8">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CC"/>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01985"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123264</xdr:colOff>
      <xdr:row>20</xdr:row>
      <xdr:rowOff>246528</xdr:rowOff>
    </xdr:from>
    <xdr:to>
      <xdr:col>24</xdr:col>
      <xdr:colOff>98612</xdr:colOff>
      <xdr:row>29</xdr:row>
      <xdr:rowOff>62752</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441640" y="4719916"/>
          <a:ext cx="3606054" cy="1860177"/>
        </a:xfrm>
        <a:prstGeom prst="wedgeRoundRectCallout">
          <a:avLst>
            <a:gd name="adj1" fmla="val -65956"/>
            <a:gd name="adj2" fmla="val -35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11</xdr:col>
      <xdr:colOff>459443</xdr:colOff>
      <xdr:row>22</xdr:row>
      <xdr:rowOff>145677</xdr:rowOff>
    </xdr:from>
    <xdr:to>
      <xdr:col>15</xdr:col>
      <xdr:colOff>475129</xdr:colOff>
      <xdr:row>27</xdr:row>
      <xdr:rowOff>71717</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896102" y="5228665"/>
          <a:ext cx="2812674" cy="983876"/>
        </a:xfrm>
        <a:prstGeom prst="wedgeRoundRectCallout">
          <a:avLst>
            <a:gd name="adj1" fmla="val -63112"/>
            <a:gd name="adj2" fmla="val -443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10</xdr:col>
      <xdr:colOff>697400</xdr:colOff>
      <xdr:row>12</xdr:row>
      <xdr:rowOff>44823</xdr:rowOff>
    </xdr:from>
    <xdr:to>
      <xdr:col>14</xdr:col>
      <xdr:colOff>510988</xdr:colOff>
      <xdr:row>13</xdr:row>
      <xdr:rowOff>134470</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6434812" y="1999129"/>
          <a:ext cx="2610576"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65143</xdr:colOff>
      <xdr:row>14</xdr:row>
      <xdr:rowOff>174812</xdr:rowOff>
    </xdr:from>
    <xdr:to>
      <xdr:col>12</xdr:col>
      <xdr:colOff>537882</xdr:colOff>
      <xdr:row>16</xdr:row>
      <xdr:rowOff>17929</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6501802" y="2819400"/>
          <a:ext cx="1171986" cy="452717"/>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170605</xdr:colOff>
      <xdr:row>13</xdr:row>
      <xdr:rowOff>199465</xdr:rowOff>
    </xdr:from>
    <xdr:to>
      <xdr:col>6</xdr:col>
      <xdr:colOff>690282</xdr:colOff>
      <xdr:row>16</xdr:row>
      <xdr:rowOff>177054</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327052" y="2458571"/>
          <a:ext cx="2303654" cy="972671"/>
        </a:xfrm>
        <a:prstGeom prst="wedgeRoundRectCallout">
          <a:avLst>
            <a:gd name="adj1" fmla="val -1987"/>
            <a:gd name="adj2" fmla="val 10452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56029</xdr:colOff>
      <xdr:row>16</xdr:row>
      <xdr:rowOff>152400</xdr:rowOff>
    </xdr:from>
    <xdr:to>
      <xdr:col>23</xdr:col>
      <xdr:colOff>179294</xdr:colOff>
      <xdr:row>19</xdr:row>
      <xdr:rowOff>268941</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0374405" y="3406588"/>
          <a:ext cx="3135407" cy="1030941"/>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R36"/>
  <sheetViews>
    <sheetView showGridLines="0" zoomScale="85" zoomScaleNormal="85" workbookViewId="0">
      <selection activeCell="B5" sqref="B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1" t="s">
        <v>89</v>
      </c>
      <c r="B1" s="41"/>
      <c r="C1" s="41"/>
      <c r="D1" s="41"/>
      <c r="E1" s="41"/>
      <c r="F1" s="42" t="s">
        <v>91</v>
      </c>
      <c r="G1" s="42"/>
      <c r="H1" s="42"/>
      <c r="I1" s="43" t="s">
        <v>90</v>
      </c>
      <c r="J1" s="9"/>
    </row>
    <row r="2" spans="1:17" ht="16.2" x14ac:dyDescent="0.3">
      <c r="A2" s="53" t="s">
        <v>0</v>
      </c>
      <c r="B2" s="54"/>
      <c r="C2" s="6"/>
      <c r="F2" s="6"/>
      <c r="G2" s="6"/>
      <c r="H2" s="6"/>
      <c r="I2" s="6"/>
      <c r="J2" s="6"/>
      <c r="K2" s="6"/>
      <c r="L2" s="6"/>
      <c r="M2" s="6"/>
      <c r="N2" s="6"/>
      <c r="O2" s="6"/>
      <c r="P2" s="6"/>
      <c r="Q2" s="6"/>
    </row>
    <row r="3" spans="1:17" ht="16.2" x14ac:dyDescent="0.3">
      <c r="A3" s="34"/>
      <c r="B3" s="34"/>
      <c r="C3" s="6"/>
      <c r="D3" s="6"/>
      <c r="E3" s="6"/>
      <c r="F3" s="6"/>
      <c r="G3" s="6"/>
      <c r="H3" s="6"/>
      <c r="I3" s="6"/>
      <c r="J3" s="6"/>
      <c r="K3" s="6"/>
      <c r="L3" s="6"/>
      <c r="M3" s="6"/>
      <c r="N3" s="6"/>
      <c r="O3" s="6"/>
      <c r="P3" s="6"/>
      <c r="Q3" s="6"/>
    </row>
    <row r="4" spans="1:17" ht="16.2" x14ac:dyDescent="0.3">
      <c r="A4" s="55" t="s">
        <v>104</v>
      </c>
      <c r="B4" s="55"/>
      <c r="C4" s="55"/>
      <c r="D4" s="55"/>
      <c r="E4" s="55"/>
      <c r="F4" s="55"/>
      <c r="G4" s="55"/>
      <c r="H4" s="55"/>
      <c r="I4" s="55"/>
      <c r="J4" s="55"/>
      <c r="K4" s="55"/>
      <c r="L4" s="55"/>
      <c r="M4" s="55"/>
      <c r="N4" s="55"/>
      <c r="O4" s="55"/>
      <c r="P4" s="55"/>
      <c r="Q4" s="55"/>
    </row>
    <row r="5" spans="1:17" ht="16.2" x14ac:dyDescent="0.3">
      <c r="A5" s="6"/>
      <c r="B5" s="6"/>
      <c r="C5" s="6"/>
      <c r="D5" s="6"/>
      <c r="E5" s="6"/>
      <c r="F5" s="6"/>
      <c r="G5" s="6"/>
      <c r="H5" s="6"/>
      <c r="I5" s="6"/>
      <c r="J5" s="6"/>
      <c r="K5" s="6"/>
      <c r="L5" s="6"/>
      <c r="M5" s="6"/>
      <c r="N5" s="6"/>
      <c r="O5" s="6"/>
      <c r="P5" s="6"/>
      <c r="Q5" s="6"/>
    </row>
    <row r="6" spans="1:17" ht="16.2" x14ac:dyDescent="0.3">
      <c r="A6" s="55" t="s">
        <v>116</v>
      </c>
      <c r="B6" s="55"/>
      <c r="C6" s="55"/>
      <c r="D6" s="55"/>
      <c r="E6" s="55"/>
      <c r="F6" s="55"/>
      <c r="G6" s="55"/>
      <c r="H6" s="55"/>
      <c r="I6" s="55"/>
      <c r="J6" s="55"/>
      <c r="K6" s="55"/>
      <c r="L6" s="55"/>
      <c r="M6" s="55"/>
      <c r="N6" s="55"/>
      <c r="O6" s="55"/>
      <c r="P6" s="55"/>
      <c r="Q6" s="55"/>
    </row>
    <row r="7" spans="1:17" ht="16.2" x14ac:dyDescent="0.3">
      <c r="A7" s="49"/>
      <c r="B7" s="49"/>
      <c r="C7" s="49"/>
      <c r="D7" s="49"/>
      <c r="E7" s="49"/>
      <c r="F7" s="49"/>
      <c r="G7" s="49"/>
      <c r="H7" s="49"/>
      <c r="I7" s="49"/>
      <c r="J7" s="49"/>
      <c r="K7" s="49"/>
      <c r="L7" s="49"/>
      <c r="M7" s="49"/>
      <c r="N7" s="49"/>
      <c r="O7" s="49"/>
      <c r="P7" s="49"/>
      <c r="Q7" s="49"/>
    </row>
    <row r="8" spans="1:17" ht="16.2" x14ac:dyDescent="0.3">
      <c r="A8" s="51" t="s">
        <v>110</v>
      </c>
      <c r="B8" s="49"/>
      <c r="C8" s="49"/>
      <c r="D8" s="49"/>
      <c r="E8" s="49"/>
      <c r="F8" s="49"/>
      <c r="G8" s="49"/>
      <c r="H8" s="49"/>
      <c r="I8" s="49"/>
      <c r="J8" s="49"/>
      <c r="K8" s="49"/>
      <c r="L8" s="49"/>
      <c r="M8" s="49"/>
      <c r="N8" s="49"/>
      <c r="O8" s="49"/>
      <c r="P8" s="49"/>
      <c r="Q8" s="49"/>
    </row>
    <row r="9" spans="1:17" ht="16.2" x14ac:dyDescent="0.3">
      <c r="A9" s="52"/>
      <c r="B9" s="51" t="s">
        <v>109</v>
      </c>
      <c r="C9" s="49"/>
      <c r="D9" s="49"/>
      <c r="E9" s="49"/>
      <c r="F9" s="49"/>
      <c r="G9" s="49"/>
      <c r="H9" s="49"/>
      <c r="I9" s="49"/>
      <c r="J9" s="49"/>
      <c r="K9" s="49"/>
      <c r="L9" s="49"/>
      <c r="M9" s="49"/>
      <c r="N9" s="49"/>
      <c r="O9" s="49"/>
      <c r="P9" s="49"/>
      <c r="Q9" s="49"/>
    </row>
    <row r="10" spans="1:17" ht="16.2" x14ac:dyDescent="0.3">
      <c r="C10" s="6"/>
      <c r="D10" s="6"/>
      <c r="E10" s="6"/>
      <c r="F10" s="6"/>
      <c r="G10" s="6"/>
      <c r="H10" s="6"/>
      <c r="I10" s="6"/>
      <c r="J10" s="6"/>
      <c r="K10" s="6"/>
      <c r="L10" s="6"/>
      <c r="M10" s="35"/>
      <c r="N10" s="6"/>
      <c r="O10" s="6"/>
      <c r="P10" s="6"/>
      <c r="Q10" s="6"/>
    </row>
    <row r="11" spans="1:17" ht="16.2" x14ac:dyDescent="0.3">
      <c r="A11" s="38"/>
      <c r="B11" s="38"/>
      <c r="C11" s="38"/>
      <c r="D11" s="38"/>
      <c r="E11" s="38"/>
      <c r="F11" s="38"/>
      <c r="G11" s="38"/>
      <c r="H11" s="38"/>
      <c r="I11" s="38"/>
      <c r="J11" s="38"/>
      <c r="K11" s="38"/>
      <c r="L11" s="38"/>
      <c r="M11" s="56" t="s">
        <v>95</v>
      </c>
      <c r="N11" s="56"/>
      <c r="O11" s="56"/>
      <c r="P11" s="56"/>
      <c r="Q11" s="56"/>
    </row>
    <row r="12" spans="1:17" ht="24" customHeight="1" x14ac:dyDescent="0.3">
      <c r="A12" s="57" t="s">
        <v>1</v>
      </c>
      <c r="B12" s="57"/>
      <c r="C12" s="57"/>
      <c r="D12" s="57"/>
      <c r="E12" s="58" t="s">
        <v>25</v>
      </c>
      <c r="F12" s="59"/>
      <c r="G12" s="59"/>
      <c r="H12" s="59"/>
      <c r="I12" s="59"/>
      <c r="J12" s="59"/>
      <c r="K12" s="59"/>
      <c r="L12" s="59"/>
      <c r="M12" s="59"/>
      <c r="N12" s="59"/>
      <c r="O12" s="59"/>
      <c r="P12" s="60"/>
      <c r="Q12" s="40" t="s">
        <v>2</v>
      </c>
    </row>
    <row r="13" spans="1:17" ht="24" customHeight="1" x14ac:dyDescent="0.3">
      <c r="A13" s="57" t="s">
        <v>3</v>
      </c>
      <c r="B13" s="57"/>
      <c r="C13" s="57"/>
      <c r="D13" s="57"/>
      <c r="E13" s="61">
        <v>9601</v>
      </c>
      <c r="F13" s="62"/>
      <c r="G13" s="62"/>
      <c r="H13" s="62"/>
      <c r="I13" s="62"/>
      <c r="J13" s="62"/>
      <c r="K13" s="62"/>
      <c r="L13" s="62"/>
      <c r="M13" s="62"/>
      <c r="N13" s="62"/>
      <c r="O13" s="62"/>
      <c r="P13" s="63"/>
      <c r="Q13" s="4"/>
    </row>
    <row r="14" spans="1:17" ht="30" customHeight="1" x14ac:dyDescent="0.3">
      <c r="A14" s="64" t="s">
        <v>4</v>
      </c>
      <c r="B14" s="64"/>
      <c r="C14" s="64"/>
      <c r="D14" s="64"/>
      <c r="E14" s="65" t="s">
        <v>106</v>
      </c>
      <c r="F14" s="66"/>
      <c r="G14" s="66"/>
      <c r="H14" s="66"/>
      <c r="I14" s="66"/>
      <c r="J14" s="66"/>
      <c r="K14" s="66"/>
      <c r="L14" s="66"/>
      <c r="M14" s="66"/>
      <c r="N14" s="66"/>
      <c r="O14" s="66"/>
      <c r="P14" s="67"/>
      <c r="Q14" s="4"/>
    </row>
    <row r="15" spans="1:17" ht="24" customHeight="1" x14ac:dyDescent="0.3">
      <c r="A15" s="57" t="s">
        <v>5</v>
      </c>
      <c r="B15" s="57"/>
      <c r="C15" s="57"/>
      <c r="D15" s="57"/>
      <c r="E15" s="68" t="s">
        <v>67</v>
      </c>
      <c r="F15" s="69"/>
      <c r="G15" s="69"/>
      <c r="H15" s="69"/>
      <c r="I15" s="69"/>
      <c r="J15" s="69"/>
      <c r="K15" s="69"/>
      <c r="L15" s="69"/>
      <c r="M15" s="69"/>
      <c r="N15" s="69"/>
      <c r="O15" s="69"/>
      <c r="P15" s="70"/>
      <c r="Q15" s="4"/>
    </row>
    <row r="16" spans="1:17" ht="24" customHeight="1" x14ac:dyDescent="0.3">
      <c r="A16" s="57" t="s">
        <v>6</v>
      </c>
      <c r="B16" s="57"/>
      <c r="C16" s="57"/>
      <c r="D16" s="57"/>
      <c r="E16" s="68" t="s">
        <v>56</v>
      </c>
      <c r="F16" s="69"/>
      <c r="G16" s="69"/>
      <c r="H16" s="69"/>
      <c r="I16" s="69"/>
      <c r="J16" s="69"/>
      <c r="K16" s="69"/>
      <c r="L16" s="69"/>
      <c r="M16" s="69"/>
      <c r="N16" s="69"/>
      <c r="O16" s="69"/>
      <c r="P16" s="70"/>
      <c r="Q16" s="4"/>
    </row>
    <row r="17" spans="1:18" ht="24" customHeight="1" x14ac:dyDescent="0.3">
      <c r="A17" s="57" t="s">
        <v>7</v>
      </c>
      <c r="B17" s="57"/>
      <c r="C17" s="57"/>
      <c r="D17" s="57"/>
      <c r="E17" s="74">
        <v>120000</v>
      </c>
      <c r="F17" s="75"/>
      <c r="G17" s="75"/>
      <c r="H17" s="75"/>
      <c r="I17" s="75"/>
      <c r="J17" s="75"/>
      <c r="K17" s="75"/>
      <c r="L17" s="75"/>
      <c r="M17" s="75"/>
      <c r="N17" s="75"/>
      <c r="O17" s="75"/>
      <c r="P17" s="76"/>
      <c r="Q17" s="3" t="s">
        <v>24</v>
      </c>
    </row>
    <row r="18" spans="1:18" ht="24" customHeight="1" x14ac:dyDescent="0.3">
      <c r="A18" s="57" t="s">
        <v>8</v>
      </c>
      <c r="B18" s="57"/>
      <c r="C18" s="57"/>
      <c r="D18" s="57"/>
      <c r="E18" s="45" t="s">
        <v>12</v>
      </c>
      <c r="F18" s="40" t="s">
        <v>13</v>
      </c>
      <c r="G18" s="40" t="s">
        <v>14</v>
      </c>
      <c r="H18" s="40" t="s">
        <v>15</v>
      </c>
      <c r="I18" s="40" t="s">
        <v>16</v>
      </c>
      <c r="J18" s="40" t="s">
        <v>17</v>
      </c>
      <c r="K18" s="40" t="s">
        <v>18</v>
      </c>
      <c r="L18" s="40" t="s">
        <v>19</v>
      </c>
      <c r="M18" s="40" t="s">
        <v>20</v>
      </c>
      <c r="N18" s="40" t="s">
        <v>21</v>
      </c>
      <c r="O18" s="40" t="s">
        <v>22</v>
      </c>
      <c r="P18" s="40" t="s">
        <v>23</v>
      </c>
      <c r="Q18" s="4"/>
    </row>
    <row r="19" spans="1:18" ht="24" customHeight="1" x14ac:dyDescent="0.3">
      <c r="A19" s="57"/>
      <c r="B19" s="57"/>
      <c r="C19" s="57"/>
      <c r="D19" s="57"/>
      <c r="E19" s="37">
        <v>115000</v>
      </c>
      <c r="F19" s="37">
        <v>115000</v>
      </c>
      <c r="G19" s="37">
        <v>113000</v>
      </c>
      <c r="H19" s="37">
        <v>112000</v>
      </c>
      <c r="I19" s="37">
        <v>112000</v>
      </c>
      <c r="J19" s="37">
        <v>113000</v>
      </c>
      <c r="K19" s="37">
        <v>115000</v>
      </c>
      <c r="L19" s="37">
        <v>115000</v>
      </c>
      <c r="M19" s="37">
        <v>117000</v>
      </c>
      <c r="N19" s="37">
        <v>118000</v>
      </c>
      <c r="O19" s="37">
        <v>118000</v>
      </c>
      <c r="P19" s="37">
        <v>117000</v>
      </c>
      <c r="Q19" s="3" t="s">
        <v>24</v>
      </c>
      <c r="R19" s="9"/>
    </row>
    <row r="20" spans="1:18" ht="24" customHeight="1" x14ac:dyDescent="0.3">
      <c r="A20" s="57" t="s">
        <v>9</v>
      </c>
      <c r="B20" s="57"/>
      <c r="C20" s="57"/>
      <c r="D20" s="57"/>
      <c r="E20" s="71">
        <f>'計算用(記載例期待容量)'!B97</f>
        <v>115000.00000000971</v>
      </c>
      <c r="F20" s="72"/>
      <c r="G20" s="72"/>
      <c r="H20" s="72"/>
      <c r="I20" s="72"/>
      <c r="J20" s="72"/>
      <c r="K20" s="72"/>
      <c r="L20" s="72"/>
      <c r="M20" s="72"/>
      <c r="N20" s="72"/>
      <c r="O20" s="72"/>
      <c r="P20" s="73"/>
      <c r="Q20" s="3" t="s">
        <v>24</v>
      </c>
    </row>
    <row r="21" spans="1:18" ht="24" customHeight="1" x14ac:dyDescent="0.3">
      <c r="A21" s="57" t="s">
        <v>10</v>
      </c>
      <c r="B21" s="57"/>
      <c r="C21" s="57"/>
      <c r="D21" s="57"/>
      <c r="E21" s="40" t="s">
        <v>12</v>
      </c>
      <c r="F21" s="40" t="s">
        <v>13</v>
      </c>
      <c r="G21" s="40" t="s">
        <v>14</v>
      </c>
      <c r="H21" s="40" t="s">
        <v>15</v>
      </c>
      <c r="I21" s="40" t="s">
        <v>16</v>
      </c>
      <c r="J21" s="40" t="s">
        <v>17</v>
      </c>
      <c r="K21" s="40" t="s">
        <v>18</v>
      </c>
      <c r="L21" s="40" t="s">
        <v>19</v>
      </c>
      <c r="M21" s="40" t="s">
        <v>20</v>
      </c>
      <c r="N21" s="40" t="s">
        <v>21</v>
      </c>
      <c r="O21" s="40" t="s">
        <v>22</v>
      </c>
      <c r="P21" s="40" t="s">
        <v>23</v>
      </c>
      <c r="Q21" s="4"/>
    </row>
    <row r="22" spans="1:18" ht="24" customHeight="1" x14ac:dyDescent="0.3">
      <c r="A22" s="57"/>
      <c r="B22" s="57"/>
      <c r="C22" s="57"/>
      <c r="D22" s="57"/>
      <c r="E22" s="44">
        <v>105000</v>
      </c>
      <c r="F22" s="44">
        <v>105000</v>
      </c>
      <c r="G22" s="44">
        <v>103000</v>
      </c>
      <c r="H22" s="44">
        <v>102000</v>
      </c>
      <c r="I22" s="44">
        <v>102000</v>
      </c>
      <c r="J22" s="44">
        <v>103000</v>
      </c>
      <c r="K22" s="44">
        <v>105000</v>
      </c>
      <c r="L22" s="44">
        <v>105000</v>
      </c>
      <c r="M22" s="44">
        <v>107000</v>
      </c>
      <c r="N22" s="44">
        <v>108000</v>
      </c>
      <c r="O22" s="44">
        <v>108000</v>
      </c>
      <c r="P22" s="44">
        <v>107000</v>
      </c>
      <c r="Q22" s="3" t="s">
        <v>24</v>
      </c>
      <c r="R22" s="9"/>
    </row>
    <row r="23" spans="1:18" ht="24" customHeight="1" x14ac:dyDescent="0.3">
      <c r="A23" s="57" t="s">
        <v>11</v>
      </c>
      <c r="B23" s="57"/>
      <c r="C23" s="57"/>
      <c r="D23" s="57"/>
      <c r="E23" s="71">
        <f>'計算用(記載例応札容量)'!B97</f>
        <v>105000.00000000971</v>
      </c>
      <c r="F23" s="72"/>
      <c r="G23" s="72"/>
      <c r="H23" s="72"/>
      <c r="I23" s="72"/>
      <c r="J23" s="72"/>
      <c r="K23" s="72"/>
      <c r="L23" s="72"/>
      <c r="M23" s="72"/>
      <c r="N23" s="72"/>
      <c r="O23" s="72"/>
      <c r="P23" s="73"/>
      <c r="Q23" s="3" t="s">
        <v>24</v>
      </c>
    </row>
    <row r="24" spans="1:18" x14ac:dyDescent="0.3">
      <c r="A24" s="1" t="s">
        <v>26</v>
      </c>
    </row>
    <row r="25" spans="1:18" x14ac:dyDescent="0.3">
      <c r="A25" s="1" t="s">
        <v>105</v>
      </c>
    </row>
    <row r="26" spans="1:18" x14ac:dyDescent="0.3">
      <c r="B26" s="1" t="s">
        <v>113</v>
      </c>
    </row>
    <row r="27" spans="1:18" x14ac:dyDescent="0.3">
      <c r="B27" s="8" t="s">
        <v>94</v>
      </c>
    </row>
    <row r="28" spans="1:18" x14ac:dyDescent="0.3">
      <c r="B28" s="1" t="s">
        <v>88</v>
      </c>
    </row>
    <row r="29" spans="1:18" x14ac:dyDescent="0.3">
      <c r="B29" s="1" t="s">
        <v>85</v>
      </c>
    </row>
    <row r="30" spans="1:18" x14ac:dyDescent="0.3">
      <c r="B30" s="1" t="s">
        <v>86</v>
      </c>
    </row>
    <row r="31" spans="1:18" x14ac:dyDescent="0.3">
      <c r="B31" s="1" t="s">
        <v>114</v>
      </c>
    </row>
    <row r="32" spans="1:18" x14ac:dyDescent="0.3">
      <c r="B32" s="1" t="s">
        <v>87</v>
      </c>
    </row>
    <row r="34" spans="1:2" x14ac:dyDescent="0.3">
      <c r="A34" s="1" t="s">
        <v>111</v>
      </c>
    </row>
    <row r="35" spans="1:2" x14ac:dyDescent="0.3">
      <c r="B35" s="1" t="s">
        <v>96</v>
      </c>
    </row>
    <row r="36" spans="1:2" x14ac:dyDescent="0.3">
      <c r="B36" s="1" t="s">
        <v>93</v>
      </c>
    </row>
  </sheetData>
  <sheetProtection algorithmName="SHA-512" hashValue="Om9S87AR/SoVaJcdmvp3p3/fGvtzse5PQrRgTepreW50mmeSLg5KwvMQlFsJfbPWT/kabKqlbYpC3hqQM8BWKg==" saltValue="hDtxOaEpY4mBGffBBzWupw==" spinCount="100000" sheet="1" objects="1" scenarios="1"/>
  <dataConsolidate/>
  <mergeCells count="22">
    <mergeCell ref="A21:D22"/>
    <mergeCell ref="A23:D23"/>
    <mergeCell ref="E23:P23"/>
    <mergeCell ref="A16:D16"/>
    <mergeCell ref="E16:P16"/>
    <mergeCell ref="A17:D17"/>
    <mergeCell ref="E17:P17"/>
    <mergeCell ref="A18:D19"/>
    <mergeCell ref="A20:D20"/>
    <mergeCell ref="E20:P20"/>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22:P22">
    <cfRule type="cellIs" dxfId="7" priority="4" operator="greaterThan">
      <formula>E19</formula>
    </cfRule>
  </conditionalFormatting>
  <conditionalFormatting sqref="E23:P23">
    <cfRule type="cellIs" dxfId="6" priority="3" operator="lessThan">
      <formula>1000</formula>
    </cfRule>
  </conditionalFormatting>
  <conditionalFormatting sqref="E20:P20">
    <cfRule type="cellIs" dxfId="5" priority="2" operator="lessThan">
      <formula>1000</formula>
    </cfRule>
  </conditionalFormatting>
  <conditionalFormatting sqref="E19:P19">
    <cfRule type="cellIs" dxfId="4" priority="1" operator="greaterThan">
      <formula>$E$17</formula>
    </cfRule>
  </conditionalFormatting>
  <dataValidations count="4">
    <dataValidation type="custom" allowBlank="1" showInputMessage="1" showErrorMessage="1" error="設備容量以下の整数値で入力してください" sqref="E19:P19" xr:uid="{00000000-0002-0000-0000-000000000000}">
      <formula1>E19&lt;=$E$17</formula1>
    </dataValidation>
    <dataValidation type="whole" operator="lessThanOrEqual" allowBlank="1" showInputMessage="1" showErrorMessage="1" error="各月の供給力の最大値以下の整数値で入力してください" sqref="E22:P22" xr:uid="{00000000-0002-0000-0000-000001000000}">
      <formula1>E19</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000-000003000000}">
      <formula1>1000</formula1>
    </dataValidation>
  </dataValidations>
  <pageMargins left="0.11811023622047245" right="0.11811023622047245" top="0.35433070866141736" bottom="0.35433070866141736"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showGridLines="0" tabSelected="1" zoomScale="85" zoomScaleNormal="85" workbookViewId="0">
      <selection activeCell="A5" sqref="A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1" t="s">
        <v>89</v>
      </c>
      <c r="B1" s="41"/>
      <c r="C1" s="41"/>
      <c r="D1" s="41"/>
      <c r="E1" s="41"/>
      <c r="F1" s="42" t="s">
        <v>92</v>
      </c>
      <c r="G1" s="42"/>
      <c r="H1" s="42"/>
      <c r="I1" s="43" t="s">
        <v>90</v>
      </c>
    </row>
    <row r="2" spans="1:17" ht="16.2" x14ac:dyDescent="0.3">
      <c r="A2" s="53" t="s">
        <v>0</v>
      </c>
      <c r="B2" s="54"/>
      <c r="C2" s="6"/>
      <c r="D2" s="6"/>
      <c r="E2" s="6"/>
      <c r="F2" s="6"/>
      <c r="G2" s="6"/>
      <c r="H2" s="6"/>
      <c r="I2" s="6"/>
      <c r="J2" s="6"/>
      <c r="K2" s="6"/>
      <c r="L2" s="6"/>
      <c r="M2" s="6"/>
      <c r="N2" s="6"/>
      <c r="O2" s="6"/>
      <c r="P2" s="6"/>
      <c r="Q2" s="6"/>
    </row>
    <row r="3" spans="1:17" ht="16.2" x14ac:dyDescent="0.3">
      <c r="A3" s="34"/>
      <c r="B3" s="34"/>
      <c r="C3" s="6"/>
      <c r="D3" s="6"/>
      <c r="E3" s="6"/>
      <c r="F3" s="6"/>
      <c r="G3" s="6"/>
      <c r="H3" s="6"/>
      <c r="I3" s="6"/>
      <c r="J3" s="6"/>
      <c r="K3" s="6"/>
      <c r="L3" s="6"/>
      <c r="M3" s="6"/>
      <c r="N3" s="6"/>
      <c r="O3" s="6"/>
      <c r="P3" s="6"/>
      <c r="Q3" s="6"/>
    </row>
    <row r="4" spans="1:17" ht="16.2" x14ac:dyDescent="0.3">
      <c r="A4" s="55" t="s">
        <v>104</v>
      </c>
      <c r="B4" s="55"/>
      <c r="C4" s="55"/>
      <c r="D4" s="55"/>
      <c r="E4" s="55"/>
      <c r="F4" s="55"/>
      <c r="G4" s="55"/>
      <c r="H4" s="55"/>
      <c r="I4" s="55"/>
      <c r="J4" s="55"/>
      <c r="K4" s="55"/>
      <c r="L4" s="55"/>
      <c r="M4" s="55"/>
      <c r="N4" s="55"/>
      <c r="O4" s="55"/>
      <c r="P4" s="55"/>
      <c r="Q4" s="55"/>
    </row>
    <row r="5" spans="1:17" ht="16.2" x14ac:dyDescent="0.3">
      <c r="A5" s="6"/>
      <c r="B5" s="6"/>
      <c r="C5" s="6"/>
      <c r="D5" s="6"/>
      <c r="E5" s="6"/>
      <c r="F5" s="6"/>
      <c r="G5" s="6"/>
      <c r="H5" s="6"/>
      <c r="I5" s="6"/>
      <c r="J5" s="6"/>
      <c r="K5" s="6"/>
      <c r="L5" s="6"/>
      <c r="M5" s="6"/>
      <c r="N5" s="6"/>
      <c r="O5" s="6"/>
      <c r="P5" s="6"/>
      <c r="Q5" s="6"/>
    </row>
    <row r="6" spans="1:17" ht="16.2" x14ac:dyDescent="0.3">
      <c r="A6" s="55" t="s">
        <v>115</v>
      </c>
      <c r="B6" s="55"/>
      <c r="C6" s="55"/>
      <c r="D6" s="55"/>
      <c r="E6" s="55"/>
      <c r="F6" s="55"/>
      <c r="G6" s="55"/>
      <c r="H6" s="55"/>
      <c r="I6" s="55"/>
      <c r="J6" s="55"/>
      <c r="K6" s="55"/>
      <c r="L6" s="55"/>
      <c r="M6" s="55"/>
      <c r="N6" s="55"/>
      <c r="O6" s="55"/>
      <c r="P6" s="55"/>
      <c r="Q6" s="55"/>
    </row>
    <row r="7" spans="1:17" ht="16.2" x14ac:dyDescent="0.3">
      <c r="A7" s="49"/>
      <c r="B7" s="49"/>
      <c r="C7" s="49"/>
      <c r="D7" s="49"/>
      <c r="E7" s="49"/>
      <c r="F7" s="49"/>
      <c r="G7" s="49"/>
      <c r="H7" s="49"/>
      <c r="I7" s="49"/>
      <c r="J7" s="49"/>
      <c r="K7" s="49"/>
      <c r="L7" s="49"/>
      <c r="M7" s="49"/>
      <c r="N7" s="49"/>
      <c r="O7" s="49"/>
      <c r="P7" s="49"/>
      <c r="Q7" s="49"/>
    </row>
    <row r="8" spans="1:17" ht="16.2" x14ac:dyDescent="0.3">
      <c r="A8" s="50" t="s">
        <v>108</v>
      </c>
      <c r="B8" s="49"/>
      <c r="C8" s="49"/>
      <c r="D8" s="49"/>
      <c r="E8" s="49"/>
      <c r="F8" s="49"/>
      <c r="G8" s="49"/>
      <c r="H8" s="49"/>
      <c r="I8" s="49"/>
      <c r="J8" s="49"/>
      <c r="K8" s="49"/>
      <c r="L8" s="49"/>
      <c r="M8" s="49"/>
      <c r="N8" s="49"/>
      <c r="O8" s="49"/>
      <c r="P8" s="49"/>
      <c r="Q8" s="49"/>
    </row>
    <row r="9" spans="1:17" ht="16.2" x14ac:dyDescent="0.3">
      <c r="A9" s="49"/>
      <c r="B9" s="50" t="s">
        <v>109</v>
      </c>
      <c r="C9" s="49"/>
      <c r="D9" s="49"/>
      <c r="E9" s="49"/>
      <c r="F9" s="49"/>
      <c r="G9" s="49"/>
      <c r="H9" s="49"/>
      <c r="I9" s="49"/>
      <c r="J9" s="49"/>
      <c r="K9" s="49"/>
      <c r="L9" s="49"/>
      <c r="M9" s="49"/>
      <c r="N9" s="49"/>
      <c r="O9" s="49"/>
      <c r="P9" s="49"/>
      <c r="Q9" s="49"/>
    </row>
    <row r="10" spans="1:17" ht="16.2" x14ac:dyDescent="0.3">
      <c r="C10" s="6"/>
      <c r="D10" s="6"/>
      <c r="E10" s="6"/>
      <c r="F10" s="6"/>
      <c r="G10" s="6"/>
      <c r="H10" s="6"/>
      <c r="I10" s="6"/>
      <c r="J10" s="6"/>
      <c r="K10" s="6"/>
      <c r="L10" s="6"/>
      <c r="M10" s="35"/>
      <c r="N10" s="6"/>
      <c r="O10" s="6"/>
      <c r="P10" s="6"/>
      <c r="Q10" s="6"/>
    </row>
    <row r="11" spans="1:17" ht="16.2" x14ac:dyDescent="0.3">
      <c r="A11" s="38"/>
      <c r="B11" s="38"/>
      <c r="C11" s="38"/>
      <c r="D11" s="38"/>
      <c r="E11" s="38"/>
      <c r="F11" s="38"/>
      <c r="G11" s="38"/>
      <c r="H11" s="38"/>
      <c r="I11" s="38"/>
      <c r="J11" s="38"/>
      <c r="K11" s="38"/>
      <c r="L11" s="38"/>
      <c r="M11" s="56" t="s">
        <v>107</v>
      </c>
      <c r="N11" s="56"/>
      <c r="O11" s="56"/>
      <c r="P11" s="56"/>
      <c r="Q11" s="56"/>
    </row>
    <row r="12" spans="1:17" ht="24" customHeight="1" x14ac:dyDescent="0.3">
      <c r="A12" s="57" t="s">
        <v>1</v>
      </c>
      <c r="B12" s="57"/>
      <c r="C12" s="57"/>
      <c r="D12" s="57"/>
      <c r="E12" s="58" t="s">
        <v>25</v>
      </c>
      <c r="F12" s="59"/>
      <c r="G12" s="59"/>
      <c r="H12" s="59"/>
      <c r="I12" s="59"/>
      <c r="J12" s="59"/>
      <c r="K12" s="59"/>
      <c r="L12" s="59"/>
      <c r="M12" s="59"/>
      <c r="N12" s="59"/>
      <c r="O12" s="59"/>
      <c r="P12" s="60"/>
      <c r="Q12" s="5" t="s">
        <v>2</v>
      </c>
    </row>
    <row r="13" spans="1:17" ht="24" customHeight="1" x14ac:dyDescent="0.3">
      <c r="A13" s="57" t="s">
        <v>3</v>
      </c>
      <c r="B13" s="57"/>
      <c r="C13" s="57"/>
      <c r="D13" s="57"/>
      <c r="E13" s="61"/>
      <c r="F13" s="62"/>
      <c r="G13" s="62"/>
      <c r="H13" s="62"/>
      <c r="I13" s="62"/>
      <c r="J13" s="62"/>
      <c r="K13" s="62"/>
      <c r="L13" s="62"/>
      <c r="M13" s="62"/>
      <c r="N13" s="62"/>
      <c r="O13" s="62"/>
      <c r="P13" s="63"/>
      <c r="Q13" s="4"/>
    </row>
    <row r="14" spans="1:17" ht="30" customHeight="1" x14ac:dyDescent="0.3">
      <c r="A14" s="64" t="s">
        <v>4</v>
      </c>
      <c r="B14" s="64"/>
      <c r="C14" s="64"/>
      <c r="D14" s="64"/>
      <c r="E14" s="65" t="s">
        <v>106</v>
      </c>
      <c r="F14" s="66"/>
      <c r="G14" s="66"/>
      <c r="H14" s="66"/>
      <c r="I14" s="66"/>
      <c r="J14" s="66"/>
      <c r="K14" s="66"/>
      <c r="L14" s="66"/>
      <c r="M14" s="66"/>
      <c r="N14" s="66"/>
      <c r="O14" s="66"/>
      <c r="P14" s="67"/>
      <c r="Q14" s="4"/>
    </row>
    <row r="15" spans="1:17" ht="24" customHeight="1" x14ac:dyDescent="0.3">
      <c r="A15" s="57" t="s">
        <v>5</v>
      </c>
      <c r="B15" s="57"/>
      <c r="C15" s="57"/>
      <c r="D15" s="57"/>
      <c r="E15" s="68"/>
      <c r="F15" s="69"/>
      <c r="G15" s="69"/>
      <c r="H15" s="69"/>
      <c r="I15" s="69"/>
      <c r="J15" s="69"/>
      <c r="K15" s="69"/>
      <c r="L15" s="69"/>
      <c r="M15" s="69"/>
      <c r="N15" s="69"/>
      <c r="O15" s="69"/>
      <c r="P15" s="70"/>
      <c r="Q15" s="4"/>
    </row>
    <row r="16" spans="1:17" ht="24" customHeight="1" x14ac:dyDescent="0.3">
      <c r="A16" s="57" t="s">
        <v>6</v>
      </c>
      <c r="B16" s="57"/>
      <c r="C16" s="57"/>
      <c r="D16" s="57"/>
      <c r="E16" s="68"/>
      <c r="F16" s="69"/>
      <c r="G16" s="69"/>
      <c r="H16" s="69"/>
      <c r="I16" s="69"/>
      <c r="J16" s="69"/>
      <c r="K16" s="69"/>
      <c r="L16" s="69"/>
      <c r="M16" s="69"/>
      <c r="N16" s="69"/>
      <c r="O16" s="69"/>
      <c r="P16" s="70"/>
      <c r="Q16" s="4"/>
    </row>
    <row r="17" spans="1:18" ht="24" customHeight="1" x14ac:dyDescent="0.3">
      <c r="A17" s="57" t="s">
        <v>7</v>
      </c>
      <c r="B17" s="57"/>
      <c r="C17" s="57"/>
      <c r="D17" s="57"/>
      <c r="E17" s="74"/>
      <c r="F17" s="75"/>
      <c r="G17" s="75"/>
      <c r="H17" s="75"/>
      <c r="I17" s="75"/>
      <c r="J17" s="75"/>
      <c r="K17" s="75"/>
      <c r="L17" s="75"/>
      <c r="M17" s="75"/>
      <c r="N17" s="75"/>
      <c r="O17" s="75"/>
      <c r="P17" s="76"/>
      <c r="Q17" s="3" t="s">
        <v>24</v>
      </c>
    </row>
    <row r="18" spans="1:18" ht="24" customHeight="1" x14ac:dyDescent="0.3">
      <c r="A18" s="57" t="s">
        <v>8</v>
      </c>
      <c r="B18" s="57"/>
      <c r="C18" s="57"/>
      <c r="D18" s="57"/>
      <c r="E18" s="5" t="s">
        <v>12</v>
      </c>
      <c r="F18" s="5" t="s">
        <v>13</v>
      </c>
      <c r="G18" s="5" t="s">
        <v>14</v>
      </c>
      <c r="H18" s="5" t="s">
        <v>15</v>
      </c>
      <c r="I18" s="5" t="s">
        <v>16</v>
      </c>
      <c r="J18" s="5" t="s">
        <v>17</v>
      </c>
      <c r="K18" s="5" t="s">
        <v>18</v>
      </c>
      <c r="L18" s="5" t="s">
        <v>19</v>
      </c>
      <c r="M18" s="5" t="s">
        <v>20</v>
      </c>
      <c r="N18" s="5" t="s">
        <v>21</v>
      </c>
      <c r="O18" s="5" t="s">
        <v>22</v>
      </c>
      <c r="P18" s="5" t="s">
        <v>23</v>
      </c>
      <c r="Q18" s="4"/>
    </row>
    <row r="19" spans="1:18" ht="24" customHeight="1" x14ac:dyDescent="0.3">
      <c r="A19" s="57"/>
      <c r="B19" s="57"/>
      <c r="C19" s="57"/>
      <c r="D19" s="57"/>
      <c r="E19" s="37"/>
      <c r="F19" s="37"/>
      <c r="G19" s="37"/>
      <c r="H19" s="37"/>
      <c r="I19" s="37"/>
      <c r="J19" s="37"/>
      <c r="K19" s="37"/>
      <c r="L19" s="37"/>
      <c r="M19" s="37"/>
      <c r="N19" s="37"/>
      <c r="O19" s="37"/>
      <c r="P19" s="37"/>
      <c r="Q19" s="3" t="s">
        <v>24</v>
      </c>
      <c r="R19" s="9"/>
    </row>
    <row r="20" spans="1:18" ht="24" customHeight="1" x14ac:dyDescent="0.3">
      <c r="A20" s="57" t="s">
        <v>9</v>
      </c>
      <c r="B20" s="57"/>
      <c r="C20" s="57"/>
      <c r="D20" s="57"/>
      <c r="E20" s="71">
        <f>ROUND('計算用(期待容量)'!B97,0)</f>
        <v>0</v>
      </c>
      <c r="F20" s="72"/>
      <c r="G20" s="72"/>
      <c r="H20" s="72"/>
      <c r="I20" s="72"/>
      <c r="J20" s="72"/>
      <c r="K20" s="72"/>
      <c r="L20" s="72"/>
      <c r="M20" s="72"/>
      <c r="N20" s="72"/>
      <c r="O20" s="72"/>
      <c r="P20" s="73"/>
      <c r="Q20" s="3" t="s">
        <v>24</v>
      </c>
    </row>
    <row r="21" spans="1:18" ht="24" customHeight="1" x14ac:dyDescent="0.3">
      <c r="A21" s="57" t="s">
        <v>10</v>
      </c>
      <c r="B21" s="57"/>
      <c r="C21" s="57"/>
      <c r="D21" s="57"/>
      <c r="E21" s="5" t="s">
        <v>12</v>
      </c>
      <c r="F21" s="5" t="s">
        <v>13</v>
      </c>
      <c r="G21" s="5" t="s">
        <v>14</v>
      </c>
      <c r="H21" s="5" t="s">
        <v>15</v>
      </c>
      <c r="I21" s="5" t="s">
        <v>16</v>
      </c>
      <c r="J21" s="5" t="s">
        <v>17</v>
      </c>
      <c r="K21" s="5" t="s">
        <v>18</v>
      </c>
      <c r="L21" s="5" t="s">
        <v>19</v>
      </c>
      <c r="M21" s="5" t="s">
        <v>20</v>
      </c>
      <c r="N21" s="5" t="s">
        <v>21</v>
      </c>
      <c r="O21" s="5" t="s">
        <v>22</v>
      </c>
      <c r="P21" s="5" t="s">
        <v>23</v>
      </c>
      <c r="Q21" s="4"/>
    </row>
    <row r="22" spans="1:18" ht="24" customHeight="1" x14ac:dyDescent="0.3">
      <c r="A22" s="57"/>
      <c r="B22" s="57"/>
      <c r="C22" s="57"/>
      <c r="D22" s="57"/>
      <c r="E22" s="44"/>
      <c r="F22" s="44"/>
      <c r="G22" s="44"/>
      <c r="H22" s="44"/>
      <c r="I22" s="44"/>
      <c r="J22" s="44"/>
      <c r="K22" s="44"/>
      <c r="L22" s="44"/>
      <c r="M22" s="44"/>
      <c r="N22" s="44"/>
      <c r="O22" s="44"/>
      <c r="P22" s="44"/>
      <c r="Q22" s="3" t="s">
        <v>24</v>
      </c>
      <c r="R22" s="9"/>
    </row>
    <row r="23" spans="1:18" ht="24" customHeight="1" x14ac:dyDescent="0.3">
      <c r="A23" s="57" t="s">
        <v>11</v>
      </c>
      <c r="B23" s="57"/>
      <c r="C23" s="57"/>
      <c r="D23" s="57"/>
      <c r="E23" s="71">
        <f>ROUND('計算用(応札容量)'!B97,0)</f>
        <v>0</v>
      </c>
      <c r="F23" s="72"/>
      <c r="G23" s="72"/>
      <c r="H23" s="72"/>
      <c r="I23" s="72"/>
      <c r="J23" s="72"/>
      <c r="K23" s="72"/>
      <c r="L23" s="72"/>
      <c r="M23" s="72"/>
      <c r="N23" s="72"/>
      <c r="O23" s="72"/>
      <c r="P23" s="73"/>
      <c r="Q23" s="3" t="s">
        <v>24</v>
      </c>
    </row>
    <row r="24" spans="1:18" x14ac:dyDescent="0.3">
      <c r="A24" s="1" t="s">
        <v>26</v>
      </c>
    </row>
    <row r="25" spans="1:18" x14ac:dyDescent="0.3">
      <c r="A25" s="1" t="s">
        <v>105</v>
      </c>
    </row>
    <row r="26" spans="1:18" x14ac:dyDescent="0.3">
      <c r="B26" s="1" t="s">
        <v>113</v>
      </c>
    </row>
    <row r="27" spans="1:18" x14ac:dyDescent="0.3">
      <c r="B27" s="8" t="s">
        <v>94</v>
      </c>
    </row>
    <row r="28" spans="1:18" x14ac:dyDescent="0.3">
      <c r="B28" s="1" t="s">
        <v>88</v>
      </c>
    </row>
    <row r="29" spans="1:18" x14ac:dyDescent="0.3">
      <c r="B29" s="1" t="s">
        <v>85</v>
      </c>
    </row>
    <row r="30" spans="1:18" x14ac:dyDescent="0.3">
      <c r="B30" s="1" t="s">
        <v>86</v>
      </c>
    </row>
    <row r="31" spans="1:18" x14ac:dyDescent="0.3">
      <c r="B31" s="1" t="s">
        <v>114</v>
      </c>
    </row>
    <row r="32" spans="1:18" x14ac:dyDescent="0.3">
      <c r="B32" s="1" t="s">
        <v>87</v>
      </c>
    </row>
    <row r="34" spans="1:2" x14ac:dyDescent="0.3">
      <c r="A34" s="1" t="s">
        <v>112</v>
      </c>
    </row>
    <row r="35" spans="1:2" x14ac:dyDescent="0.3">
      <c r="B35" s="1" t="s">
        <v>97</v>
      </c>
    </row>
    <row r="36" spans="1:2" x14ac:dyDescent="0.3">
      <c r="B36" s="1" t="s">
        <v>93</v>
      </c>
    </row>
  </sheetData>
  <sheetProtection algorithmName="SHA-512" hashValue="OoPZldxwFotdWnMo8ab9Mb+N5ayqTxZnRc5X5zjg/1blLcN0eUbO7Vhfwc8zChdmX563TXTzCmivjNr6XDLEfw==" saltValue="CX6b6IVl3G2t48sIXFfHfA==" spinCount="100000" sheet="1" objects="1" scenarios="1"/>
  <dataConsolidate/>
  <mergeCells count="22">
    <mergeCell ref="E23:P23"/>
    <mergeCell ref="E12:P12"/>
    <mergeCell ref="E13:P13"/>
    <mergeCell ref="E14:P14"/>
    <mergeCell ref="E15:P15"/>
    <mergeCell ref="E16:P16"/>
    <mergeCell ref="E17:P17"/>
    <mergeCell ref="A23:D23"/>
    <mergeCell ref="A12:D12"/>
    <mergeCell ref="A18:D19"/>
    <mergeCell ref="A21:D22"/>
    <mergeCell ref="A17:D17"/>
    <mergeCell ref="A13:D13"/>
    <mergeCell ref="A14:D14"/>
    <mergeCell ref="A15:D15"/>
    <mergeCell ref="A16:D16"/>
    <mergeCell ref="A6:Q6"/>
    <mergeCell ref="A4:Q4"/>
    <mergeCell ref="A2:B2"/>
    <mergeCell ref="A20:D20"/>
    <mergeCell ref="E20:P20"/>
    <mergeCell ref="M11:Q11"/>
  </mergeCells>
  <phoneticPr fontId="2"/>
  <conditionalFormatting sqref="E19:P19">
    <cfRule type="cellIs" dxfId="3" priority="5" operator="greaterThan">
      <formula>$E$17</formula>
    </cfRule>
  </conditionalFormatting>
  <conditionalFormatting sqref="E23:P23">
    <cfRule type="cellIs" dxfId="2" priority="3" operator="lessThan">
      <formula>1000</formula>
    </cfRule>
  </conditionalFormatting>
  <conditionalFormatting sqref="E20:P20">
    <cfRule type="cellIs" dxfId="1" priority="2" operator="lessThan">
      <formula>1000</formula>
    </cfRule>
  </conditionalFormatting>
  <conditionalFormatting sqref="E22:P22">
    <cfRule type="cellIs" dxfId="0" priority="1" operator="greaterThan">
      <formula>E19</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00000000-0002-0000-0100-000003000000}">
      <formula1>E19</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dimension ref="B2:C7"/>
  <sheetViews>
    <sheetView workbookViewId="0"/>
  </sheetViews>
  <sheetFormatPr defaultRowHeight="15" x14ac:dyDescent="0.3"/>
  <cols>
    <col min="1" max="1" width="2.77734375" style="1" customWidth="1"/>
    <col min="2" max="2" width="3.77734375" style="1" customWidth="1"/>
    <col min="3" max="16384" width="8.88671875" style="1"/>
  </cols>
  <sheetData>
    <row r="2" spans="2:3" x14ac:dyDescent="0.3">
      <c r="B2" s="1" t="s">
        <v>100</v>
      </c>
    </row>
    <row r="3" spans="2:3" x14ac:dyDescent="0.3">
      <c r="B3" s="1" t="s">
        <v>98</v>
      </c>
      <c r="C3" s="46" t="s">
        <v>99</v>
      </c>
    </row>
    <row r="4" spans="2:3" x14ac:dyDescent="0.3">
      <c r="B4" s="1" t="s">
        <v>98</v>
      </c>
      <c r="C4" s="46"/>
    </row>
    <row r="5" spans="2:3" x14ac:dyDescent="0.3">
      <c r="B5" s="1" t="s">
        <v>101</v>
      </c>
    </row>
    <row r="6" spans="2:3" x14ac:dyDescent="0.3">
      <c r="C6" s="46" t="s">
        <v>102</v>
      </c>
    </row>
    <row r="7" spans="2:3" x14ac:dyDescent="0.3">
      <c r="C7" s="46" t="s">
        <v>103</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25"/>
  <sheetViews>
    <sheetView workbookViewId="0"/>
  </sheetViews>
  <sheetFormatPr defaultRowHeight="13.2" x14ac:dyDescent="0.2"/>
  <cols>
    <col min="2" max="2" width="17.33203125" bestFit="1" customWidth="1"/>
    <col min="3" max="3" width="17.44140625" bestFit="1" customWidth="1"/>
  </cols>
  <sheetData>
    <row r="2" spans="2:3" ht="13.5" customHeight="1" x14ac:dyDescent="0.2">
      <c r="B2" s="77" t="s">
        <v>57</v>
      </c>
      <c r="C2" s="77" t="s">
        <v>58</v>
      </c>
    </row>
    <row r="3" spans="2:3" ht="13.5" customHeight="1" x14ac:dyDescent="0.2">
      <c r="B3" s="78"/>
      <c r="C3" s="78"/>
    </row>
    <row r="4" spans="2:3" ht="15" x14ac:dyDescent="0.2">
      <c r="B4" s="79" t="s">
        <v>59</v>
      </c>
      <c r="C4" s="36" t="s">
        <v>63</v>
      </c>
    </row>
    <row r="5" spans="2:3" ht="15" x14ac:dyDescent="0.2">
      <c r="B5" s="80"/>
      <c r="C5" s="36" t="s">
        <v>61</v>
      </c>
    </row>
    <row r="6" spans="2:3" ht="15" x14ac:dyDescent="0.2">
      <c r="B6" s="80"/>
      <c r="C6" s="36" t="s">
        <v>60</v>
      </c>
    </row>
    <row r="7" spans="2:3" ht="15" x14ac:dyDescent="0.2">
      <c r="B7" s="81"/>
      <c r="C7" s="36" t="s">
        <v>62</v>
      </c>
    </row>
    <row r="8" spans="2:3" ht="15" x14ac:dyDescent="0.2">
      <c r="B8" s="79" t="s">
        <v>64</v>
      </c>
      <c r="C8" s="36" t="s">
        <v>65</v>
      </c>
    </row>
    <row r="9" spans="2:3" ht="15" x14ac:dyDescent="0.2">
      <c r="B9" s="80"/>
      <c r="C9" s="36" t="s">
        <v>66</v>
      </c>
    </row>
    <row r="10" spans="2:3" ht="15" x14ac:dyDescent="0.2">
      <c r="B10" s="80"/>
      <c r="C10" s="36" t="s">
        <v>67</v>
      </c>
    </row>
    <row r="11" spans="2:3" ht="15" x14ac:dyDescent="0.2">
      <c r="B11" s="80"/>
      <c r="C11" s="36" t="s">
        <v>68</v>
      </c>
    </row>
    <row r="12" spans="2:3" ht="15" x14ac:dyDescent="0.2">
      <c r="B12" s="80"/>
      <c r="C12" s="36" t="s">
        <v>69</v>
      </c>
    </row>
    <row r="13" spans="2:3" ht="15" x14ac:dyDescent="0.2">
      <c r="B13" s="80"/>
      <c r="C13" s="36" t="s">
        <v>70</v>
      </c>
    </row>
    <row r="14" spans="2:3" ht="15" x14ac:dyDescent="0.2">
      <c r="B14" s="80"/>
      <c r="C14" s="36" t="s">
        <v>71</v>
      </c>
    </row>
    <row r="15" spans="2:3" ht="15" x14ac:dyDescent="0.2">
      <c r="B15" s="81"/>
      <c r="C15" s="36" t="s">
        <v>72</v>
      </c>
    </row>
    <row r="16" spans="2:3" ht="15" x14ac:dyDescent="0.2">
      <c r="B16" s="79" t="s">
        <v>73</v>
      </c>
      <c r="C16" s="36" t="s">
        <v>74</v>
      </c>
    </row>
    <row r="17" spans="2:3" ht="15" x14ac:dyDescent="0.2">
      <c r="B17" s="81"/>
      <c r="C17" s="36" t="s">
        <v>75</v>
      </c>
    </row>
    <row r="18" spans="2:3" ht="15" x14ac:dyDescent="0.2">
      <c r="B18" s="79" t="s">
        <v>76</v>
      </c>
      <c r="C18" s="36" t="s">
        <v>80</v>
      </c>
    </row>
    <row r="19" spans="2:3" ht="15" x14ac:dyDescent="0.2">
      <c r="B19" s="80"/>
      <c r="C19" s="36" t="s">
        <v>81</v>
      </c>
    </row>
    <row r="20" spans="2:3" ht="15" x14ac:dyDescent="0.2">
      <c r="B20" s="80"/>
      <c r="C20" s="36" t="s">
        <v>82</v>
      </c>
    </row>
    <row r="21" spans="2:3" ht="15" x14ac:dyDescent="0.2">
      <c r="B21" s="80"/>
      <c r="C21" s="36" t="s">
        <v>83</v>
      </c>
    </row>
    <row r="22" spans="2:3" ht="15" x14ac:dyDescent="0.2">
      <c r="B22" s="80"/>
      <c r="C22" s="36" t="s">
        <v>77</v>
      </c>
    </row>
    <row r="23" spans="2:3" ht="15" x14ac:dyDescent="0.2">
      <c r="B23" s="80"/>
      <c r="C23" s="36" t="s">
        <v>78</v>
      </c>
    </row>
    <row r="24" spans="2:3" ht="15" x14ac:dyDescent="0.2">
      <c r="B24" s="81"/>
      <c r="C24" s="36" t="s">
        <v>79</v>
      </c>
    </row>
    <row r="25" spans="2:3" ht="15" x14ac:dyDescent="0.2">
      <c r="B25" s="36" t="s">
        <v>72</v>
      </c>
      <c r="C25" s="36" t="s">
        <v>84</v>
      </c>
    </row>
  </sheetData>
  <mergeCells count="6">
    <mergeCell ref="C2:C3"/>
    <mergeCell ref="B2:B3"/>
    <mergeCell ref="B18:B24"/>
    <mergeCell ref="B16:B17"/>
    <mergeCell ref="B8:B15"/>
    <mergeCell ref="B4:B7"/>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7"/>
  <sheetViews>
    <sheetView zoomScale="85" zoomScaleNormal="85" workbookViewId="0"/>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10" t="s">
        <v>37</v>
      </c>
      <c r="L1" s="7"/>
      <c r="M1" s="9" t="s">
        <v>27</v>
      </c>
    </row>
    <row r="2" spans="1:13" x14ac:dyDescent="0.3">
      <c r="B2" s="11" t="s">
        <v>28</v>
      </c>
      <c r="C2" s="11" t="s">
        <v>29</v>
      </c>
      <c r="D2" s="11" t="s">
        <v>30</v>
      </c>
      <c r="E2" s="11" t="s">
        <v>31</v>
      </c>
      <c r="F2" s="11" t="s">
        <v>32</v>
      </c>
      <c r="G2" s="11" t="s">
        <v>33</v>
      </c>
      <c r="H2" s="11" t="s">
        <v>34</v>
      </c>
      <c r="I2" s="11" t="s">
        <v>35</v>
      </c>
      <c r="J2" s="11" t="s">
        <v>36</v>
      </c>
    </row>
    <row r="3" spans="1:13" x14ac:dyDescent="0.3">
      <c r="A3" s="1" t="s">
        <v>42</v>
      </c>
    </row>
    <row r="4" spans="1:13" x14ac:dyDescent="0.3">
      <c r="A4" s="10" t="s">
        <v>12</v>
      </c>
      <c r="B4" s="12">
        <v>3930.3844085696437</v>
      </c>
      <c r="C4" s="12">
        <v>10418.923294187602</v>
      </c>
      <c r="D4" s="12">
        <v>38126.898041605098</v>
      </c>
      <c r="E4" s="12">
        <v>18252.719119445577</v>
      </c>
      <c r="F4" s="12">
        <v>3901.3632411227868</v>
      </c>
      <c r="G4" s="12">
        <v>18229.137931034482</v>
      </c>
      <c r="H4" s="12">
        <v>7487.5676982685782</v>
      </c>
      <c r="I4" s="12">
        <v>3412.0325203252032</v>
      </c>
      <c r="J4" s="12">
        <v>10213.677784849731</v>
      </c>
    </row>
    <row r="5" spans="1:13" x14ac:dyDescent="0.3">
      <c r="A5" s="10" t="s">
        <v>13</v>
      </c>
      <c r="B5" s="12">
        <v>3559.7314428522482</v>
      </c>
      <c r="C5" s="12">
        <v>9708.7447599226998</v>
      </c>
      <c r="D5" s="12">
        <v>36650.463259347445</v>
      </c>
      <c r="E5" s="12">
        <v>18641.924174480228</v>
      </c>
      <c r="F5" s="12">
        <v>3563.6396085286283</v>
      </c>
      <c r="G5" s="12">
        <v>18467.817314746881</v>
      </c>
      <c r="H5" s="12">
        <v>7399.0773497509208</v>
      </c>
      <c r="I5" s="12">
        <v>3392.1951219512193</v>
      </c>
      <c r="J5" s="12">
        <v>10372.206002322029</v>
      </c>
    </row>
    <row r="6" spans="1:13" x14ac:dyDescent="0.3">
      <c r="A6" s="10" t="s">
        <v>14</v>
      </c>
      <c r="B6" s="12">
        <v>3549.0096620110048</v>
      </c>
      <c r="C6" s="12">
        <v>10448.637877211238</v>
      </c>
      <c r="D6" s="12">
        <v>40701.594134391329</v>
      </c>
      <c r="E6" s="12">
        <v>20128.887077048512</v>
      </c>
      <c r="F6" s="12">
        <v>4002.1762657777595</v>
      </c>
      <c r="G6" s="12">
        <v>20934.170946441674</v>
      </c>
      <c r="H6" s="12">
        <v>8121.1465541518173</v>
      </c>
      <c r="I6" s="12">
        <v>3868.2926829268295</v>
      </c>
      <c r="J6" s="12">
        <v>11795.307566897845</v>
      </c>
    </row>
    <row r="7" spans="1:13" x14ac:dyDescent="0.3">
      <c r="A7" s="10" t="s">
        <v>15</v>
      </c>
      <c r="B7" s="12">
        <v>4031</v>
      </c>
      <c r="C7" s="12">
        <v>12387.722204968944</v>
      </c>
      <c r="D7" s="12">
        <v>53202.894367032874</v>
      </c>
      <c r="E7" s="12">
        <v>24480</v>
      </c>
      <c r="F7" s="12">
        <v>4959.8999999999996</v>
      </c>
      <c r="G7" s="12">
        <v>27110</v>
      </c>
      <c r="H7" s="12">
        <v>10331.799999999999</v>
      </c>
      <c r="I7" s="12">
        <v>4880</v>
      </c>
      <c r="J7" s="12">
        <v>15107.262022615098</v>
      </c>
    </row>
    <row r="8" spans="1:13" x14ac:dyDescent="0.3">
      <c r="A8" s="10" t="s">
        <v>16</v>
      </c>
      <c r="B8" s="12">
        <v>4140.8</v>
      </c>
      <c r="C8" s="12">
        <v>12662</v>
      </c>
      <c r="D8" s="12">
        <v>53197.9</v>
      </c>
      <c r="E8" s="12">
        <v>24480</v>
      </c>
      <c r="F8" s="12">
        <v>4959.8999999999996</v>
      </c>
      <c r="G8" s="12">
        <v>27110</v>
      </c>
      <c r="H8" s="12">
        <v>10331.799999999999</v>
      </c>
      <c r="I8" s="12">
        <v>4880</v>
      </c>
      <c r="J8" s="12">
        <v>15105.49</v>
      </c>
    </row>
    <row r="9" spans="1:13" x14ac:dyDescent="0.3">
      <c r="A9" s="10" t="s">
        <v>17</v>
      </c>
      <c r="B9" s="12">
        <v>3871.1</v>
      </c>
      <c r="C9" s="12">
        <v>11398.749223602485</v>
      </c>
      <c r="D9" s="12">
        <v>45078.557514659798</v>
      </c>
      <c r="E9" s="12">
        <v>23112.792498980838</v>
      </c>
      <c r="F9" s="12">
        <v>4395.3470619321533</v>
      </c>
      <c r="G9" s="12">
        <v>22714.321349963317</v>
      </c>
      <c r="H9" s="12">
        <v>9232.2923702890876</v>
      </c>
      <c r="I9" s="12">
        <v>4284.8780487804879</v>
      </c>
      <c r="J9" s="12">
        <v>13021.916030891472</v>
      </c>
    </row>
    <row r="10" spans="1:13" x14ac:dyDescent="0.3">
      <c r="A10" s="10" t="s">
        <v>18</v>
      </c>
      <c r="B10" s="12">
        <v>3960.0446621117767</v>
      </c>
      <c r="C10" s="12">
        <v>10384.256280660027</v>
      </c>
      <c r="D10" s="12">
        <v>37516.586390188124</v>
      </c>
      <c r="E10" s="12">
        <v>19540.089686098654</v>
      </c>
      <c r="F10" s="12">
        <v>3714.8591455110873</v>
      </c>
      <c r="G10" s="12">
        <v>18796.001467351431</v>
      </c>
      <c r="H10" s="12">
        <v>7729.8627001621689</v>
      </c>
      <c r="I10" s="12">
        <v>3531.0569105691056</v>
      </c>
      <c r="J10" s="12">
        <v>11098.214785787781</v>
      </c>
    </row>
    <row r="11" spans="1:13" x14ac:dyDescent="0.3">
      <c r="A11" s="10" t="s">
        <v>19</v>
      </c>
      <c r="B11" s="12">
        <v>4540.523880927909</v>
      </c>
      <c r="C11" s="12">
        <v>11490.629255240077</v>
      </c>
      <c r="D11" s="12">
        <v>40353.486752200137</v>
      </c>
      <c r="E11" s="12">
        <v>19310.558499796167</v>
      </c>
      <c r="F11" s="12">
        <v>4067.704731803492</v>
      </c>
      <c r="G11" s="12">
        <v>19243.52531181218</v>
      </c>
      <c r="H11" s="12">
        <v>8359.629046698843</v>
      </c>
      <c r="I11" s="12">
        <v>3620.3252032520327</v>
      </c>
      <c r="J11" s="12">
        <v>11333.978591882307</v>
      </c>
    </row>
    <row r="12" spans="1:13" x14ac:dyDescent="0.3">
      <c r="A12" s="10" t="s">
        <v>20</v>
      </c>
      <c r="B12" s="12">
        <v>4810.6726767035489</v>
      </c>
      <c r="C12" s="12">
        <v>12743.594172736732</v>
      </c>
      <c r="D12" s="12">
        <v>44196.252634632605</v>
      </c>
      <c r="E12" s="12">
        <v>21037.032205462699</v>
      </c>
      <c r="F12" s="12">
        <v>4591.9324600093496</v>
      </c>
      <c r="G12" s="12">
        <v>23132.010271460014</v>
      </c>
      <c r="H12" s="12">
        <v>10152.913048291399</v>
      </c>
      <c r="I12" s="12">
        <v>4493.1707317073169</v>
      </c>
      <c r="J12" s="12">
        <v>14257.938529230447</v>
      </c>
    </row>
    <row r="13" spans="1:13" x14ac:dyDescent="0.3">
      <c r="A13" s="10" t="s">
        <v>21</v>
      </c>
      <c r="B13" s="12">
        <v>4971.8</v>
      </c>
      <c r="C13" s="12">
        <v>13326</v>
      </c>
      <c r="D13" s="12">
        <v>47650.65653658894</v>
      </c>
      <c r="E13" s="12">
        <v>22803.424378312269</v>
      </c>
      <c r="F13" s="12">
        <v>4929.6560926035081</v>
      </c>
      <c r="G13" s="12">
        <v>24176.23257520176</v>
      </c>
      <c r="H13" s="12">
        <v>10262.572856601832</v>
      </c>
      <c r="I13" s="12">
        <v>4493.1707317073169</v>
      </c>
      <c r="J13" s="12">
        <v>14433.625861185716</v>
      </c>
    </row>
    <row r="14" spans="1:13" x14ac:dyDescent="0.3">
      <c r="A14" s="10" t="s">
        <v>22</v>
      </c>
      <c r="B14" s="12">
        <v>4931.9189834129429</v>
      </c>
      <c r="C14" s="12">
        <v>13178.417570982607</v>
      </c>
      <c r="D14" s="12">
        <v>47650.65653658894</v>
      </c>
      <c r="E14" s="12">
        <v>22803.424378312269</v>
      </c>
      <c r="F14" s="12">
        <v>4929.6560926035081</v>
      </c>
      <c r="G14" s="12">
        <v>24176.23257520176</v>
      </c>
      <c r="H14" s="12">
        <v>10262.572856601832</v>
      </c>
      <c r="I14" s="12">
        <v>4493.1707317073169</v>
      </c>
      <c r="J14" s="12">
        <v>14430.047563250344</v>
      </c>
    </row>
    <row r="15" spans="1:13" x14ac:dyDescent="0.3">
      <c r="A15" s="10" t="s">
        <v>23</v>
      </c>
      <c r="B15" s="12">
        <v>4541.4257129612834</v>
      </c>
      <c r="C15" s="12">
        <v>12250.332094544374</v>
      </c>
      <c r="D15" s="12">
        <v>43588.038617369442</v>
      </c>
      <c r="E15" s="12">
        <v>20777.562168772933</v>
      </c>
      <c r="F15" s="12">
        <v>4491.1194353543769</v>
      </c>
      <c r="G15" s="12">
        <v>21172.850330154073</v>
      </c>
      <c r="H15" s="12">
        <v>9020.2967847813634</v>
      </c>
      <c r="I15" s="12">
        <v>3937.7235772357722</v>
      </c>
      <c r="J15" s="12">
        <v>12212.406595578068</v>
      </c>
    </row>
    <row r="16" spans="1:13" x14ac:dyDescent="0.3">
      <c r="B16" s="2"/>
      <c r="C16" s="2"/>
      <c r="D16" s="2"/>
      <c r="E16" s="2"/>
      <c r="F16" s="2"/>
      <c r="G16" s="2"/>
      <c r="H16" s="2"/>
      <c r="I16" s="2"/>
      <c r="J16" s="2"/>
      <c r="K16" s="2"/>
    </row>
    <row r="17" spans="1:12" x14ac:dyDescent="0.3">
      <c r="A17" s="1" t="s">
        <v>43</v>
      </c>
      <c r="B17" s="47">
        <v>153208.8921052191</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55</v>
      </c>
      <c r="B19" s="48">
        <v>0.19109999999999999</v>
      </c>
      <c r="C19" s="48">
        <v>0.11800000000000001</v>
      </c>
      <c r="D19" s="48">
        <v>5.1900000000000002E-2</v>
      </c>
      <c r="E19" s="48">
        <v>1.01E-2</v>
      </c>
      <c r="F19" s="48">
        <v>0.20739999999999997</v>
      </c>
      <c r="G19" s="48">
        <v>-9.300000000000001E-3</v>
      </c>
      <c r="H19" s="48">
        <v>-1E-4</v>
      </c>
      <c r="I19" s="48">
        <v>9.5000000000000001E-2</v>
      </c>
      <c r="J19" s="48">
        <v>0.21440000000000001</v>
      </c>
    </row>
    <row r="20" spans="1:12" x14ac:dyDescent="0.3">
      <c r="L20" s="13"/>
    </row>
    <row r="21" spans="1:12" x14ac:dyDescent="0.3">
      <c r="A21" s="1" t="s">
        <v>41</v>
      </c>
      <c r="B21" s="48">
        <v>0.01</v>
      </c>
      <c r="C21" s="15">
        <f>B21</f>
        <v>0.01</v>
      </c>
      <c r="D21" s="15">
        <f t="shared" ref="D21:J21" si="0">C21</f>
        <v>0.01</v>
      </c>
      <c r="E21" s="15">
        <f t="shared" si="0"/>
        <v>0.01</v>
      </c>
      <c r="F21" s="15">
        <f t="shared" si="0"/>
        <v>0.01</v>
      </c>
      <c r="G21" s="15">
        <f t="shared" si="0"/>
        <v>0.01</v>
      </c>
      <c r="H21" s="15">
        <f t="shared" si="0"/>
        <v>0.01</v>
      </c>
      <c r="I21" s="15">
        <f t="shared" si="0"/>
        <v>0.01</v>
      </c>
      <c r="J21" s="15">
        <f t="shared" si="0"/>
        <v>0.01</v>
      </c>
      <c r="L21" s="13"/>
    </row>
    <row r="22" spans="1:12" x14ac:dyDescent="0.3">
      <c r="L22" s="13"/>
    </row>
    <row r="23" spans="1:12" x14ac:dyDescent="0.3">
      <c r="A23" s="1" t="s">
        <v>39</v>
      </c>
    </row>
    <row r="24" spans="1:12" x14ac:dyDescent="0.3">
      <c r="A24" s="10" t="s">
        <v>12</v>
      </c>
      <c r="B24" s="12">
        <v>775.29785295850252</v>
      </c>
      <c r="C24" s="12">
        <v>3075.9332863998206</v>
      </c>
      <c r="D24" s="12">
        <v>1744.9680198589847</v>
      </c>
      <c r="E24" s="12">
        <v>1642.9118983759945</v>
      </c>
      <c r="F24" s="12">
        <v>1088.4279042069311</v>
      </c>
      <c r="G24" s="12">
        <v>1791.7835502522835</v>
      </c>
      <c r="H24" s="12">
        <v>777.24634152822</v>
      </c>
      <c r="I24" s="12">
        <v>475.05163131125403</v>
      </c>
      <c r="J24" s="12">
        <v>697.70031300728613</v>
      </c>
    </row>
    <row r="25" spans="1:12" x14ac:dyDescent="0.3">
      <c r="A25" s="10" t="s">
        <v>13</v>
      </c>
      <c r="B25" s="12">
        <v>976.83317590057823</v>
      </c>
      <c r="C25" s="12">
        <v>3627.4843198103836</v>
      </c>
      <c r="D25" s="12">
        <v>3575.9800380666829</v>
      </c>
      <c r="E25" s="12">
        <v>2810.1957758404246</v>
      </c>
      <c r="F25" s="12">
        <v>1286.2252366295279</v>
      </c>
      <c r="G25" s="12">
        <v>2724.3426319198643</v>
      </c>
      <c r="H25" s="12">
        <v>1584.4351887386802</v>
      </c>
      <c r="I25" s="12">
        <v>913.38004440334316</v>
      </c>
      <c r="J25" s="12">
        <v>1274.9352649544192</v>
      </c>
    </row>
    <row r="26" spans="1:12" x14ac:dyDescent="0.3">
      <c r="A26" s="10" t="s">
        <v>14</v>
      </c>
      <c r="B26" s="12">
        <v>851.73560072778923</v>
      </c>
      <c r="C26" s="12">
        <v>3243.1534112459922</v>
      </c>
      <c r="D26" s="12">
        <v>3900.3461979561271</v>
      </c>
      <c r="E26" s="12">
        <v>3001.5153807449683</v>
      </c>
      <c r="F26" s="12">
        <v>1123.9371173876893</v>
      </c>
      <c r="G26" s="12">
        <v>2805.5051565468202</v>
      </c>
      <c r="H26" s="12">
        <v>1473.4662608047804</v>
      </c>
      <c r="I26" s="12">
        <v>885.04767272201036</v>
      </c>
      <c r="J26" s="12">
        <v>1736.8776078990911</v>
      </c>
    </row>
    <row r="27" spans="1:12" x14ac:dyDescent="0.3">
      <c r="A27" s="10" t="s">
        <v>15</v>
      </c>
      <c r="B27" s="12">
        <v>777.91908898874738</v>
      </c>
      <c r="C27" s="12">
        <v>3219.8736261004906</v>
      </c>
      <c r="D27" s="12">
        <v>5167.155071362833</v>
      </c>
      <c r="E27" s="12">
        <v>3513.6199726946502</v>
      </c>
      <c r="F27" s="12">
        <v>1186.2194884840469</v>
      </c>
      <c r="G27" s="12">
        <v>3237.0202922763478</v>
      </c>
      <c r="H27" s="12">
        <v>2224.8807932244076</v>
      </c>
      <c r="I27" s="12">
        <v>1168.7587341857652</v>
      </c>
      <c r="J27" s="12">
        <v>2152.9375762256036</v>
      </c>
    </row>
    <row r="28" spans="1:12" x14ac:dyDescent="0.3">
      <c r="A28" s="10" t="s">
        <v>16</v>
      </c>
      <c r="B28" s="12">
        <v>761.08435758049757</v>
      </c>
      <c r="C28" s="12">
        <v>3483.0316654385156</v>
      </c>
      <c r="D28" s="12">
        <v>5264.5149759734031</v>
      </c>
      <c r="E28" s="12">
        <v>3922.4146041319141</v>
      </c>
      <c r="F28" s="12">
        <v>1116.9842044495381</v>
      </c>
      <c r="G28" s="12">
        <v>3162.6895891969612</v>
      </c>
      <c r="H28" s="12">
        <v>2268.3952339659954</v>
      </c>
      <c r="I28" s="12">
        <v>1259.5270330774524</v>
      </c>
      <c r="J28" s="12">
        <v>2103.0766034734643</v>
      </c>
    </row>
    <row r="29" spans="1:12" x14ac:dyDescent="0.3">
      <c r="A29" s="10" t="s">
        <v>17</v>
      </c>
      <c r="B29" s="12">
        <v>605.71292261508393</v>
      </c>
      <c r="C29" s="12">
        <v>2802.3811875370511</v>
      </c>
      <c r="D29" s="12">
        <v>3809.6357830605893</v>
      </c>
      <c r="E29" s="12">
        <v>2745.5822285406239</v>
      </c>
      <c r="F29" s="12">
        <v>872.54778175603303</v>
      </c>
      <c r="G29" s="12">
        <v>2384.1752930093799</v>
      </c>
      <c r="H29" s="12">
        <v>1407.7855663712496</v>
      </c>
      <c r="I29" s="12">
        <v>893.53460834648308</v>
      </c>
      <c r="J29" s="12">
        <v>1603.3115864300078</v>
      </c>
    </row>
    <row r="30" spans="1:12" x14ac:dyDescent="0.3">
      <c r="A30" s="10" t="s">
        <v>18</v>
      </c>
      <c r="B30" s="12">
        <v>603.84548385046367</v>
      </c>
      <c r="C30" s="12">
        <v>2423.821071026864</v>
      </c>
      <c r="D30" s="12">
        <v>2326.144257067132</v>
      </c>
      <c r="E30" s="12">
        <v>1882.0300541114625</v>
      </c>
      <c r="F30" s="12">
        <v>681.32405519307827</v>
      </c>
      <c r="G30" s="12">
        <v>1638.3213934256105</v>
      </c>
      <c r="H30" s="12">
        <v>1049.3678291056181</v>
      </c>
      <c r="I30" s="12">
        <v>662.94063918618326</v>
      </c>
      <c r="J30" s="12">
        <v>1190.0125717151436</v>
      </c>
    </row>
    <row r="31" spans="1:12" x14ac:dyDescent="0.3">
      <c r="A31" s="10" t="s">
        <v>19</v>
      </c>
      <c r="B31" s="12">
        <v>703.0078247804264</v>
      </c>
      <c r="C31" s="12">
        <v>2299.0768372049952</v>
      </c>
      <c r="D31" s="12">
        <v>1144.1896717307968</v>
      </c>
      <c r="E31" s="12">
        <v>880.51245400636617</v>
      </c>
      <c r="F31" s="12">
        <v>616.08416837768618</v>
      </c>
      <c r="G31" s="12">
        <v>948.79323628746374</v>
      </c>
      <c r="H31" s="12">
        <v>346.91899645672788</v>
      </c>
      <c r="I31" s="12">
        <v>323.14628177753809</v>
      </c>
      <c r="J31" s="12">
        <v>608.14729306134836</v>
      </c>
    </row>
    <row r="32" spans="1:12" x14ac:dyDescent="0.3">
      <c r="A32" s="10" t="s">
        <v>20</v>
      </c>
      <c r="B32" s="12">
        <v>724.14700023439082</v>
      </c>
      <c r="C32" s="12">
        <v>2924.4200298806636</v>
      </c>
      <c r="D32" s="12">
        <v>1194.9037045465216</v>
      </c>
      <c r="E32" s="12">
        <v>1242.5885444810842</v>
      </c>
      <c r="F32" s="12">
        <v>722.21663770841906</v>
      </c>
      <c r="G32" s="12">
        <v>1286.3847853354446</v>
      </c>
      <c r="H32" s="12">
        <v>610.27249932112863</v>
      </c>
      <c r="I32" s="12">
        <v>458.83615403905571</v>
      </c>
      <c r="J32" s="12">
        <v>798.61296141796743</v>
      </c>
    </row>
    <row r="33" spans="1:12" x14ac:dyDescent="0.3">
      <c r="A33" s="10" t="s">
        <v>21</v>
      </c>
      <c r="B33" s="12">
        <v>616.7724945855341</v>
      </c>
      <c r="C33" s="12">
        <v>3026.9239334832405</v>
      </c>
      <c r="D33" s="12">
        <v>1416.0551224964499</v>
      </c>
      <c r="E33" s="12">
        <v>1426.5483345386149</v>
      </c>
      <c r="F33" s="12">
        <v>603.47718832416558</v>
      </c>
      <c r="G33" s="12">
        <v>1369.0470093622007</v>
      </c>
      <c r="H33" s="12">
        <v>855.64952455987725</v>
      </c>
      <c r="I33" s="12">
        <v>538.53132101723827</v>
      </c>
      <c r="J33" s="12">
        <v>981.19710938564106</v>
      </c>
    </row>
    <row r="34" spans="1:12" x14ac:dyDescent="0.3">
      <c r="A34" s="10" t="s">
        <v>22</v>
      </c>
      <c r="B34" s="12">
        <v>678.81454502064366</v>
      </c>
      <c r="C34" s="12">
        <v>3021.6673822563216</v>
      </c>
      <c r="D34" s="12">
        <v>1084.3524251011008</v>
      </c>
      <c r="E34" s="12">
        <v>1102.017303325495</v>
      </c>
      <c r="F34" s="12">
        <v>589.12830008602225</v>
      </c>
      <c r="G34" s="12">
        <v>1327.8789574617408</v>
      </c>
      <c r="H34" s="12">
        <v>748.01573852487559</v>
      </c>
      <c r="I34" s="12">
        <v>490.37273447409206</v>
      </c>
      <c r="J34" s="12">
        <v>857.48820072609556</v>
      </c>
    </row>
    <row r="35" spans="1:12" x14ac:dyDescent="0.3">
      <c r="A35" s="10" t="s">
        <v>23</v>
      </c>
      <c r="B35" s="12">
        <v>593.99676569040309</v>
      </c>
      <c r="C35" s="12">
        <v>2910.7547512414458</v>
      </c>
      <c r="D35" s="12">
        <v>1284.635436241115</v>
      </c>
      <c r="E35" s="12">
        <v>1285.933032205583</v>
      </c>
      <c r="F35" s="12">
        <v>800.16273641555267</v>
      </c>
      <c r="G35" s="12">
        <v>1435.4854557519479</v>
      </c>
      <c r="H35" s="12">
        <v>805.83065741609994</v>
      </c>
      <c r="I35" s="12">
        <v>530.08087203106709</v>
      </c>
      <c r="J35" s="12">
        <v>863.91494244892328</v>
      </c>
    </row>
    <row r="36" spans="1:12" x14ac:dyDescent="0.3">
      <c r="B36" s="10"/>
      <c r="C36" s="10"/>
      <c r="D36" s="10"/>
      <c r="E36" s="10"/>
      <c r="F36" s="10"/>
      <c r="G36" s="10"/>
      <c r="H36" s="10"/>
      <c r="I36" s="10"/>
      <c r="J36" s="10"/>
    </row>
    <row r="37" spans="1:12" x14ac:dyDescent="0.3">
      <c r="A37" s="1" t="s">
        <v>40</v>
      </c>
    </row>
    <row r="38" spans="1:12" x14ac:dyDescent="0.3">
      <c r="A38" s="10" t="s">
        <v>12</v>
      </c>
      <c r="B38" s="14">
        <f>B4*(1+B$19+B$21)-B24</f>
        <v>3945.4868601744965</v>
      </c>
      <c r="C38" s="14">
        <f t="shared" ref="C38:J38" si="1">C4*(1+C$19+C$21)-C24</f>
        <v>8676.6121894437947</v>
      </c>
      <c r="D38" s="14">
        <f t="shared" si="1"/>
        <v>38741.985010521472</v>
      </c>
      <c r="E38" s="14">
        <f t="shared" si="1"/>
        <v>16976.68687537044</v>
      </c>
      <c r="F38" s="14">
        <f t="shared" si="1"/>
        <v>3661.0917055359496</v>
      </c>
      <c r="G38" s="14">
        <f t="shared" si="1"/>
        <v>16450.114777333922</v>
      </c>
      <c r="H38" s="14">
        <f t="shared" si="1"/>
        <v>6784.4482769532169</v>
      </c>
      <c r="I38" s="14">
        <f t="shared" si="1"/>
        <v>3295.2443036480954</v>
      </c>
      <c r="J38" s="14">
        <f t="shared" si="1"/>
        <v>11807.926766762725</v>
      </c>
      <c r="L38" s="17"/>
    </row>
    <row r="39" spans="1:12" x14ac:dyDescent="0.3">
      <c r="A39" s="10" t="s">
        <v>13</v>
      </c>
      <c r="B39" s="14">
        <f>B5*(1+B$19+B$21)-B25</f>
        <v>3298.7602601092572</v>
      </c>
      <c r="C39" s="14">
        <f t="shared" ref="B39:J49" si="2">C5*(1+C$19+C$21)-C25</f>
        <v>7323.979769382423</v>
      </c>
      <c r="D39" s="14">
        <f t="shared" si="2"/>
        <v>35343.14689703437</v>
      </c>
      <c r="E39" s="14">
        <f>E5*(1+E$19+E$21)-E25</f>
        <v>16206.431074546857</v>
      </c>
      <c r="F39" s="14">
        <f t="shared" si="2"/>
        <v>3052.1496227932239</v>
      </c>
      <c r="G39" s="14">
        <f t="shared" si="2"/>
        <v>15756.402154947338</v>
      </c>
      <c r="H39" s="14">
        <f t="shared" si="2"/>
        <v>5887.8930267747746</v>
      </c>
      <c r="I39" s="14">
        <f t="shared" si="2"/>
        <v>2834.9955653527541</v>
      </c>
      <c r="J39" s="14">
        <f t="shared" si="2"/>
        <v>11424.793764288672</v>
      </c>
      <c r="L39" s="17"/>
    </row>
    <row r="40" spans="1:12" x14ac:dyDescent="0.3">
      <c r="A40" s="10" t="s">
        <v>14</v>
      </c>
      <c r="B40" s="14">
        <f t="shared" si="2"/>
        <v>3410.979904313629</v>
      </c>
      <c r="C40" s="14">
        <f t="shared" si="2"/>
        <v>8542.9101142482868</v>
      </c>
      <c r="D40" s="14">
        <f t="shared" si="2"/>
        <v>39320.67661335403</v>
      </c>
      <c r="E40" s="14">
        <f t="shared" si="2"/>
        <v>17531.96232655222</v>
      </c>
      <c r="F40" s="14">
        <f t="shared" si="2"/>
        <v>3748.3122685701551</v>
      </c>
      <c r="G40" s="14">
        <f t="shared" si="2"/>
        <v>18143.319709557363</v>
      </c>
      <c r="H40" s="14">
        <f t="shared" si="2"/>
        <v>6728.0796442331412</v>
      </c>
      <c r="I40" s="14">
        <f t="shared" si="2"/>
        <v>3389.4157419121366</v>
      </c>
      <c r="J40" s="14">
        <f t="shared" si="2"/>
        <v>12705.29697701063</v>
      </c>
      <c r="L40" s="17"/>
    </row>
    <row r="41" spans="1:12" x14ac:dyDescent="0.3">
      <c r="A41" s="10" t="s">
        <v>15</v>
      </c>
      <c r="B41" s="14">
        <f t="shared" si="2"/>
        <v>4063.715011011253</v>
      </c>
      <c r="C41" s="14">
        <f t="shared" si="2"/>
        <v>10753.47702110448</v>
      </c>
      <c r="D41" s="14">
        <f t="shared" si="2"/>
        <v>51328.998456989379</v>
      </c>
      <c r="E41" s="14">
        <f t="shared" si="2"/>
        <v>21458.428027305348</v>
      </c>
      <c r="F41" s="14">
        <f t="shared" si="2"/>
        <v>4851.9627715159531</v>
      </c>
      <c r="G41" s="14">
        <f t="shared" si="2"/>
        <v>23891.95670772365</v>
      </c>
      <c r="H41" s="14">
        <f t="shared" si="2"/>
        <v>8209.2040267755929</v>
      </c>
      <c r="I41" s="14">
        <f t="shared" si="2"/>
        <v>4223.6412658142344</v>
      </c>
      <c r="J41" s="14">
        <f t="shared" si="2"/>
        <v>16344.39404426432</v>
      </c>
      <c r="L41" s="17"/>
    </row>
    <row r="42" spans="1:12" x14ac:dyDescent="0.3">
      <c r="A42" s="10" t="s">
        <v>16</v>
      </c>
      <c r="B42" s="14">
        <f t="shared" si="2"/>
        <v>4212.4305224195032</v>
      </c>
      <c r="C42" s="14">
        <f t="shared" si="2"/>
        <v>10799.704334561486</v>
      </c>
      <c r="D42" s="14">
        <f t="shared" si="2"/>
        <v>51226.335034026597</v>
      </c>
      <c r="E42" s="14">
        <f t="shared" si="2"/>
        <v>21049.633395868084</v>
      </c>
      <c r="F42" s="14">
        <f t="shared" si="2"/>
        <v>4921.1980555504615</v>
      </c>
      <c r="G42" s="14">
        <f t="shared" si="2"/>
        <v>23966.287410803037</v>
      </c>
      <c r="H42" s="14">
        <f t="shared" si="2"/>
        <v>8165.6895860340046</v>
      </c>
      <c r="I42" s="14">
        <f t="shared" si="2"/>
        <v>4132.8729669225468</v>
      </c>
      <c r="J42" s="14">
        <f t="shared" si="2"/>
        <v>16392.085352526534</v>
      </c>
      <c r="L42" s="17"/>
    </row>
    <row r="43" spans="1:12" x14ac:dyDescent="0.3">
      <c r="A43" s="10" t="s">
        <v>17</v>
      </c>
      <c r="B43" s="14">
        <f t="shared" si="2"/>
        <v>4043.865287384916</v>
      </c>
      <c r="C43" s="14">
        <f t="shared" si="2"/>
        <v>10055.407936686552</v>
      </c>
      <c r="D43" s="14">
        <f t="shared" si="2"/>
        <v>44059.284441756652</v>
      </c>
      <c r="E43" s="14">
        <f t="shared" si="2"/>
        <v>20831.777399669729</v>
      </c>
      <c r="F43" s="14">
        <f t="shared" si="2"/>
        <v>4478.3477314401707</v>
      </c>
      <c r="G43" s="14">
        <f t="shared" si="2"/>
        <v>20346.046081898909</v>
      </c>
      <c r="H43" s="14">
        <f t="shared" si="2"/>
        <v>7915.9064983837006</v>
      </c>
      <c r="I43" s="14">
        <f t="shared" si="2"/>
        <v>3841.2556355559564</v>
      </c>
      <c r="J43" s="14">
        <f>J9*(1+J$19+J$21)-J29</f>
        <v>14340.722401793511</v>
      </c>
      <c r="L43" s="17"/>
    </row>
    <row r="44" spans="1:12" x14ac:dyDescent="0.3">
      <c r="A44" s="10" t="s">
        <v>18</v>
      </c>
      <c r="B44" s="14">
        <f t="shared" si="2"/>
        <v>4152.564159811991</v>
      </c>
      <c r="C44" s="14">
        <f t="shared" si="2"/>
        <v>9289.6200135576473</v>
      </c>
      <c r="D44" s="14">
        <f t="shared" si="2"/>
        <v>37512.718830673635</v>
      </c>
      <c r="E44" s="14">
        <f>E10*(1+E$19+E$21)-E30</f>
        <v>18050.815434677774</v>
      </c>
      <c r="F44" s="14">
        <f t="shared" si="2"/>
        <v>3841.1454685521194</v>
      </c>
      <c r="G44" s="14">
        <f t="shared" si="2"/>
        <v>17170.837274952966</v>
      </c>
      <c r="H44" s="14">
        <f t="shared" si="2"/>
        <v>6757.020511788156</v>
      </c>
      <c r="I44" s="14">
        <f t="shared" si="2"/>
        <v>3238.877246992678</v>
      </c>
      <c r="J44" s="14">
        <f t="shared" si="2"/>
        <v>12398.641612003414</v>
      </c>
      <c r="L44" s="17"/>
    </row>
    <row r="45" spans="1:12" x14ac:dyDescent="0.3">
      <c r="A45" s="10" t="s">
        <v>19</v>
      </c>
      <c r="B45" s="14">
        <f>B11*(1+B$19+B$21)-B31</f>
        <v>4750.6154086020852</v>
      </c>
      <c r="C45" s="14">
        <f t="shared" si="2"/>
        <v>10662.352962705814</v>
      </c>
      <c r="D45" s="14">
        <f t="shared" si="2"/>
        <v>41707.177910430531</v>
      </c>
      <c r="E45" s="14">
        <f t="shared" si="2"/>
        <v>18818.188271635703</v>
      </c>
      <c r="F45" s="14">
        <f t="shared" si="2"/>
        <v>4335.9395721198853</v>
      </c>
      <c r="G45" s="14">
        <f t="shared" si="2"/>
        <v>18308.202543242984</v>
      </c>
      <c r="H45" s="14">
        <f t="shared" si="2"/>
        <v>8095.4703778044341</v>
      </c>
      <c r="I45" s="14">
        <f t="shared" si="2"/>
        <v>3677.3130678159578</v>
      </c>
      <c r="J45" s="14">
        <f t="shared" si="2"/>
        <v>13269.176094839348</v>
      </c>
      <c r="L45" s="17"/>
    </row>
    <row r="46" spans="1:12" x14ac:dyDescent="0.3">
      <c r="A46" s="10" t="s">
        <v>20</v>
      </c>
      <c r="B46" s="14">
        <f>B12*(1+B$19+B$21)-B32</f>
        <v>5053.9519517542412</v>
      </c>
      <c r="C46" s="14">
        <f t="shared" si="2"/>
        <v>11450.354196966371</v>
      </c>
      <c r="D46" s="14">
        <f t="shared" si="2"/>
        <v>45737.096968169841</v>
      </c>
      <c r="E46" s="14">
        <f t="shared" si="2"/>
        <v>20217.288008311414</v>
      </c>
      <c r="F46" s="14">
        <f t="shared" si="2"/>
        <v>4868.0019391069636</v>
      </c>
      <c r="G46" s="14">
        <f t="shared" si="2"/>
        <v>21861.81789331459</v>
      </c>
      <c r="H46" s="14">
        <f t="shared" si="2"/>
        <v>9643.1543881483558</v>
      </c>
      <c r="I46" s="14">
        <f t="shared" si="2"/>
        <v>4506.1175044975289</v>
      </c>
      <c r="J46" s="14">
        <f t="shared" si="2"/>
        <v>16658.806973771792</v>
      </c>
      <c r="L46" s="17"/>
    </row>
    <row r="47" spans="1:12" x14ac:dyDescent="0.3">
      <c r="A47" s="10" t="s">
        <v>21</v>
      </c>
      <c r="B47" s="14">
        <f t="shared" si="2"/>
        <v>5354.8564854144661</v>
      </c>
      <c r="C47" s="14">
        <f t="shared" si="2"/>
        <v>12004.804066516761</v>
      </c>
      <c r="D47" s="14">
        <f t="shared" si="2"/>
        <v>49184.177053707346</v>
      </c>
      <c r="E47" s="14">
        <f t="shared" si="2"/>
        <v>21835.22487377773</v>
      </c>
      <c r="F47" s="14">
        <f t="shared" si="2"/>
        <v>5397.8861388113455</v>
      </c>
      <c r="G47" s="14">
        <f t="shared" si="2"/>
        <v>22824.108928642199</v>
      </c>
      <c r="H47" s="14">
        <f t="shared" si="2"/>
        <v>9508.522803322312</v>
      </c>
      <c r="I47" s="14">
        <f t="shared" si="2"/>
        <v>4426.4223375193469</v>
      </c>
      <c r="J47" s="14">
        <f t="shared" si="2"/>
        <v>16691.334395050148</v>
      </c>
      <c r="L47" s="17"/>
    </row>
    <row r="48" spans="1:12" x14ac:dyDescent="0.3">
      <c r="A48" s="10" t="s">
        <v>22</v>
      </c>
      <c r="B48" s="14">
        <f t="shared" si="2"/>
        <v>5244.9133459566419</v>
      </c>
      <c r="C48" s="14">
        <f t="shared" si="2"/>
        <v>11843.587637812059</v>
      </c>
      <c r="D48" s="14">
        <f t="shared" si="2"/>
        <v>49515.879751102693</v>
      </c>
      <c r="E48" s="14">
        <f t="shared" si="2"/>
        <v>22159.755904990852</v>
      </c>
      <c r="F48" s="14">
        <f t="shared" si="2"/>
        <v>5412.235027049489</v>
      </c>
      <c r="G48" s="14">
        <f t="shared" si="2"/>
        <v>22865.276980542658</v>
      </c>
      <c r="H48" s="14">
        <f t="shared" si="2"/>
        <v>9616.1565893573152</v>
      </c>
      <c r="I48" s="14">
        <f t="shared" si="2"/>
        <v>4474.5809240624931</v>
      </c>
      <c r="J48" s="14">
        <f>J14*(1+J$19+J$21)-J34</f>
        <v>16810.662035717625</v>
      </c>
      <c r="L48" s="17"/>
    </row>
    <row r="49" spans="1:12" x14ac:dyDescent="0.3">
      <c r="A49" s="10" t="s">
        <v>23</v>
      </c>
      <c r="B49" s="14">
        <f>B15*(1+B$19+B$21)-B35</f>
        <v>4860.7096581473952</v>
      </c>
      <c r="C49" s="14">
        <f t="shared" si="2"/>
        <v>10907.61985140461</v>
      </c>
      <c r="D49" s="14">
        <f t="shared" si="2"/>
        <v>45001.502771543499</v>
      </c>
      <c r="E49" s="14">
        <f t="shared" si="2"/>
        <v>19909.258136159686</v>
      </c>
      <c r="F49" s="14">
        <f t="shared" si="2"/>
        <v>4667.3260641848656</v>
      </c>
      <c r="G49" s="14">
        <f t="shared" si="2"/>
        <v>19752.185869633231</v>
      </c>
      <c r="H49" s="14">
        <f t="shared" si="2"/>
        <v>8303.7670655345992</v>
      </c>
      <c r="I49" s="14">
        <f t="shared" si="2"/>
        <v>3821.1036808144609</v>
      </c>
      <c r="J49" s="14">
        <f t="shared" si="2"/>
        <v>14088.955693176864</v>
      </c>
      <c r="L49" s="17"/>
    </row>
    <row r="50" spans="1:12" x14ac:dyDescent="0.3">
      <c r="L50" s="17"/>
    </row>
    <row r="51" spans="1:12" x14ac:dyDescent="0.3">
      <c r="A51" s="1" t="s">
        <v>44</v>
      </c>
      <c r="K51" s="2" t="s">
        <v>53</v>
      </c>
    </row>
    <row r="52" spans="1:12" x14ac:dyDescent="0.3">
      <c r="A52" s="10" t="s">
        <v>12</v>
      </c>
      <c r="B52" s="14">
        <f>IF(入力!$E$16=B$2,入力!$E$19/1000,0)</f>
        <v>0</v>
      </c>
      <c r="C52" s="14">
        <f>IF(入力!$E$16=C$2,入力!$E$19/1000,0)</f>
        <v>0</v>
      </c>
      <c r="D52" s="14">
        <f>IF(入力!$E$16=D$2,入力!$E$19/1000,0)</f>
        <v>0</v>
      </c>
      <c r="E52" s="14">
        <f>IF(入力!$E$16=E$2,入力!$E$19/1000,0)</f>
        <v>0</v>
      </c>
      <c r="F52" s="14">
        <f>IF(入力!$E$16=F$2,入力!$E$19/1000,0)</f>
        <v>0</v>
      </c>
      <c r="G52" s="14">
        <f>IF(入力!$E$16=G$2,入力!$E$19/1000,0)</f>
        <v>0</v>
      </c>
      <c r="H52" s="14">
        <f>IF(入力!$E$16=H$2,入力!$E$19/1000,0)</f>
        <v>0</v>
      </c>
      <c r="I52" s="14">
        <f>IF(入力!$E$16=I$2,入力!$E$19/1000,0)</f>
        <v>0</v>
      </c>
      <c r="J52" s="14">
        <f>IF(入力!$E$16=J$2,入力!$E$19/1000,0)</f>
        <v>0</v>
      </c>
      <c r="K52" s="17">
        <f>SUM(B52:J52)</f>
        <v>0</v>
      </c>
      <c r="L52" s="17"/>
    </row>
    <row r="53" spans="1:12" x14ac:dyDescent="0.3">
      <c r="A53" s="10" t="s">
        <v>13</v>
      </c>
      <c r="B53" s="14">
        <f>IF(入力!$E$16=B$2,入力!$F$19/1000,0)</f>
        <v>0</v>
      </c>
      <c r="C53" s="14">
        <f>IF(入力!$E$16=C$2,入力!$F$19/1000,0)</f>
        <v>0</v>
      </c>
      <c r="D53" s="14">
        <f>IF(入力!$E$16=D$2,入力!$F$19/1000,0)</f>
        <v>0</v>
      </c>
      <c r="E53" s="14">
        <f>IF(入力!$E$16=E$2,入力!$F$19/1000,0)</f>
        <v>0</v>
      </c>
      <c r="F53" s="14">
        <f>IF(入力!$E$16=F$2,入力!$F$19/1000,0)</f>
        <v>0</v>
      </c>
      <c r="G53" s="14">
        <f>IF(入力!$E$16=G$2,入力!$F$19/1000,0)</f>
        <v>0</v>
      </c>
      <c r="H53" s="14">
        <f>IF(入力!$E$16=H$2,入力!$F$19/1000,0)</f>
        <v>0</v>
      </c>
      <c r="I53" s="14">
        <f>IF(入力!$E$16=I$2,入力!$F$19/1000,0)</f>
        <v>0</v>
      </c>
      <c r="J53" s="14">
        <f>IF(入力!$E$16=J$2,入力!$F$19/1000,0)</f>
        <v>0</v>
      </c>
      <c r="K53" s="17">
        <f t="shared" ref="K53:K63" si="3">SUM(B53:J53)</f>
        <v>0</v>
      </c>
      <c r="L53" s="17"/>
    </row>
    <row r="54" spans="1:12" x14ac:dyDescent="0.3">
      <c r="A54" s="10" t="s">
        <v>14</v>
      </c>
      <c r="B54" s="14">
        <f>IF(入力!$E$16=B$2,入力!$G$19/1000,0)</f>
        <v>0</v>
      </c>
      <c r="C54" s="14">
        <f>IF(入力!$E$16=C$2,入力!$G$19/1000,0)</f>
        <v>0</v>
      </c>
      <c r="D54" s="14">
        <f>IF(入力!$E$16=D$2,入力!$G$19/1000,0)</f>
        <v>0</v>
      </c>
      <c r="E54" s="14">
        <f>IF(入力!$E$16=E$2,入力!$G$19/1000,0)</f>
        <v>0</v>
      </c>
      <c r="F54" s="14">
        <f>IF(入力!$E$16=F$2,入力!$G$19/1000,0)</f>
        <v>0</v>
      </c>
      <c r="G54" s="14">
        <f>IF(入力!$E$16=G$2,入力!$G$19/1000,0)</f>
        <v>0</v>
      </c>
      <c r="H54" s="14">
        <f>IF(入力!$E$16=H$2,入力!$G$19/1000,0)</f>
        <v>0</v>
      </c>
      <c r="I54" s="14">
        <f>IF(入力!$E$16=I$2,入力!$G$19/1000,0)</f>
        <v>0</v>
      </c>
      <c r="J54" s="14">
        <f>IF(入力!$E$16=J$2,入力!$G$19/1000,0)</f>
        <v>0</v>
      </c>
      <c r="K54" s="17">
        <f t="shared" si="3"/>
        <v>0</v>
      </c>
      <c r="L54" s="17"/>
    </row>
    <row r="55" spans="1:12" x14ac:dyDescent="0.3">
      <c r="A55" s="10" t="s">
        <v>15</v>
      </c>
      <c r="B55" s="14">
        <f>IF(入力!$E$16=B$2,入力!$H$19/1000,0)</f>
        <v>0</v>
      </c>
      <c r="C55" s="14">
        <f>IF(入力!$E$16=C$2,入力!$H$19/1000,0)</f>
        <v>0</v>
      </c>
      <c r="D55" s="14">
        <f>IF(入力!$E$16=D$2,入力!$H$19/1000,0)</f>
        <v>0</v>
      </c>
      <c r="E55" s="14">
        <f>IF(入力!$E$16=E$2,入力!$H$19/1000,0)</f>
        <v>0</v>
      </c>
      <c r="F55" s="14">
        <f>IF(入力!$E$16=F$2,入力!$H$19/1000,0)</f>
        <v>0</v>
      </c>
      <c r="G55" s="14">
        <f>IF(入力!$E$16=G$2,入力!$H$19/1000,0)</f>
        <v>0</v>
      </c>
      <c r="H55" s="14">
        <f>IF(入力!$E$16=H$2,入力!$H$19/1000,0)</f>
        <v>0</v>
      </c>
      <c r="I55" s="14">
        <f>IF(入力!$E$16=I$2,入力!$H$19/1000,0)</f>
        <v>0</v>
      </c>
      <c r="J55" s="14">
        <f>IF(入力!$E$16=J$2,入力!$H$19/1000,0)</f>
        <v>0</v>
      </c>
      <c r="K55" s="17">
        <f t="shared" si="3"/>
        <v>0</v>
      </c>
      <c r="L55" s="17"/>
    </row>
    <row r="56" spans="1:12" x14ac:dyDescent="0.3">
      <c r="A56" s="10" t="s">
        <v>16</v>
      </c>
      <c r="B56" s="14">
        <f>IF(入力!$E$16=B$2,入力!$I$19/1000,0)</f>
        <v>0</v>
      </c>
      <c r="C56" s="14">
        <f>IF(入力!$E$16=C$2,入力!$I$19/1000,0)</f>
        <v>0</v>
      </c>
      <c r="D56" s="14">
        <f>IF(入力!$E$16=D$2,入力!$I$19/1000,0)</f>
        <v>0</v>
      </c>
      <c r="E56" s="14">
        <f>IF(入力!$E$16=E$2,入力!$I$19/1000,0)</f>
        <v>0</v>
      </c>
      <c r="F56" s="14">
        <f>IF(入力!$E$16=F$2,入力!$I$19/1000,0)</f>
        <v>0</v>
      </c>
      <c r="G56" s="14">
        <f>IF(入力!$E$16=G$2,入力!$I$19/1000,0)</f>
        <v>0</v>
      </c>
      <c r="H56" s="14">
        <f>IF(入力!$E$16=H$2,入力!$I$19/1000,0)</f>
        <v>0</v>
      </c>
      <c r="I56" s="14">
        <f>IF(入力!$E$16=I$2,入力!$I$19/1000,0)</f>
        <v>0</v>
      </c>
      <c r="J56" s="14">
        <f>IF(入力!$E$16=J$2,入力!$I$19/1000,0)</f>
        <v>0</v>
      </c>
      <c r="K56" s="17">
        <f t="shared" si="3"/>
        <v>0</v>
      </c>
      <c r="L56" s="17"/>
    </row>
    <row r="57" spans="1:12" x14ac:dyDescent="0.3">
      <c r="A57" s="10" t="s">
        <v>17</v>
      </c>
      <c r="B57" s="14">
        <f>IF(入力!$E$16=B$2,入力!$J$19/1000,0)</f>
        <v>0</v>
      </c>
      <c r="C57" s="14">
        <f>IF(入力!$E$16=C$2,入力!$J$19/1000,0)</f>
        <v>0</v>
      </c>
      <c r="D57" s="14">
        <f>IF(入力!$E$16=D$2,入力!$J$19/1000,0)</f>
        <v>0</v>
      </c>
      <c r="E57" s="14">
        <f>IF(入力!$E$16=E$2,入力!$J$19/1000,0)</f>
        <v>0</v>
      </c>
      <c r="F57" s="14">
        <f>IF(入力!$E$16=F$2,入力!$J$19/1000,0)</f>
        <v>0</v>
      </c>
      <c r="G57" s="14">
        <f>IF(入力!$E$16=G$2,入力!$J$19/1000,0)</f>
        <v>0</v>
      </c>
      <c r="H57" s="14">
        <f>IF(入力!$E$16=H$2,入力!$J$19/1000,0)</f>
        <v>0</v>
      </c>
      <c r="I57" s="14">
        <f>IF(入力!$E$16=I$2,入力!$J$19/1000,0)</f>
        <v>0</v>
      </c>
      <c r="J57" s="14">
        <f>IF(入力!$E$16=J$2,入力!$J$19/1000,0)</f>
        <v>0</v>
      </c>
      <c r="K57" s="17">
        <f t="shared" si="3"/>
        <v>0</v>
      </c>
      <c r="L57" s="17"/>
    </row>
    <row r="58" spans="1:12" x14ac:dyDescent="0.3">
      <c r="A58" s="10" t="s">
        <v>18</v>
      </c>
      <c r="B58" s="14">
        <f>IF(入力!$E$16=B$2,入力!$K$19/1000,0)</f>
        <v>0</v>
      </c>
      <c r="C58" s="14">
        <f>IF(入力!$E$16=C$2,入力!$K$19/1000,0)</f>
        <v>0</v>
      </c>
      <c r="D58" s="14">
        <f>IF(入力!$E$16=D$2,入力!$K$19/1000,0)</f>
        <v>0</v>
      </c>
      <c r="E58" s="14">
        <f>IF(入力!$E$16=E$2,入力!$K$19/1000,0)</f>
        <v>0</v>
      </c>
      <c r="F58" s="14">
        <f>IF(入力!$E$16=F$2,入力!$K$19/1000,0)</f>
        <v>0</v>
      </c>
      <c r="G58" s="14">
        <f>IF(入力!$E$16=G$2,入力!$K$19/1000,0)</f>
        <v>0</v>
      </c>
      <c r="H58" s="14">
        <f>IF(入力!$E$16=H$2,入力!$K$19/1000,0)</f>
        <v>0</v>
      </c>
      <c r="I58" s="14">
        <f>IF(入力!$E$16=I$2,入力!$K$19/1000,0)</f>
        <v>0</v>
      </c>
      <c r="J58" s="14">
        <f>IF(入力!$E$16=J$2,入力!$K$19/1000,0)</f>
        <v>0</v>
      </c>
      <c r="K58" s="17">
        <f t="shared" si="3"/>
        <v>0</v>
      </c>
      <c r="L58" s="17"/>
    </row>
    <row r="59" spans="1:12" x14ac:dyDescent="0.3">
      <c r="A59" s="10" t="s">
        <v>19</v>
      </c>
      <c r="B59" s="14">
        <f>IF(入力!$E$16=B$2,入力!$L$19/1000,0)</f>
        <v>0</v>
      </c>
      <c r="C59" s="14">
        <f>IF(入力!$E$16=C$2,入力!$L$19/1000,0)</f>
        <v>0</v>
      </c>
      <c r="D59" s="14">
        <f>IF(入力!$E$16=D$2,入力!$L$19/1000,0)</f>
        <v>0</v>
      </c>
      <c r="E59" s="14">
        <f>IF(入力!$E$16=E$2,入力!$L$19/1000,0)</f>
        <v>0</v>
      </c>
      <c r="F59" s="14">
        <f>IF(入力!$E$16=F$2,入力!$L$19/1000,0)</f>
        <v>0</v>
      </c>
      <c r="G59" s="14">
        <f>IF(入力!$E$16=G$2,入力!$L$19/1000,0)</f>
        <v>0</v>
      </c>
      <c r="H59" s="14">
        <f>IF(入力!$E$16=H$2,入力!$L$19/1000,0)</f>
        <v>0</v>
      </c>
      <c r="I59" s="14">
        <f>IF(入力!$E$16=I$2,入力!$L$19/1000,0)</f>
        <v>0</v>
      </c>
      <c r="J59" s="14">
        <f>IF(入力!$E$16=J$2,入力!$L$19/1000,0)</f>
        <v>0</v>
      </c>
      <c r="K59" s="17">
        <f t="shared" si="3"/>
        <v>0</v>
      </c>
      <c r="L59" s="17"/>
    </row>
    <row r="60" spans="1:12" x14ac:dyDescent="0.3">
      <c r="A60" s="10" t="s">
        <v>20</v>
      </c>
      <c r="B60" s="14">
        <f>IF(入力!$E$16=B$2,入力!$M$19/1000,0)</f>
        <v>0</v>
      </c>
      <c r="C60" s="14">
        <f>IF(入力!$E$16=C$2,入力!$M$19/1000,0)</f>
        <v>0</v>
      </c>
      <c r="D60" s="14">
        <f>IF(入力!$E$16=D$2,入力!$M$19/1000,0)</f>
        <v>0</v>
      </c>
      <c r="E60" s="14">
        <f>IF(入力!$E$16=E$2,入力!$M$19/1000,0)</f>
        <v>0</v>
      </c>
      <c r="F60" s="14">
        <f>IF(入力!$E$16=F$2,入力!$M$19/1000,0)</f>
        <v>0</v>
      </c>
      <c r="G60" s="14">
        <f>IF(入力!$E$16=G$2,入力!$M$19/1000,0)</f>
        <v>0</v>
      </c>
      <c r="H60" s="14">
        <f>IF(入力!$E$16=H$2,入力!$M$19/1000,0)</f>
        <v>0</v>
      </c>
      <c r="I60" s="14">
        <f>IF(入力!$E$16=I$2,入力!$M$19/1000,0)</f>
        <v>0</v>
      </c>
      <c r="J60" s="14">
        <f>IF(入力!$E$16=J$2,入力!$M$19/1000,0)</f>
        <v>0</v>
      </c>
      <c r="K60" s="17">
        <f t="shared" si="3"/>
        <v>0</v>
      </c>
      <c r="L60" s="17"/>
    </row>
    <row r="61" spans="1:12" x14ac:dyDescent="0.3">
      <c r="A61" s="10" t="s">
        <v>21</v>
      </c>
      <c r="B61" s="14">
        <f>IF(入力!$E$16=B$2,入力!$N$19/1000,0)</f>
        <v>0</v>
      </c>
      <c r="C61" s="14">
        <f>IF(入力!$E$16=C$2,入力!$N$19/1000,0)</f>
        <v>0</v>
      </c>
      <c r="D61" s="14">
        <f>IF(入力!$E$16=D$2,入力!$N$19/1000,0)</f>
        <v>0</v>
      </c>
      <c r="E61" s="14">
        <f>IF(入力!$E$16=E$2,入力!$N$19/1000,0)</f>
        <v>0</v>
      </c>
      <c r="F61" s="14">
        <f>IF(入力!$E$16=F$2,入力!$N$19/1000,0)</f>
        <v>0</v>
      </c>
      <c r="G61" s="14">
        <f>IF(入力!$E$16=G$2,入力!$N$19/1000,0)</f>
        <v>0</v>
      </c>
      <c r="H61" s="14">
        <f>IF(入力!$E$16=H$2,入力!$N$19/1000,0)</f>
        <v>0</v>
      </c>
      <c r="I61" s="14">
        <f>IF(入力!$E$16=I$2,入力!$N$19/1000,0)</f>
        <v>0</v>
      </c>
      <c r="J61" s="14">
        <f>IF(入力!$E$16=J$2,入力!$N$19/1000,0)</f>
        <v>0</v>
      </c>
      <c r="K61" s="17">
        <f t="shared" si="3"/>
        <v>0</v>
      </c>
      <c r="L61" s="17"/>
    </row>
    <row r="62" spans="1:12" x14ac:dyDescent="0.3">
      <c r="A62" s="10" t="s">
        <v>22</v>
      </c>
      <c r="B62" s="14">
        <f>IF(入力!$E$16=B$2,入力!$O$19/1000,0)</f>
        <v>0</v>
      </c>
      <c r="C62" s="14">
        <f>IF(入力!$E$16=C$2,入力!$O$19/1000,0)</f>
        <v>0</v>
      </c>
      <c r="D62" s="14">
        <f>IF(入力!$E$16=D$2,入力!$O$19/1000,0)</f>
        <v>0</v>
      </c>
      <c r="E62" s="14">
        <f>IF(入力!$E$16=E$2,入力!$O$19/1000,0)</f>
        <v>0</v>
      </c>
      <c r="F62" s="14">
        <f>IF(入力!$E$16=F$2,入力!$O$19/1000,0)</f>
        <v>0</v>
      </c>
      <c r="G62" s="14">
        <f>IF(入力!$E$16=G$2,入力!$O$19/1000,0)</f>
        <v>0</v>
      </c>
      <c r="H62" s="14">
        <f>IF(入力!$E$16=H$2,入力!$O$19/1000,0)</f>
        <v>0</v>
      </c>
      <c r="I62" s="14">
        <f>IF(入力!$E$16=I$2,入力!$O$19/1000,0)</f>
        <v>0</v>
      </c>
      <c r="J62" s="14">
        <f>IF(入力!$E$16=J$2,入力!$O$19/1000,0)</f>
        <v>0</v>
      </c>
      <c r="K62" s="17">
        <f t="shared" si="3"/>
        <v>0</v>
      </c>
      <c r="L62" s="17"/>
    </row>
    <row r="63" spans="1:12" x14ac:dyDescent="0.3">
      <c r="A63" s="10" t="s">
        <v>23</v>
      </c>
      <c r="B63" s="14">
        <f>IF(入力!$E$16=B$2,入力!$P$19/1000,0)</f>
        <v>0</v>
      </c>
      <c r="C63" s="14">
        <f>IF(入力!$E$16=C$2,入力!$P$19/1000,0)</f>
        <v>0</v>
      </c>
      <c r="D63" s="14">
        <f>IF(入力!$E$16=D$2,入力!$P$19/1000,0)</f>
        <v>0</v>
      </c>
      <c r="E63" s="14">
        <f>IF(入力!$E$16=E$2,入力!$P$19/1000,0)</f>
        <v>0</v>
      </c>
      <c r="F63" s="14">
        <f>IF(入力!$E$16=F$2,入力!$P$19/1000,0)</f>
        <v>0</v>
      </c>
      <c r="G63" s="14">
        <f>IF(入力!$E$16=G$2,入力!$P$19/1000,0)</f>
        <v>0</v>
      </c>
      <c r="H63" s="14">
        <f>IF(入力!$E$16=H$2,入力!$P$19/1000,0)</f>
        <v>0</v>
      </c>
      <c r="I63" s="14">
        <f>IF(入力!$E$16=I$2,入力!$P$19/1000,0)</f>
        <v>0</v>
      </c>
      <c r="J63" s="14">
        <f>IF(入力!$E$16=J$2,入力!$P$19/1000,0)</f>
        <v>0</v>
      </c>
      <c r="K63" s="17">
        <f t="shared" si="3"/>
        <v>0</v>
      </c>
      <c r="L63" s="17"/>
    </row>
    <row r="65" spans="1:15" x14ac:dyDescent="0.3">
      <c r="A65" s="1" t="s">
        <v>45</v>
      </c>
    </row>
    <row r="66" spans="1:15" x14ac:dyDescent="0.3">
      <c r="A66" s="10" t="s">
        <v>12</v>
      </c>
      <c r="B66" s="14">
        <f>B38-(B52-MIN(B$52:B$63))</f>
        <v>3945.4868601744965</v>
      </c>
      <c r="C66" s="14">
        <f>C38-(C52-MIN(C$52:C$63))</f>
        <v>8676.6121894437947</v>
      </c>
      <c r="D66" s="14">
        <f>D38-(D52-MIN(D$52:D$63))</f>
        <v>38741.985010521472</v>
      </c>
      <c r="E66" s="14">
        <f t="shared" ref="E66:J66" si="4">E38-(E52-MIN(E$52:E$63))</f>
        <v>16976.68687537044</v>
      </c>
      <c r="F66" s="14">
        <f t="shared" si="4"/>
        <v>3661.0917055359496</v>
      </c>
      <c r="G66" s="14">
        <f>G38-(G52-MIN(G$52:G$63))</f>
        <v>16450.114777333922</v>
      </c>
      <c r="H66" s="14">
        <f t="shared" si="4"/>
        <v>6784.4482769532169</v>
      </c>
      <c r="I66" s="14">
        <f t="shared" si="4"/>
        <v>3295.2443036480954</v>
      </c>
      <c r="J66" s="14">
        <f t="shared" si="4"/>
        <v>11807.926766762725</v>
      </c>
      <c r="L66" s="17"/>
      <c r="M66" s="17"/>
      <c r="O66" s="31"/>
    </row>
    <row r="67" spans="1:15" x14ac:dyDescent="0.3">
      <c r="A67" s="10" t="s">
        <v>13</v>
      </c>
      <c r="B67" s="14">
        <f>B39-(B53-MIN(B$52:B$63))</f>
        <v>3298.7602601092572</v>
      </c>
      <c r="C67" s="14">
        <f t="shared" ref="B67:J77" si="5">C39-(C53-MIN(C$52:C$63))</f>
        <v>7323.979769382423</v>
      </c>
      <c r="D67" s="14">
        <f t="shared" si="5"/>
        <v>35343.14689703437</v>
      </c>
      <c r="E67" s="14">
        <f t="shared" si="5"/>
        <v>16206.431074546857</v>
      </c>
      <c r="F67" s="14">
        <f t="shared" si="5"/>
        <v>3052.1496227932239</v>
      </c>
      <c r="G67" s="14">
        <f>G39-(G53-MIN(G$52:G$63))</f>
        <v>15756.402154947338</v>
      </c>
      <c r="H67" s="14">
        <f t="shared" si="5"/>
        <v>5887.8930267747746</v>
      </c>
      <c r="I67" s="14">
        <f t="shared" si="5"/>
        <v>2834.9955653527541</v>
      </c>
      <c r="J67" s="14">
        <f t="shared" si="5"/>
        <v>11424.793764288672</v>
      </c>
      <c r="L67" s="17"/>
      <c r="M67" s="17"/>
      <c r="O67" s="31"/>
    </row>
    <row r="68" spans="1:15" x14ac:dyDescent="0.3">
      <c r="A68" s="10" t="s">
        <v>14</v>
      </c>
      <c r="B68" s="14">
        <f t="shared" si="5"/>
        <v>3410.979904313629</v>
      </c>
      <c r="C68" s="14">
        <f t="shared" si="5"/>
        <v>8542.9101142482868</v>
      </c>
      <c r="D68" s="14">
        <f>D40-(D54-MIN(D$52:D$63))</f>
        <v>39320.67661335403</v>
      </c>
      <c r="E68" s="14">
        <f t="shared" si="5"/>
        <v>17531.96232655222</v>
      </c>
      <c r="F68" s="14">
        <f t="shared" si="5"/>
        <v>3748.3122685701551</v>
      </c>
      <c r="G68" s="14">
        <f>G40-(G54-MIN(G$52:G$63))</f>
        <v>18143.319709557363</v>
      </c>
      <c r="H68" s="14">
        <f t="shared" si="5"/>
        <v>6728.0796442331412</v>
      </c>
      <c r="I68" s="14">
        <f t="shared" si="5"/>
        <v>3389.4157419121366</v>
      </c>
      <c r="J68" s="14">
        <f t="shared" si="5"/>
        <v>12705.29697701063</v>
      </c>
      <c r="L68" s="17"/>
      <c r="M68" s="17"/>
      <c r="O68" s="31"/>
    </row>
    <row r="69" spans="1:15" x14ac:dyDescent="0.3">
      <c r="A69" s="10" t="s">
        <v>15</v>
      </c>
      <c r="B69" s="14">
        <f>B41-(B55-MIN(B$52:B$63))</f>
        <v>4063.715011011253</v>
      </c>
      <c r="C69" s="14">
        <f t="shared" si="5"/>
        <v>10753.47702110448</v>
      </c>
      <c r="D69" s="14">
        <f t="shared" si="5"/>
        <v>51328.998456989379</v>
      </c>
      <c r="E69" s="14">
        <f t="shared" si="5"/>
        <v>21458.428027305348</v>
      </c>
      <c r="F69" s="14">
        <f t="shared" si="5"/>
        <v>4851.9627715159531</v>
      </c>
      <c r="G69" s="14">
        <f>G41-(G55-MIN(G$52:G$63))</f>
        <v>23891.95670772365</v>
      </c>
      <c r="H69" s="14">
        <f t="shared" si="5"/>
        <v>8209.2040267755929</v>
      </c>
      <c r="I69" s="14">
        <f t="shared" si="5"/>
        <v>4223.6412658142344</v>
      </c>
      <c r="J69" s="14">
        <f t="shared" si="5"/>
        <v>16344.39404426432</v>
      </c>
      <c r="L69" s="17"/>
      <c r="M69" s="17"/>
      <c r="O69" s="31"/>
    </row>
    <row r="70" spans="1:15" x14ac:dyDescent="0.3">
      <c r="A70" s="10" t="s">
        <v>16</v>
      </c>
      <c r="B70" s="14">
        <f t="shared" si="5"/>
        <v>4212.4305224195032</v>
      </c>
      <c r="C70" s="14">
        <f>C42-(C56-MIN(C$52:C$63))</f>
        <v>10799.704334561486</v>
      </c>
      <c r="D70" s="14">
        <f>D42-(D56-MIN(D$52:D$63))</f>
        <v>51226.335034026597</v>
      </c>
      <c r="E70" s="14">
        <f t="shared" si="5"/>
        <v>21049.633395868084</v>
      </c>
      <c r="F70" s="14">
        <f t="shared" si="5"/>
        <v>4921.1980555504615</v>
      </c>
      <c r="G70" s="14">
        <f t="shared" si="5"/>
        <v>23966.287410803037</v>
      </c>
      <c r="H70" s="14">
        <f t="shared" si="5"/>
        <v>8165.6895860340046</v>
      </c>
      <c r="I70" s="14">
        <f t="shared" si="5"/>
        <v>4132.8729669225468</v>
      </c>
      <c r="J70" s="14">
        <f t="shared" si="5"/>
        <v>16392.085352526534</v>
      </c>
      <c r="L70" s="17"/>
      <c r="M70" s="17"/>
      <c r="O70" s="31"/>
    </row>
    <row r="71" spans="1:15" x14ac:dyDescent="0.3">
      <c r="A71" s="10" t="s">
        <v>17</v>
      </c>
      <c r="B71" s="14">
        <f t="shared" si="5"/>
        <v>4043.865287384916</v>
      </c>
      <c r="C71" s="14">
        <f t="shared" si="5"/>
        <v>10055.407936686552</v>
      </c>
      <c r="D71" s="14">
        <f t="shared" si="5"/>
        <v>44059.284441756652</v>
      </c>
      <c r="E71" s="14">
        <f t="shared" si="5"/>
        <v>20831.777399669729</v>
      </c>
      <c r="F71" s="14">
        <f t="shared" si="5"/>
        <v>4478.3477314401707</v>
      </c>
      <c r="G71" s="14">
        <f t="shared" si="5"/>
        <v>20346.046081898909</v>
      </c>
      <c r="H71" s="14">
        <f t="shared" si="5"/>
        <v>7915.9064983837006</v>
      </c>
      <c r="I71" s="14">
        <f t="shared" si="5"/>
        <v>3841.2556355559564</v>
      </c>
      <c r="J71" s="14">
        <f t="shared" si="5"/>
        <v>14340.722401793511</v>
      </c>
      <c r="L71" s="17"/>
      <c r="M71" s="17"/>
      <c r="O71" s="31"/>
    </row>
    <row r="72" spans="1:15" x14ac:dyDescent="0.3">
      <c r="A72" s="10" t="s">
        <v>18</v>
      </c>
      <c r="B72" s="14">
        <f t="shared" si="5"/>
        <v>4152.564159811991</v>
      </c>
      <c r="C72" s="14">
        <f t="shared" si="5"/>
        <v>9289.6200135576473</v>
      </c>
      <c r="D72" s="14">
        <f t="shared" si="5"/>
        <v>37512.718830673635</v>
      </c>
      <c r="E72" s="14">
        <f t="shared" si="5"/>
        <v>18050.815434677774</v>
      </c>
      <c r="F72" s="14">
        <f t="shared" si="5"/>
        <v>3841.1454685521194</v>
      </c>
      <c r="G72" s="14">
        <f t="shared" si="5"/>
        <v>17170.837274952966</v>
      </c>
      <c r="H72" s="14">
        <f t="shared" si="5"/>
        <v>6757.020511788156</v>
      </c>
      <c r="I72" s="14">
        <f t="shared" si="5"/>
        <v>3238.877246992678</v>
      </c>
      <c r="J72" s="14">
        <f t="shared" si="5"/>
        <v>12398.641612003414</v>
      </c>
      <c r="L72" s="17"/>
      <c r="M72" s="17"/>
      <c r="O72" s="31"/>
    </row>
    <row r="73" spans="1:15" x14ac:dyDescent="0.3">
      <c r="A73" s="10" t="s">
        <v>19</v>
      </c>
      <c r="B73" s="14">
        <f t="shared" si="5"/>
        <v>4750.6154086020852</v>
      </c>
      <c r="C73" s="14">
        <f t="shared" si="5"/>
        <v>10662.352962705814</v>
      </c>
      <c r="D73" s="14">
        <f t="shared" si="5"/>
        <v>41707.177910430531</v>
      </c>
      <c r="E73" s="14">
        <f t="shared" si="5"/>
        <v>18818.188271635703</v>
      </c>
      <c r="F73" s="14">
        <f t="shared" si="5"/>
        <v>4335.9395721198853</v>
      </c>
      <c r="G73" s="14">
        <f t="shared" si="5"/>
        <v>18308.202543242984</v>
      </c>
      <c r="H73" s="14">
        <f t="shared" si="5"/>
        <v>8095.4703778044341</v>
      </c>
      <c r="I73" s="14">
        <f t="shared" si="5"/>
        <v>3677.3130678159578</v>
      </c>
      <c r="J73" s="14">
        <f t="shared" si="5"/>
        <v>13269.176094839348</v>
      </c>
      <c r="L73" s="17"/>
      <c r="M73" s="17"/>
      <c r="O73" s="31"/>
    </row>
    <row r="74" spans="1:15" x14ac:dyDescent="0.3">
      <c r="A74" s="10" t="s">
        <v>20</v>
      </c>
      <c r="B74" s="14">
        <f t="shared" si="5"/>
        <v>5053.9519517542412</v>
      </c>
      <c r="C74" s="14">
        <f>C46-(C60-MIN(C$52:C$63))</f>
        <v>11450.354196966371</v>
      </c>
      <c r="D74" s="14">
        <f t="shared" si="5"/>
        <v>45737.096968169841</v>
      </c>
      <c r="E74" s="14">
        <f t="shared" si="5"/>
        <v>20217.288008311414</v>
      </c>
      <c r="F74" s="14">
        <f t="shared" si="5"/>
        <v>4868.0019391069636</v>
      </c>
      <c r="G74" s="14">
        <f t="shared" si="5"/>
        <v>21861.81789331459</v>
      </c>
      <c r="H74" s="14">
        <f t="shared" si="5"/>
        <v>9643.1543881483558</v>
      </c>
      <c r="I74" s="14">
        <f t="shared" si="5"/>
        <v>4506.1175044975289</v>
      </c>
      <c r="J74" s="14">
        <f t="shared" si="5"/>
        <v>16658.806973771792</v>
      </c>
      <c r="L74" s="17"/>
      <c r="M74" s="17"/>
      <c r="O74" s="31"/>
    </row>
    <row r="75" spans="1:15" x14ac:dyDescent="0.3">
      <c r="A75" s="10" t="s">
        <v>21</v>
      </c>
      <c r="B75" s="14">
        <f t="shared" si="5"/>
        <v>5354.8564854144661</v>
      </c>
      <c r="C75" s="14">
        <f t="shared" si="5"/>
        <v>12004.804066516761</v>
      </c>
      <c r="D75" s="14">
        <f t="shared" si="5"/>
        <v>49184.177053707346</v>
      </c>
      <c r="E75" s="14">
        <f t="shared" si="5"/>
        <v>21835.22487377773</v>
      </c>
      <c r="F75" s="14">
        <f t="shared" si="5"/>
        <v>5397.8861388113455</v>
      </c>
      <c r="G75" s="14">
        <f t="shared" si="5"/>
        <v>22824.108928642199</v>
      </c>
      <c r="H75" s="14">
        <f t="shared" si="5"/>
        <v>9508.522803322312</v>
      </c>
      <c r="I75" s="14">
        <f t="shared" si="5"/>
        <v>4426.4223375193469</v>
      </c>
      <c r="J75" s="14">
        <f t="shared" si="5"/>
        <v>16691.334395050148</v>
      </c>
      <c r="L75" s="17"/>
      <c r="M75" s="17"/>
      <c r="O75" s="31"/>
    </row>
    <row r="76" spans="1:15" x14ac:dyDescent="0.3">
      <c r="A76" s="10" t="s">
        <v>22</v>
      </c>
      <c r="B76" s="14">
        <f t="shared" si="5"/>
        <v>5244.9133459566419</v>
      </c>
      <c r="C76" s="14">
        <f t="shared" si="5"/>
        <v>11843.587637812059</v>
      </c>
      <c r="D76" s="14">
        <f t="shared" si="5"/>
        <v>49515.879751102693</v>
      </c>
      <c r="E76" s="14">
        <f t="shared" si="5"/>
        <v>22159.755904990852</v>
      </c>
      <c r="F76" s="14">
        <f t="shared" si="5"/>
        <v>5412.235027049489</v>
      </c>
      <c r="G76" s="14">
        <f t="shared" si="5"/>
        <v>22865.276980542658</v>
      </c>
      <c r="H76" s="14">
        <f t="shared" si="5"/>
        <v>9616.1565893573152</v>
      </c>
      <c r="I76" s="14">
        <f t="shared" si="5"/>
        <v>4474.5809240624931</v>
      </c>
      <c r="J76" s="14">
        <f t="shared" si="5"/>
        <v>16810.662035717625</v>
      </c>
      <c r="L76" s="17"/>
      <c r="M76" s="17"/>
      <c r="O76" s="31"/>
    </row>
    <row r="77" spans="1:15" x14ac:dyDescent="0.3">
      <c r="A77" s="10" t="s">
        <v>23</v>
      </c>
      <c r="B77" s="14">
        <f t="shared" si="5"/>
        <v>4860.7096581473952</v>
      </c>
      <c r="C77" s="14">
        <f t="shared" si="5"/>
        <v>10907.61985140461</v>
      </c>
      <c r="D77" s="14">
        <f t="shared" si="5"/>
        <v>45001.502771543499</v>
      </c>
      <c r="E77" s="14">
        <f t="shared" si="5"/>
        <v>19909.258136159686</v>
      </c>
      <c r="F77" s="14">
        <f t="shared" si="5"/>
        <v>4667.3260641848656</v>
      </c>
      <c r="G77" s="14">
        <f t="shared" si="5"/>
        <v>19752.185869633231</v>
      </c>
      <c r="H77" s="14">
        <f t="shared" si="5"/>
        <v>8303.7670655345992</v>
      </c>
      <c r="I77" s="14">
        <f t="shared" si="5"/>
        <v>3821.1036808144609</v>
      </c>
      <c r="J77" s="14">
        <f t="shared" si="5"/>
        <v>14088.955693176864</v>
      </c>
      <c r="L77" s="17"/>
      <c r="M77" s="17"/>
      <c r="O77" s="31"/>
    </row>
    <row r="79" spans="1:15" x14ac:dyDescent="0.3">
      <c r="A79" s="1" t="s">
        <v>46</v>
      </c>
      <c r="B79" s="2" t="s">
        <v>47</v>
      </c>
    </row>
    <row r="80" spans="1:15" x14ac:dyDescent="0.3">
      <c r="A80" s="10" t="s">
        <v>12</v>
      </c>
      <c r="B80" s="14">
        <f>$B$17-SUM($B66:$J66)</f>
        <v>42869.295339474993</v>
      </c>
    </row>
    <row r="81" spans="1:4" x14ac:dyDescent="0.3">
      <c r="A81" s="10" t="s">
        <v>13</v>
      </c>
      <c r="B81" s="14">
        <f>$B$17-SUM($B67:$J67)</f>
        <v>52080.339969989422</v>
      </c>
    </row>
    <row r="82" spans="1:4" x14ac:dyDescent="0.3">
      <c r="A82" s="10" t="s">
        <v>14</v>
      </c>
      <c r="B82" s="14">
        <f>$B$17-SUM($B68:$J68)</f>
        <v>39687.938805467507</v>
      </c>
    </row>
    <row r="83" spans="1:4" x14ac:dyDescent="0.3">
      <c r="A83" s="10" t="s">
        <v>15</v>
      </c>
      <c r="B83" s="14">
        <f>$B$17-SUM($B69:$J69)</f>
        <v>8083.1147727149073</v>
      </c>
    </row>
    <row r="84" spans="1:4" x14ac:dyDescent="0.3">
      <c r="A84" s="10" t="s">
        <v>16</v>
      </c>
      <c r="B84" s="14">
        <f>$B$17-SUM($B70:$J70)</f>
        <v>8342.6554465068621</v>
      </c>
    </row>
    <row r="85" spans="1:4" x14ac:dyDescent="0.3">
      <c r="A85" s="10" t="s">
        <v>17</v>
      </c>
      <c r="B85" s="14">
        <f t="shared" ref="B85:B91" si="6">$B$17-SUM($B71:$J71)</f>
        <v>23296.278690649022</v>
      </c>
    </row>
    <row r="86" spans="1:4" x14ac:dyDescent="0.3">
      <c r="A86" s="10" t="s">
        <v>18</v>
      </c>
      <c r="B86" s="14">
        <f t="shared" si="6"/>
        <v>40796.651552208728</v>
      </c>
    </row>
    <row r="87" spans="1:4" x14ac:dyDescent="0.3">
      <c r="A87" s="10" t="s">
        <v>19</v>
      </c>
      <c r="B87" s="14">
        <f t="shared" si="6"/>
        <v>29584.455896022351</v>
      </c>
    </row>
    <row r="88" spans="1:4" x14ac:dyDescent="0.3">
      <c r="A88" s="10" t="s">
        <v>20</v>
      </c>
      <c r="B88" s="14">
        <f t="shared" si="6"/>
        <v>13212.30228117801</v>
      </c>
    </row>
    <row r="89" spans="1:4" x14ac:dyDescent="0.3">
      <c r="A89" s="10" t="s">
        <v>21</v>
      </c>
      <c r="B89" s="14">
        <f t="shared" si="6"/>
        <v>5981.5550224574399</v>
      </c>
    </row>
    <row r="90" spans="1:4" x14ac:dyDescent="0.3">
      <c r="A90" s="10" t="s">
        <v>22</v>
      </c>
      <c r="B90" s="14">
        <f t="shared" si="6"/>
        <v>5265.8439086272556</v>
      </c>
    </row>
    <row r="91" spans="1:4" x14ac:dyDescent="0.3">
      <c r="A91" s="10" t="s">
        <v>23</v>
      </c>
      <c r="B91" s="14">
        <f t="shared" si="6"/>
        <v>21896.463314619905</v>
      </c>
    </row>
    <row r="92" spans="1:4" x14ac:dyDescent="0.3">
      <c r="A92" s="16" t="s">
        <v>48</v>
      </c>
      <c r="B92" s="19">
        <f>SUM($B$80:$B$91)/$B$17</f>
        <v>1.9000000000000006</v>
      </c>
    </row>
    <row r="94" spans="1:4" x14ac:dyDescent="0.3">
      <c r="A94" s="1" t="s">
        <v>49</v>
      </c>
      <c r="B94" s="39">
        <f>(SUM($B$80:$B$91)-$D$95*$B$17)/12</f>
        <v>9.701276818911234E-12</v>
      </c>
      <c r="D94" s="1" t="s">
        <v>51</v>
      </c>
    </row>
    <row r="95" spans="1:4" x14ac:dyDescent="0.3">
      <c r="A95" s="1" t="s">
        <v>50</v>
      </c>
      <c r="D95" s="18">
        <v>1.9</v>
      </c>
    </row>
    <row r="96" spans="1:4" ht="15.6" thickBot="1" x14ac:dyDescent="0.35"/>
    <row r="97" spans="1:2" ht="15.6" thickBot="1" x14ac:dyDescent="0.35">
      <c r="A97" s="1" t="s">
        <v>54</v>
      </c>
      <c r="B97" s="32">
        <f>(MIN($K$52:$K$63)+$B$94)*1000</f>
        <v>9.701276818911234E-9</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7"/>
  <sheetViews>
    <sheetView topLeftCell="A69" zoomScale="85" zoomScaleNormal="85" workbookViewId="0"/>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3930.3844085696437</v>
      </c>
      <c r="C4" s="21">
        <f>'計算用(期待容量)'!C4</f>
        <v>10418.923294187602</v>
      </c>
      <c r="D4" s="21">
        <f>'計算用(期待容量)'!D4</f>
        <v>38126.898041605098</v>
      </c>
      <c r="E4" s="21">
        <f>'計算用(期待容量)'!E4</f>
        <v>18252.719119445577</v>
      </c>
      <c r="F4" s="21">
        <f>'計算用(期待容量)'!F4</f>
        <v>3901.3632411227868</v>
      </c>
      <c r="G4" s="21">
        <f>'計算用(期待容量)'!G4</f>
        <v>18229.137931034482</v>
      </c>
      <c r="H4" s="21">
        <f>'計算用(期待容量)'!H4</f>
        <v>7487.5676982685782</v>
      </c>
      <c r="I4" s="21">
        <f>'計算用(期待容量)'!I4</f>
        <v>3412.0325203252032</v>
      </c>
      <c r="J4" s="21">
        <f>'計算用(期待容量)'!J4</f>
        <v>10213.677784849731</v>
      </c>
      <c r="K4" s="8"/>
    </row>
    <row r="5" spans="1:11" x14ac:dyDescent="0.3">
      <c r="A5" s="10" t="s">
        <v>13</v>
      </c>
      <c r="B5" s="21">
        <f>'計算用(期待容量)'!B5</f>
        <v>3559.7314428522482</v>
      </c>
      <c r="C5" s="21">
        <f>'計算用(期待容量)'!C5</f>
        <v>9708.7447599226998</v>
      </c>
      <c r="D5" s="21">
        <f>'計算用(期待容量)'!D5</f>
        <v>36650.463259347445</v>
      </c>
      <c r="E5" s="21">
        <f>'計算用(期待容量)'!E5</f>
        <v>18641.924174480228</v>
      </c>
      <c r="F5" s="21">
        <f>'計算用(期待容量)'!F5</f>
        <v>3563.6396085286283</v>
      </c>
      <c r="G5" s="21">
        <f>'計算用(期待容量)'!G5</f>
        <v>18467.817314746881</v>
      </c>
      <c r="H5" s="21">
        <f>'計算用(期待容量)'!H5</f>
        <v>7399.0773497509208</v>
      </c>
      <c r="I5" s="21">
        <f>'計算用(期待容量)'!I5</f>
        <v>3392.1951219512193</v>
      </c>
      <c r="J5" s="21">
        <f>'計算用(期待容量)'!J5</f>
        <v>10372.206002322029</v>
      </c>
      <c r="K5" s="8"/>
    </row>
    <row r="6" spans="1:11" x14ac:dyDescent="0.3">
      <c r="A6" s="10" t="s">
        <v>14</v>
      </c>
      <c r="B6" s="21">
        <f>'計算用(期待容量)'!B6</f>
        <v>3549.0096620110048</v>
      </c>
      <c r="C6" s="21">
        <f>'計算用(期待容量)'!C6</f>
        <v>10448.637877211238</v>
      </c>
      <c r="D6" s="21">
        <f>'計算用(期待容量)'!D6</f>
        <v>40701.594134391329</v>
      </c>
      <c r="E6" s="21">
        <f>'計算用(期待容量)'!E6</f>
        <v>20128.887077048512</v>
      </c>
      <c r="F6" s="21">
        <f>'計算用(期待容量)'!F6</f>
        <v>4002.1762657777595</v>
      </c>
      <c r="G6" s="21">
        <f>'計算用(期待容量)'!G6</f>
        <v>20934.170946441674</v>
      </c>
      <c r="H6" s="21">
        <f>'計算用(期待容量)'!H6</f>
        <v>8121.1465541518173</v>
      </c>
      <c r="I6" s="21">
        <f>'計算用(期待容量)'!I6</f>
        <v>3868.2926829268295</v>
      </c>
      <c r="J6" s="21">
        <f>'計算用(期待容量)'!J6</f>
        <v>11795.307566897845</v>
      </c>
      <c r="K6" s="8"/>
    </row>
    <row r="7" spans="1:11" x14ac:dyDescent="0.3">
      <c r="A7" s="10" t="s">
        <v>15</v>
      </c>
      <c r="B7" s="21">
        <f>'計算用(期待容量)'!B7</f>
        <v>4031</v>
      </c>
      <c r="C7" s="21">
        <f>'計算用(期待容量)'!C7</f>
        <v>12387.722204968944</v>
      </c>
      <c r="D7" s="21">
        <f>'計算用(期待容量)'!D7</f>
        <v>53202.894367032874</v>
      </c>
      <c r="E7" s="21">
        <f>'計算用(期待容量)'!E7</f>
        <v>24480</v>
      </c>
      <c r="F7" s="21">
        <f>'計算用(期待容量)'!F7</f>
        <v>4959.8999999999996</v>
      </c>
      <c r="G7" s="21">
        <f>'計算用(期待容量)'!G7</f>
        <v>27110</v>
      </c>
      <c r="H7" s="21">
        <f>'計算用(期待容量)'!H7</f>
        <v>10331.799999999999</v>
      </c>
      <c r="I7" s="21">
        <f>'計算用(期待容量)'!I7</f>
        <v>4880</v>
      </c>
      <c r="J7" s="21">
        <f>'計算用(期待容量)'!J7</f>
        <v>15107.262022615098</v>
      </c>
      <c r="K7" s="8"/>
    </row>
    <row r="8" spans="1:11" x14ac:dyDescent="0.3">
      <c r="A8" s="10" t="s">
        <v>16</v>
      </c>
      <c r="B8" s="21">
        <f>'計算用(期待容量)'!B8</f>
        <v>4140.8</v>
      </c>
      <c r="C8" s="21">
        <f>'計算用(期待容量)'!C8</f>
        <v>12662</v>
      </c>
      <c r="D8" s="21">
        <f>'計算用(期待容量)'!D8</f>
        <v>53197.9</v>
      </c>
      <c r="E8" s="21">
        <f>'計算用(期待容量)'!E8</f>
        <v>24480</v>
      </c>
      <c r="F8" s="21">
        <f>'計算用(期待容量)'!F8</f>
        <v>4959.8999999999996</v>
      </c>
      <c r="G8" s="21">
        <f>'計算用(期待容量)'!G8</f>
        <v>27110</v>
      </c>
      <c r="H8" s="21">
        <f>'計算用(期待容量)'!H8</f>
        <v>10331.799999999999</v>
      </c>
      <c r="I8" s="21">
        <f>'計算用(期待容量)'!I8</f>
        <v>4880</v>
      </c>
      <c r="J8" s="21">
        <f>'計算用(期待容量)'!J8</f>
        <v>15105.49</v>
      </c>
      <c r="K8" s="8"/>
    </row>
    <row r="9" spans="1:11" x14ac:dyDescent="0.3">
      <c r="A9" s="10" t="s">
        <v>17</v>
      </c>
      <c r="B9" s="21">
        <f>'計算用(期待容量)'!B9</f>
        <v>3871.1</v>
      </c>
      <c r="C9" s="21">
        <f>'計算用(期待容量)'!C9</f>
        <v>11398.749223602485</v>
      </c>
      <c r="D9" s="21">
        <f>'計算用(期待容量)'!D9</f>
        <v>45078.557514659798</v>
      </c>
      <c r="E9" s="21">
        <f>'計算用(期待容量)'!E9</f>
        <v>23112.792498980838</v>
      </c>
      <c r="F9" s="21">
        <f>'計算用(期待容量)'!F9</f>
        <v>4395.3470619321533</v>
      </c>
      <c r="G9" s="21">
        <f>'計算用(期待容量)'!G9</f>
        <v>22714.321349963317</v>
      </c>
      <c r="H9" s="21">
        <f>'計算用(期待容量)'!H9</f>
        <v>9232.2923702890876</v>
      </c>
      <c r="I9" s="21">
        <f>'計算用(期待容量)'!I9</f>
        <v>4284.8780487804879</v>
      </c>
      <c r="J9" s="21">
        <f>'計算用(期待容量)'!J9</f>
        <v>13021.916030891472</v>
      </c>
      <c r="K9" s="8"/>
    </row>
    <row r="10" spans="1:11" x14ac:dyDescent="0.3">
      <c r="A10" s="10" t="s">
        <v>18</v>
      </c>
      <c r="B10" s="21">
        <f>'計算用(期待容量)'!B10</f>
        <v>3960.0446621117767</v>
      </c>
      <c r="C10" s="21">
        <f>'計算用(期待容量)'!C10</f>
        <v>10384.256280660027</v>
      </c>
      <c r="D10" s="21">
        <f>'計算用(期待容量)'!D10</f>
        <v>37516.586390188124</v>
      </c>
      <c r="E10" s="21">
        <f>'計算用(期待容量)'!E10</f>
        <v>19540.089686098654</v>
      </c>
      <c r="F10" s="21">
        <f>'計算用(期待容量)'!F10</f>
        <v>3714.8591455110873</v>
      </c>
      <c r="G10" s="21">
        <f>'計算用(期待容量)'!G10</f>
        <v>18796.001467351431</v>
      </c>
      <c r="H10" s="21">
        <f>'計算用(期待容量)'!H10</f>
        <v>7729.8627001621689</v>
      </c>
      <c r="I10" s="21">
        <f>'計算用(期待容量)'!I10</f>
        <v>3531.0569105691056</v>
      </c>
      <c r="J10" s="21">
        <f>'計算用(期待容量)'!J10</f>
        <v>11098.214785787781</v>
      </c>
      <c r="K10" s="8"/>
    </row>
    <row r="11" spans="1:11" x14ac:dyDescent="0.3">
      <c r="A11" s="10" t="s">
        <v>19</v>
      </c>
      <c r="B11" s="21">
        <f>'計算用(期待容量)'!B11</f>
        <v>4540.523880927909</v>
      </c>
      <c r="C11" s="21">
        <f>'計算用(期待容量)'!C11</f>
        <v>11490.629255240077</v>
      </c>
      <c r="D11" s="21">
        <f>'計算用(期待容量)'!D11</f>
        <v>40353.486752200137</v>
      </c>
      <c r="E11" s="21">
        <f>'計算用(期待容量)'!E11</f>
        <v>19310.558499796167</v>
      </c>
      <c r="F11" s="21">
        <f>'計算用(期待容量)'!F11</f>
        <v>4067.704731803492</v>
      </c>
      <c r="G11" s="21">
        <f>'計算用(期待容量)'!G11</f>
        <v>19243.52531181218</v>
      </c>
      <c r="H11" s="21">
        <f>'計算用(期待容量)'!H11</f>
        <v>8359.629046698843</v>
      </c>
      <c r="I11" s="21">
        <f>'計算用(期待容量)'!I11</f>
        <v>3620.3252032520327</v>
      </c>
      <c r="J11" s="21">
        <f>'計算用(期待容量)'!J11</f>
        <v>11333.978591882307</v>
      </c>
      <c r="K11" s="8"/>
    </row>
    <row r="12" spans="1:11" x14ac:dyDescent="0.3">
      <c r="A12" s="10" t="s">
        <v>20</v>
      </c>
      <c r="B12" s="21">
        <f>'計算用(期待容量)'!B12</f>
        <v>4810.6726767035489</v>
      </c>
      <c r="C12" s="21">
        <f>'計算用(期待容量)'!C12</f>
        <v>12743.594172736732</v>
      </c>
      <c r="D12" s="21">
        <f>'計算用(期待容量)'!D12</f>
        <v>44196.252634632605</v>
      </c>
      <c r="E12" s="21">
        <f>'計算用(期待容量)'!E12</f>
        <v>21037.032205462699</v>
      </c>
      <c r="F12" s="21">
        <f>'計算用(期待容量)'!F12</f>
        <v>4591.9324600093496</v>
      </c>
      <c r="G12" s="21">
        <f>'計算用(期待容量)'!G12</f>
        <v>23132.010271460014</v>
      </c>
      <c r="H12" s="21">
        <f>'計算用(期待容量)'!H12</f>
        <v>10152.913048291399</v>
      </c>
      <c r="I12" s="21">
        <f>'計算用(期待容量)'!I12</f>
        <v>4493.1707317073169</v>
      </c>
      <c r="J12" s="21">
        <f>'計算用(期待容量)'!J12</f>
        <v>14257.938529230447</v>
      </c>
      <c r="K12" s="8"/>
    </row>
    <row r="13" spans="1:11" x14ac:dyDescent="0.3">
      <c r="A13" s="10" t="s">
        <v>21</v>
      </c>
      <c r="B13" s="21">
        <f>'計算用(期待容量)'!B13</f>
        <v>4971.8</v>
      </c>
      <c r="C13" s="21">
        <f>'計算用(期待容量)'!C13</f>
        <v>13326</v>
      </c>
      <c r="D13" s="21">
        <f>'計算用(期待容量)'!D13</f>
        <v>47650.65653658894</v>
      </c>
      <c r="E13" s="21">
        <f>'計算用(期待容量)'!E13</f>
        <v>22803.424378312269</v>
      </c>
      <c r="F13" s="21">
        <f>'計算用(期待容量)'!F13</f>
        <v>4929.6560926035081</v>
      </c>
      <c r="G13" s="21">
        <f>'計算用(期待容量)'!G13</f>
        <v>24176.23257520176</v>
      </c>
      <c r="H13" s="21">
        <f>'計算用(期待容量)'!H13</f>
        <v>10262.572856601832</v>
      </c>
      <c r="I13" s="21">
        <f>'計算用(期待容量)'!I13</f>
        <v>4493.1707317073169</v>
      </c>
      <c r="J13" s="21">
        <f>'計算用(期待容量)'!J13</f>
        <v>14433.625861185716</v>
      </c>
      <c r="K13" s="8"/>
    </row>
    <row r="14" spans="1:11" x14ac:dyDescent="0.3">
      <c r="A14" s="10" t="s">
        <v>22</v>
      </c>
      <c r="B14" s="21">
        <f>'計算用(期待容量)'!B14</f>
        <v>4931.9189834129429</v>
      </c>
      <c r="C14" s="21">
        <f>'計算用(期待容量)'!C14</f>
        <v>13178.417570982607</v>
      </c>
      <c r="D14" s="21">
        <f>'計算用(期待容量)'!D14</f>
        <v>47650.65653658894</v>
      </c>
      <c r="E14" s="21">
        <f>'計算用(期待容量)'!E14</f>
        <v>22803.424378312269</v>
      </c>
      <c r="F14" s="21">
        <f>'計算用(期待容量)'!F14</f>
        <v>4929.6560926035081</v>
      </c>
      <c r="G14" s="21">
        <f>'計算用(期待容量)'!G14</f>
        <v>24176.23257520176</v>
      </c>
      <c r="H14" s="21">
        <f>'計算用(期待容量)'!H14</f>
        <v>10262.572856601832</v>
      </c>
      <c r="I14" s="21">
        <f>'計算用(期待容量)'!I14</f>
        <v>4493.1707317073169</v>
      </c>
      <c r="J14" s="21">
        <f>'計算用(期待容量)'!J14</f>
        <v>14430.047563250344</v>
      </c>
      <c r="K14" s="8"/>
    </row>
    <row r="15" spans="1:11" x14ac:dyDescent="0.3">
      <c r="A15" s="10" t="s">
        <v>23</v>
      </c>
      <c r="B15" s="21">
        <f>'計算用(期待容量)'!B15</f>
        <v>4541.4257129612834</v>
      </c>
      <c r="C15" s="21">
        <f>'計算用(期待容量)'!C15</f>
        <v>12250.332094544374</v>
      </c>
      <c r="D15" s="21">
        <f>'計算用(期待容量)'!D15</f>
        <v>43588.038617369442</v>
      </c>
      <c r="E15" s="21">
        <f>'計算用(期待容量)'!E15</f>
        <v>20777.562168772933</v>
      </c>
      <c r="F15" s="21">
        <f>'計算用(期待容量)'!F15</f>
        <v>4491.1194353543769</v>
      </c>
      <c r="G15" s="21">
        <f>'計算用(期待容量)'!G15</f>
        <v>21172.850330154073</v>
      </c>
      <c r="H15" s="21">
        <f>'計算用(期待容量)'!H15</f>
        <v>9020.2967847813634</v>
      </c>
      <c r="I15" s="21">
        <f>'計算用(期待容量)'!I15</f>
        <v>3937.7235772357722</v>
      </c>
      <c r="J15" s="21">
        <f>'計算用(期待容量)'!J15</f>
        <v>12212.406595578068</v>
      </c>
      <c r="K15" s="8"/>
    </row>
    <row r="16" spans="1:11" x14ac:dyDescent="0.3">
      <c r="B16" s="22"/>
      <c r="C16" s="22"/>
      <c r="D16" s="22"/>
      <c r="E16" s="22"/>
      <c r="F16" s="22"/>
      <c r="G16" s="22"/>
      <c r="H16" s="22"/>
      <c r="I16" s="22"/>
      <c r="J16" s="22"/>
      <c r="K16" s="29"/>
    </row>
    <row r="17" spans="1:12" x14ac:dyDescent="0.3">
      <c r="A17" s="1" t="s">
        <v>43</v>
      </c>
      <c r="B17" s="23">
        <f>'計算用(期待容量)'!B17</f>
        <v>153208.8921052191</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0.19109999999999999</v>
      </c>
      <c r="C19" s="24">
        <f>'計算用(期待容量)'!C19</f>
        <v>0.11800000000000001</v>
      </c>
      <c r="D19" s="24">
        <f>'計算用(期待容量)'!D19</f>
        <v>5.1900000000000002E-2</v>
      </c>
      <c r="E19" s="24">
        <f>'計算用(期待容量)'!E19</f>
        <v>1.01E-2</v>
      </c>
      <c r="F19" s="24">
        <f>'計算用(期待容量)'!F19</f>
        <v>0.20739999999999997</v>
      </c>
      <c r="G19" s="24">
        <f>'計算用(期待容量)'!G19</f>
        <v>-9.300000000000001E-3</v>
      </c>
      <c r="H19" s="24">
        <f>'計算用(期待容量)'!H19</f>
        <v>-1E-4</v>
      </c>
      <c r="I19" s="24">
        <f>'計算用(期待容量)'!I19</f>
        <v>9.5000000000000001E-2</v>
      </c>
      <c r="J19" s="24">
        <f>'計算用(期待容量)'!J19</f>
        <v>0.21440000000000001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775.29785295850252</v>
      </c>
      <c r="C24" s="21">
        <f>'計算用(期待容量)'!C24</f>
        <v>3075.9332863998206</v>
      </c>
      <c r="D24" s="21">
        <f>'計算用(期待容量)'!D24</f>
        <v>1744.9680198589847</v>
      </c>
      <c r="E24" s="21">
        <f>'計算用(期待容量)'!E24</f>
        <v>1642.9118983759945</v>
      </c>
      <c r="F24" s="21">
        <f>'計算用(期待容量)'!F24</f>
        <v>1088.4279042069311</v>
      </c>
      <c r="G24" s="21">
        <f>'計算用(期待容量)'!G24</f>
        <v>1791.7835502522835</v>
      </c>
      <c r="H24" s="21">
        <f>'計算用(期待容量)'!H24</f>
        <v>777.24634152822</v>
      </c>
      <c r="I24" s="21">
        <f>'計算用(期待容量)'!I24</f>
        <v>475.05163131125403</v>
      </c>
      <c r="J24" s="21">
        <f>'計算用(期待容量)'!J24</f>
        <v>697.70031300728613</v>
      </c>
      <c r="K24" s="8"/>
    </row>
    <row r="25" spans="1:12" x14ac:dyDescent="0.3">
      <c r="A25" s="10" t="s">
        <v>13</v>
      </c>
      <c r="B25" s="21">
        <f>'計算用(期待容量)'!B25</f>
        <v>976.83317590057823</v>
      </c>
      <c r="C25" s="21">
        <f>'計算用(期待容量)'!C25</f>
        <v>3627.4843198103836</v>
      </c>
      <c r="D25" s="21">
        <f>'計算用(期待容量)'!D25</f>
        <v>3575.9800380666829</v>
      </c>
      <c r="E25" s="21">
        <f>'計算用(期待容量)'!E25</f>
        <v>2810.1957758404246</v>
      </c>
      <c r="F25" s="21">
        <f>'計算用(期待容量)'!F25</f>
        <v>1286.2252366295279</v>
      </c>
      <c r="G25" s="21">
        <f>'計算用(期待容量)'!G25</f>
        <v>2724.3426319198643</v>
      </c>
      <c r="H25" s="21">
        <f>'計算用(期待容量)'!H25</f>
        <v>1584.4351887386802</v>
      </c>
      <c r="I25" s="21">
        <f>'計算用(期待容量)'!I25</f>
        <v>913.38004440334316</v>
      </c>
      <c r="J25" s="21">
        <f>'計算用(期待容量)'!J25</f>
        <v>1274.9352649544192</v>
      </c>
      <c r="K25" s="8"/>
    </row>
    <row r="26" spans="1:12" x14ac:dyDescent="0.3">
      <c r="A26" s="10" t="s">
        <v>14</v>
      </c>
      <c r="B26" s="21">
        <f>'計算用(期待容量)'!B26</f>
        <v>851.73560072778923</v>
      </c>
      <c r="C26" s="21">
        <f>'計算用(期待容量)'!C26</f>
        <v>3243.1534112459922</v>
      </c>
      <c r="D26" s="21">
        <f>'計算用(期待容量)'!D26</f>
        <v>3900.3461979561271</v>
      </c>
      <c r="E26" s="21">
        <f>'計算用(期待容量)'!E26</f>
        <v>3001.5153807449683</v>
      </c>
      <c r="F26" s="21">
        <f>'計算用(期待容量)'!F26</f>
        <v>1123.9371173876893</v>
      </c>
      <c r="G26" s="21">
        <f>'計算用(期待容量)'!G26</f>
        <v>2805.5051565468202</v>
      </c>
      <c r="H26" s="21">
        <f>'計算用(期待容量)'!H26</f>
        <v>1473.4662608047804</v>
      </c>
      <c r="I26" s="21">
        <f>'計算用(期待容量)'!I26</f>
        <v>885.04767272201036</v>
      </c>
      <c r="J26" s="21">
        <f>'計算用(期待容量)'!J26</f>
        <v>1736.8776078990911</v>
      </c>
      <c r="K26" s="8"/>
    </row>
    <row r="27" spans="1:12" x14ac:dyDescent="0.3">
      <c r="A27" s="10" t="s">
        <v>15</v>
      </c>
      <c r="B27" s="21">
        <f>'計算用(期待容量)'!B27</f>
        <v>777.91908898874738</v>
      </c>
      <c r="C27" s="21">
        <f>'計算用(期待容量)'!C27</f>
        <v>3219.8736261004906</v>
      </c>
      <c r="D27" s="21">
        <f>'計算用(期待容量)'!D27</f>
        <v>5167.155071362833</v>
      </c>
      <c r="E27" s="21">
        <f>'計算用(期待容量)'!E27</f>
        <v>3513.6199726946502</v>
      </c>
      <c r="F27" s="21">
        <f>'計算用(期待容量)'!F27</f>
        <v>1186.2194884840469</v>
      </c>
      <c r="G27" s="21">
        <f>'計算用(期待容量)'!G27</f>
        <v>3237.0202922763478</v>
      </c>
      <c r="H27" s="21">
        <f>'計算用(期待容量)'!H27</f>
        <v>2224.8807932244076</v>
      </c>
      <c r="I27" s="21">
        <f>'計算用(期待容量)'!I27</f>
        <v>1168.7587341857652</v>
      </c>
      <c r="J27" s="21">
        <f>'計算用(期待容量)'!J27</f>
        <v>2152.9375762256036</v>
      </c>
      <c r="K27" s="8"/>
    </row>
    <row r="28" spans="1:12" x14ac:dyDescent="0.3">
      <c r="A28" s="10" t="s">
        <v>16</v>
      </c>
      <c r="B28" s="21">
        <f>'計算用(期待容量)'!B28</f>
        <v>761.08435758049757</v>
      </c>
      <c r="C28" s="21">
        <f>'計算用(期待容量)'!C28</f>
        <v>3483.0316654385156</v>
      </c>
      <c r="D28" s="21">
        <f>'計算用(期待容量)'!D28</f>
        <v>5264.5149759734031</v>
      </c>
      <c r="E28" s="21">
        <f>'計算用(期待容量)'!E28</f>
        <v>3922.4146041319141</v>
      </c>
      <c r="F28" s="21">
        <f>'計算用(期待容量)'!F28</f>
        <v>1116.9842044495381</v>
      </c>
      <c r="G28" s="21">
        <f>'計算用(期待容量)'!G28</f>
        <v>3162.6895891969612</v>
      </c>
      <c r="H28" s="21">
        <f>'計算用(期待容量)'!H28</f>
        <v>2268.3952339659954</v>
      </c>
      <c r="I28" s="21">
        <f>'計算用(期待容量)'!I28</f>
        <v>1259.5270330774524</v>
      </c>
      <c r="J28" s="21">
        <f>'計算用(期待容量)'!J28</f>
        <v>2103.0766034734643</v>
      </c>
      <c r="K28" s="8"/>
    </row>
    <row r="29" spans="1:12" x14ac:dyDescent="0.3">
      <c r="A29" s="10" t="s">
        <v>17</v>
      </c>
      <c r="B29" s="21">
        <f>'計算用(期待容量)'!B29</f>
        <v>605.71292261508393</v>
      </c>
      <c r="C29" s="21">
        <f>'計算用(期待容量)'!C29</f>
        <v>2802.3811875370511</v>
      </c>
      <c r="D29" s="21">
        <f>'計算用(期待容量)'!D29</f>
        <v>3809.6357830605893</v>
      </c>
      <c r="E29" s="21">
        <f>'計算用(期待容量)'!E29</f>
        <v>2745.5822285406239</v>
      </c>
      <c r="F29" s="21">
        <f>'計算用(期待容量)'!F29</f>
        <v>872.54778175603303</v>
      </c>
      <c r="G29" s="21">
        <f>'計算用(期待容量)'!G29</f>
        <v>2384.1752930093799</v>
      </c>
      <c r="H29" s="21">
        <f>'計算用(期待容量)'!H29</f>
        <v>1407.7855663712496</v>
      </c>
      <c r="I29" s="21">
        <f>'計算用(期待容量)'!I29</f>
        <v>893.53460834648308</v>
      </c>
      <c r="J29" s="21">
        <f>'計算用(期待容量)'!J29</f>
        <v>1603.3115864300078</v>
      </c>
      <c r="K29" s="8"/>
    </row>
    <row r="30" spans="1:12" x14ac:dyDescent="0.3">
      <c r="A30" s="10" t="s">
        <v>18</v>
      </c>
      <c r="B30" s="21">
        <f>'計算用(期待容量)'!B30</f>
        <v>603.84548385046367</v>
      </c>
      <c r="C30" s="21">
        <f>'計算用(期待容量)'!C30</f>
        <v>2423.821071026864</v>
      </c>
      <c r="D30" s="21">
        <f>'計算用(期待容量)'!D30</f>
        <v>2326.144257067132</v>
      </c>
      <c r="E30" s="21">
        <f>'計算用(期待容量)'!E30</f>
        <v>1882.0300541114625</v>
      </c>
      <c r="F30" s="21">
        <f>'計算用(期待容量)'!F30</f>
        <v>681.32405519307827</v>
      </c>
      <c r="G30" s="21">
        <f>'計算用(期待容量)'!G30</f>
        <v>1638.3213934256105</v>
      </c>
      <c r="H30" s="21">
        <f>'計算用(期待容量)'!H30</f>
        <v>1049.3678291056181</v>
      </c>
      <c r="I30" s="21">
        <f>'計算用(期待容量)'!I30</f>
        <v>662.94063918618326</v>
      </c>
      <c r="J30" s="21">
        <f>'計算用(期待容量)'!J30</f>
        <v>1190.0125717151436</v>
      </c>
      <c r="K30" s="8"/>
    </row>
    <row r="31" spans="1:12" x14ac:dyDescent="0.3">
      <c r="A31" s="10" t="s">
        <v>19</v>
      </c>
      <c r="B31" s="21">
        <f>'計算用(期待容量)'!B31</f>
        <v>703.0078247804264</v>
      </c>
      <c r="C31" s="21">
        <f>'計算用(期待容量)'!C31</f>
        <v>2299.0768372049952</v>
      </c>
      <c r="D31" s="21">
        <f>'計算用(期待容量)'!D31</f>
        <v>1144.1896717307968</v>
      </c>
      <c r="E31" s="21">
        <f>'計算用(期待容量)'!E31</f>
        <v>880.51245400636617</v>
      </c>
      <c r="F31" s="21">
        <f>'計算用(期待容量)'!F31</f>
        <v>616.08416837768618</v>
      </c>
      <c r="G31" s="21">
        <f>'計算用(期待容量)'!G31</f>
        <v>948.79323628746374</v>
      </c>
      <c r="H31" s="21">
        <f>'計算用(期待容量)'!H31</f>
        <v>346.91899645672788</v>
      </c>
      <c r="I31" s="21">
        <f>'計算用(期待容量)'!I31</f>
        <v>323.14628177753809</v>
      </c>
      <c r="J31" s="21">
        <f>'計算用(期待容量)'!J31</f>
        <v>608.14729306134836</v>
      </c>
      <c r="K31" s="8"/>
    </row>
    <row r="32" spans="1:12" x14ac:dyDescent="0.3">
      <c r="A32" s="10" t="s">
        <v>20</v>
      </c>
      <c r="B32" s="21">
        <f>'計算用(期待容量)'!B32</f>
        <v>724.14700023439082</v>
      </c>
      <c r="C32" s="21">
        <f>'計算用(期待容量)'!C32</f>
        <v>2924.4200298806636</v>
      </c>
      <c r="D32" s="21">
        <f>'計算用(期待容量)'!D32</f>
        <v>1194.9037045465216</v>
      </c>
      <c r="E32" s="21">
        <f>'計算用(期待容量)'!E32</f>
        <v>1242.5885444810842</v>
      </c>
      <c r="F32" s="21">
        <f>'計算用(期待容量)'!F32</f>
        <v>722.21663770841906</v>
      </c>
      <c r="G32" s="21">
        <f>'計算用(期待容量)'!G32</f>
        <v>1286.3847853354446</v>
      </c>
      <c r="H32" s="21">
        <f>'計算用(期待容量)'!H32</f>
        <v>610.27249932112863</v>
      </c>
      <c r="I32" s="21">
        <f>'計算用(期待容量)'!I32</f>
        <v>458.83615403905571</v>
      </c>
      <c r="J32" s="21">
        <f>'計算用(期待容量)'!J32</f>
        <v>798.61296141796743</v>
      </c>
      <c r="K32" s="8"/>
    </row>
    <row r="33" spans="1:11" x14ac:dyDescent="0.3">
      <c r="A33" s="10" t="s">
        <v>21</v>
      </c>
      <c r="B33" s="21">
        <f>'計算用(期待容量)'!B33</f>
        <v>616.7724945855341</v>
      </c>
      <c r="C33" s="21">
        <f>'計算用(期待容量)'!C33</f>
        <v>3026.9239334832405</v>
      </c>
      <c r="D33" s="21">
        <f>'計算用(期待容量)'!D33</f>
        <v>1416.0551224964499</v>
      </c>
      <c r="E33" s="21">
        <f>'計算用(期待容量)'!E33</f>
        <v>1426.5483345386149</v>
      </c>
      <c r="F33" s="21">
        <f>'計算用(期待容量)'!F33</f>
        <v>603.47718832416558</v>
      </c>
      <c r="G33" s="21">
        <f>'計算用(期待容量)'!G33</f>
        <v>1369.0470093622007</v>
      </c>
      <c r="H33" s="21">
        <f>'計算用(期待容量)'!H33</f>
        <v>855.64952455987725</v>
      </c>
      <c r="I33" s="21">
        <f>'計算用(期待容量)'!I33</f>
        <v>538.53132101723827</v>
      </c>
      <c r="J33" s="21">
        <f>'計算用(期待容量)'!J33</f>
        <v>981.19710938564106</v>
      </c>
      <c r="K33" s="8"/>
    </row>
    <row r="34" spans="1:11" x14ac:dyDescent="0.3">
      <c r="A34" s="10" t="s">
        <v>22</v>
      </c>
      <c r="B34" s="21">
        <f>'計算用(期待容量)'!B34</f>
        <v>678.81454502064366</v>
      </c>
      <c r="C34" s="21">
        <f>'計算用(期待容量)'!C34</f>
        <v>3021.6673822563216</v>
      </c>
      <c r="D34" s="21">
        <f>'計算用(期待容量)'!D34</f>
        <v>1084.3524251011008</v>
      </c>
      <c r="E34" s="21">
        <f>'計算用(期待容量)'!E34</f>
        <v>1102.017303325495</v>
      </c>
      <c r="F34" s="21">
        <f>'計算用(期待容量)'!F34</f>
        <v>589.12830008602225</v>
      </c>
      <c r="G34" s="21">
        <f>'計算用(期待容量)'!G34</f>
        <v>1327.8789574617408</v>
      </c>
      <c r="H34" s="21">
        <f>'計算用(期待容量)'!H34</f>
        <v>748.01573852487559</v>
      </c>
      <c r="I34" s="21">
        <f>'計算用(期待容量)'!I34</f>
        <v>490.37273447409206</v>
      </c>
      <c r="J34" s="21">
        <f>'計算用(期待容量)'!J34</f>
        <v>857.48820072609556</v>
      </c>
      <c r="K34" s="8"/>
    </row>
    <row r="35" spans="1:11" x14ac:dyDescent="0.3">
      <c r="A35" s="10" t="s">
        <v>23</v>
      </c>
      <c r="B35" s="21">
        <f>'計算用(期待容量)'!B35</f>
        <v>593.99676569040309</v>
      </c>
      <c r="C35" s="21">
        <f>'計算用(期待容量)'!C35</f>
        <v>2910.7547512414458</v>
      </c>
      <c r="D35" s="21">
        <f>'計算用(期待容量)'!D35</f>
        <v>1284.635436241115</v>
      </c>
      <c r="E35" s="21">
        <f>'計算用(期待容量)'!E35</f>
        <v>1285.933032205583</v>
      </c>
      <c r="F35" s="21">
        <f>'計算用(期待容量)'!F35</f>
        <v>800.16273641555267</v>
      </c>
      <c r="G35" s="21">
        <f>'計算用(期待容量)'!G35</f>
        <v>1435.4854557519479</v>
      </c>
      <c r="H35" s="21">
        <f>'計算用(期待容量)'!H35</f>
        <v>805.83065741609994</v>
      </c>
      <c r="I35" s="21">
        <f>'計算用(期待容量)'!I35</f>
        <v>530.08087203106709</v>
      </c>
      <c r="J35" s="21">
        <f>'計算用(期待容量)'!J35</f>
        <v>863.91494244892328</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3945.4868601744965</v>
      </c>
      <c r="C38" s="21">
        <f t="shared" ref="C38:J38" si="1">C4*(1+C$19+C$21)-C24</f>
        <v>8676.6121894437947</v>
      </c>
      <c r="D38" s="21">
        <f t="shared" si="1"/>
        <v>38741.985010521472</v>
      </c>
      <c r="E38" s="21">
        <f t="shared" si="1"/>
        <v>16976.68687537044</v>
      </c>
      <c r="F38" s="21">
        <f t="shared" si="1"/>
        <v>3661.0917055359496</v>
      </c>
      <c r="G38" s="21">
        <f t="shared" si="1"/>
        <v>16450.114777333922</v>
      </c>
      <c r="H38" s="21">
        <f t="shared" si="1"/>
        <v>6784.4482769532169</v>
      </c>
      <c r="I38" s="21">
        <f t="shared" si="1"/>
        <v>3295.2443036480954</v>
      </c>
      <c r="J38" s="21">
        <f t="shared" si="1"/>
        <v>11807.926766762725</v>
      </c>
      <c r="K38" s="8"/>
    </row>
    <row r="39" spans="1:11" x14ac:dyDescent="0.3">
      <c r="A39" s="10" t="s">
        <v>13</v>
      </c>
      <c r="B39" s="21">
        <f t="shared" ref="B39:J49" si="2">B5*(1+B$19+B$21)-B25</f>
        <v>3298.7602601092572</v>
      </c>
      <c r="C39" s="21">
        <f t="shared" si="2"/>
        <v>7323.979769382423</v>
      </c>
      <c r="D39" s="21">
        <f t="shared" si="2"/>
        <v>35343.14689703437</v>
      </c>
      <c r="E39" s="21">
        <f t="shared" si="2"/>
        <v>16206.431074546857</v>
      </c>
      <c r="F39" s="21">
        <f t="shared" si="2"/>
        <v>3052.1496227932239</v>
      </c>
      <c r="G39" s="21">
        <f t="shared" si="2"/>
        <v>15756.402154947338</v>
      </c>
      <c r="H39" s="21">
        <f t="shared" si="2"/>
        <v>5887.8930267747746</v>
      </c>
      <c r="I39" s="21">
        <f t="shared" si="2"/>
        <v>2834.9955653527541</v>
      </c>
      <c r="J39" s="21">
        <f t="shared" si="2"/>
        <v>11424.793764288672</v>
      </c>
      <c r="K39" s="8"/>
    </row>
    <row r="40" spans="1:11" x14ac:dyDescent="0.3">
      <c r="A40" s="10" t="s">
        <v>14</v>
      </c>
      <c r="B40" s="21">
        <f t="shared" si="2"/>
        <v>3410.979904313629</v>
      </c>
      <c r="C40" s="21">
        <f t="shared" si="2"/>
        <v>8542.9101142482868</v>
      </c>
      <c r="D40" s="21">
        <f t="shared" si="2"/>
        <v>39320.67661335403</v>
      </c>
      <c r="E40" s="21">
        <f t="shared" si="2"/>
        <v>17531.96232655222</v>
      </c>
      <c r="F40" s="21">
        <f t="shared" si="2"/>
        <v>3748.3122685701551</v>
      </c>
      <c r="G40" s="21">
        <f t="shared" si="2"/>
        <v>18143.319709557363</v>
      </c>
      <c r="H40" s="21">
        <f t="shared" si="2"/>
        <v>6728.0796442331412</v>
      </c>
      <c r="I40" s="21">
        <f t="shared" si="2"/>
        <v>3389.4157419121366</v>
      </c>
      <c r="J40" s="21">
        <f t="shared" si="2"/>
        <v>12705.29697701063</v>
      </c>
      <c r="K40" s="8"/>
    </row>
    <row r="41" spans="1:11" x14ac:dyDescent="0.3">
      <c r="A41" s="10" t="s">
        <v>15</v>
      </c>
      <c r="B41" s="21">
        <f t="shared" si="2"/>
        <v>4063.715011011253</v>
      </c>
      <c r="C41" s="21">
        <f t="shared" si="2"/>
        <v>10753.47702110448</v>
      </c>
      <c r="D41" s="21">
        <f t="shared" si="2"/>
        <v>51328.998456989379</v>
      </c>
      <c r="E41" s="21">
        <f t="shared" si="2"/>
        <v>21458.428027305348</v>
      </c>
      <c r="F41" s="21">
        <f t="shared" si="2"/>
        <v>4851.9627715159531</v>
      </c>
      <c r="G41" s="21">
        <f t="shared" si="2"/>
        <v>23891.95670772365</v>
      </c>
      <c r="H41" s="21">
        <f t="shared" si="2"/>
        <v>8209.2040267755929</v>
      </c>
      <c r="I41" s="21">
        <f t="shared" si="2"/>
        <v>4223.6412658142344</v>
      </c>
      <c r="J41" s="21">
        <f t="shared" si="2"/>
        <v>16344.39404426432</v>
      </c>
      <c r="K41" s="8"/>
    </row>
    <row r="42" spans="1:11" x14ac:dyDescent="0.3">
      <c r="A42" s="10" t="s">
        <v>16</v>
      </c>
      <c r="B42" s="21">
        <f t="shared" si="2"/>
        <v>4212.4305224195032</v>
      </c>
      <c r="C42" s="21">
        <f t="shared" si="2"/>
        <v>10799.704334561486</v>
      </c>
      <c r="D42" s="21">
        <f t="shared" si="2"/>
        <v>51226.335034026597</v>
      </c>
      <c r="E42" s="21">
        <f t="shared" si="2"/>
        <v>21049.633395868084</v>
      </c>
      <c r="F42" s="21">
        <f t="shared" si="2"/>
        <v>4921.1980555504615</v>
      </c>
      <c r="G42" s="21">
        <f t="shared" si="2"/>
        <v>23966.287410803037</v>
      </c>
      <c r="H42" s="21">
        <f t="shared" si="2"/>
        <v>8165.6895860340046</v>
      </c>
      <c r="I42" s="21">
        <f t="shared" si="2"/>
        <v>4132.8729669225468</v>
      </c>
      <c r="J42" s="21">
        <f t="shared" si="2"/>
        <v>16392.085352526534</v>
      </c>
      <c r="K42" s="8"/>
    </row>
    <row r="43" spans="1:11" x14ac:dyDescent="0.3">
      <c r="A43" s="10" t="s">
        <v>17</v>
      </c>
      <c r="B43" s="21">
        <f t="shared" si="2"/>
        <v>4043.865287384916</v>
      </c>
      <c r="C43" s="21">
        <f t="shared" si="2"/>
        <v>10055.407936686552</v>
      </c>
      <c r="D43" s="21">
        <f t="shared" si="2"/>
        <v>44059.284441756652</v>
      </c>
      <c r="E43" s="21">
        <f t="shared" si="2"/>
        <v>20831.777399669729</v>
      </c>
      <c r="F43" s="21">
        <f t="shared" si="2"/>
        <v>4478.3477314401707</v>
      </c>
      <c r="G43" s="21">
        <f t="shared" si="2"/>
        <v>20346.046081898909</v>
      </c>
      <c r="H43" s="21">
        <f t="shared" si="2"/>
        <v>7915.9064983837006</v>
      </c>
      <c r="I43" s="21">
        <f t="shared" si="2"/>
        <v>3841.2556355559564</v>
      </c>
      <c r="J43" s="21">
        <f>J9*(1+J$19+J$21)-J29</f>
        <v>14340.722401793511</v>
      </c>
      <c r="K43" s="8"/>
    </row>
    <row r="44" spans="1:11" x14ac:dyDescent="0.3">
      <c r="A44" s="10" t="s">
        <v>18</v>
      </c>
      <c r="B44" s="21">
        <f t="shared" si="2"/>
        <v>4152.564159811991</v>
      </c>
      <c r="C44" s="21">
        <f t="shared" si="2"/>
        <v>9289.6200135576473</v>
      </c>
      <c r="D44" s="21">
        <f t="shared" si="2"/>
        <v>37512.718830673635</v>
      </c>
      <c r="E44" s="21">
        <f t="shared" si="2"/>
        <v>18050.815434677774</v>
      </c>
      <c r="F44" s="21">
        <f t="shared" si="2"/>
        <v>3841.1454685521194</v>
      </c>
      <c r="G44" s="21">
        <f t="shared" si="2"/>
        <v>17170.837274952966</v>
      </c>
      <c r="H44" s="21">
        <f t="shared" si="2"/>
        <v>6757.020511788156</v>
      </c>
      <c r="I44" s="21">
        <f t="shared" si="2"/>
        <v>3238.877246992678</v>
      </c>
      <c r="J44" s="21">
        <f t="shared" si="2"/>
        <v>12398.641612003414</v>
      </c>
      <c r="K44" s="8"/>
    </row>
    <row r="45" spans="1:11" x14ac:dyDescent="0.3">
      <c r="A45" s="10" t="s">
        <v>19</v>
      </c>
      <c r="B45" s="21">
        <f t="shared" si="2"/>
        <v>4750.6154086020852</v>
      </c>
      <c r="C45" s="21">
        <f t="shared" si="2"/>
        <v>10662.352962705814</v>
      </c>
      <c r="D45" s="21">
        <f t="shared" si="2"/>
        <v>41707.177910430531</v>
      </c>
      <c r="E45" s="21">
        <f t="shared" si="2"/>
        <v>18818.188271635703</v>
      </c>
      <c r="F45" s="21">
        <f t="shared" si="2"/>
        <v>4335.9395721198853</v>
      </c>
      <c r="G45" s="21">
        <f t="shared" si="2"/>
        <v>18308.202543242984</v>
      </c>
      <c r="H45" s="21">
        <f t="shared" si="2"/>
        <v>8095.4703778044341</v>
      </c>
      <c r="I45" s="21">
        <f t="shared" si="2"/>
        <v>3677.3130678159578</v>
      </c>
      <c r="J45" s="21">
        <f t="shared" si="2"/>
        <v>13269.176094839348</v>
      </c>
      <c r="K45" s="8"/>
    </row>
    <row r="46" spans="1:11" x14ac:dyDescent="0.3">
      <c r="A46" s="10" t="s">
        <v>20</v>
      </c>
      <c r="B46" s="21">
        <f t="shared" si="2"/>
        <v>5053.9519517542412</v>
      </c>
      <c r="C46" s="21">
        <f t="shared" si="2"/>
        <v>11450.354196966371</v>
      </c>
      <c r="D46" s="21">
        <f t="shared" si="2"/>
        <v>45737.096968169841</v>
      </c>
      <c r="E46" s="21">
        <f t="shared" si="2"/>
        <v>20217.288008311414</v>
      </c>
      <c r="F46" s="21">
        <f t="shared" si="2"/>
        <v>4868.0019391069636</v>
      </c>
      <c r="G46" s="21">
        <f t="shared" si="2"/>
        <v>21861.81789331459</v>
      </c>
      <c r="H46" s="21">
        <f t="shared" si="2"/>
        <v>9643.1543881483558</v>
      </c>
      <c r="I46" s="21">
        <f t="shared" si="2"/>
        <v>4506.1175044975289</v>
      </c>
      <c r="J46" s="21">
        <f t="shared" si="2"/>
        <v>16658.806973771792</v>
      </c>
      <c r="K46" s="8"/>
    </row>
    <row r="47" spans="1:11" x14ac:dyDescent="0.3">
      <c r="A47" s="10" t="s">
        <v>21</v>
      </c>
      <c r="B47" s="21">
        <f t="shared" si="2"/>
        <v>5354.8564854144661</v>
      </c>
      <c r="C47" s="21">
        <f t="shared" si="2"/>
        <v>12004.804066516761</v>
      </c>
      <c r="D47" s="21">
        <f t="shared" si="2"/>
        <v>49184.177053707346</v>
      </c>
      <c r="E47" s="21">
        <f t="shared" si="2"/>
        <v>21835.22487377773</v>
      </c>
      <c r="F47" s="21">
        <f t="shared" si="2"/>
        <v>5397.8861388113455</v>
      </c>
      <c r="G47" s="21">
        <f t="shared" si="2"/>
        <v>22824.108928642199</v>
      </c>
      <c r="H47" s="21">
        <f t="shared" si="2"/>
        <v>9508.522803322312</v>
      </c>
      <c r="I47" s="21">
        <f t="shared" si="2"/>
        <v>4426.4223375193469</v>
      </c>
      <c r="J47" s="21">
        <f t="shared" si="2"/>
        <v>16691.334395050148</v>
      </c>
      <c r="K47" s="8"/>
    </row>
    <row r="48" spans="1:11" x14ac:dyDescent="0.3">
      <c r="A48" s="10" t="s">
        <v>22</v>
      </c>
      <c r="B48" s="21">
        <f t="shared" si="2"/>
        <v>5244.9133459566419</v>
      </c>
      <c r="C48" s="21">
        <f t="shared" si="2"/>
        <v>11843.587637812059</v>
      </c>
      <c r="D48" s="21">
        <f t="shared" si="2"/>
        <v>49515.879751102693</v>
      </c>
      <c r="E48" s="21">
        <f t="shared" si="2"/>
        <v>22159.755904990852</v>
      </c>
      <c r="F48" s="21">
        <f t="shared" si="2"/>
        <v>5412.235027049489</v>
      </c>
      <c r="G48" s="21">
        <f t="shared" si="2"/>
        <v>22865.276980542658</v>
      </c>
      <c r="H48" s="21">
        <f t="shared" si="2"/>
        <v>9616.1565893573152</v>
      </c>
      <c r="I48" s="21">
        <f t="shared" si="2"/>
        <v>4474.5809240624931</v>
      </c>
      <c r="J48" s="21">
        <f t="shared" si="2"/>
        <v>16810.662035717625</v>
      </c>
      <c r="K48" s="8"/>
    </row>
    <row r="49" spans="1:11" x14ac:dyDescent="0.3">
      <c r="A49" s="10" t="s">
        <v>23</v>
      </c>
      <c r="B49" s="21">
        <f t="shared" si="2"/>
        <v>4860.7096581473952</v>
      </c>
      <c r="C49" s="21">
        <f t="shared" si="2"/>
        <v>10907.61985140461</v>
      </c>
      <c r="D49" s="21">
        <f t="shared" si="2"/>
        <v>45001.502771543499</v>
      </c>
      <c r="E49" s="21">
        <f t="shared" si="2"/>
        <v>19909.258136159686</v>
      </c>
      <c r="F49" s="21">
        <f t="shared" si="2"/>
        <v>4667.3260641848656</v>
      </c>
      <c r="G49" s="21">
        <f t="shared" si="2"/>
        <v>19752.185869633231</v>
      </c>
      <c r="H49" s="21">
        <f t="shared" si="2"/>
        <v>8303.7670655345992</v>
      </c>
      <c r="I49" s="21">
        <f t="shared" si="2"/>
        <v>3821.1036808144609</v>
      </c>
      <c r="J49" s="21">
        <f t="shared" si="2"/>
        <v>14088.955693176864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IF(入力!$E$16=B$2,入力!$E$22/1000,0)</f>
        <v>0</v>
      </c>
      <c r="C52" s="21">
        <f>IF(入力!$E$16=C$2,入力!$E$22/1000,0)</f>
        <v>0</v>
      </c>
      <c r="D52" s="21">
        <f>IF(入力!$E$16=D$2,入力!$E$22/1000,0)</f>
        <v>0</v>
      </c>
      <c r="E52" s="21">
        <f>IF(入力!$E$16=E$2,入力!$E$22/1000,0)</f>
        <v>0</v>
      </c>
      <c r="F52" s="21">
        <f>IF(入力!$E$16=F$2,入力!$E$22/1000,0)</f>
        <v>0</v>
      </c>
      <c r="G52" s="21">
        <f>IF(入力!$E$16=G$2,入力!$E$22/1000,0)</f>
        <v>0</v>
      </c>
      <c r="H52" s="21">
        <f>IF(入力!$E$16=H$2,入力!$E$22/1000,0)</f>
        <v>0</v>
      </c>
      <c r="I52" s="21">
        <f>IF(入力!$E$16=I$2,入力!$E$22/1000,0)</f>
        <v>0</v>
      </c>
      <c r="J52" s="21">
        <f>IF(入力!$E$16=J$2,入力!$E$22/1000,0)</f>
        <v>0</v>
      </c>
      <c r="K52" s="30">
        <f>SUM(B52:J52)</f>
        <v>0</v>
      </c>
    </row>
    <row r="53" spans="1:11" x14ac:dyDescent="0.3">
      <c r="A53" s="10" t="s">
        <v>13</v>
      </c>
      <c r="B53" s="21">
        <f>IF(入力!$E$16=B$2,入力!$F$22/1000,0)</f>
        <v>0</v>
      </c>
      <c r="C53" s="21">
        <f>IF(入力!$E$16=C$2,入力!$F$22/1000,0)</f>
        <v>0</v>
      </c>
      <c r="D53" s="21">
        <f>IF(入力!$E$16=D$2,入力!$F$22/1000,0)</f>
        <v>0</v>
      </c>
      <c r="E53" s="21">
        <f>IF(入力!$E$16=E$2,入力!$F$22/1000,0)</f>
        <v>0</v>
      </c>
      <c r="F53" s="21">
        <f>IF(入力!$E$16=F$2,入力!$F$22/1000,0)</f>
        <v>0</v>
      </c>
      <c r="G53" s="21">
        <f>IF(入力!$E$16=G$2,入力!$F$22/1000,0)</f>
        <v>0</v>
      </c>
      <c r="H53" s="21">
        <f>IF(入力!$E$16=H$2,入力!$F$22/1000,0)</f>
        <v>0</v>
      </c>
      <c r="I53" s="21">
        <f>IF(入力!$E$16=I$2,入力!$F$22/1000,0)</f>
        <v>0</v>
      </c>
      <c r="J53" s="21">
        <f>IF(入力!$E$16=J$2,入力!$F$22/1000,0)</f>
        <v>0</v>
      </c>
      <c r="K53" s="30">
        <f t="shared" ref="K53:K63" si="3">SUM(B53:J53)</f>
        <v>0</v>
      </c>
    </row>
    <row r="54" spans="1:11" x14ac:dyDescent="0.3">
      <c r="A54" s="10" t="s">
        <v>14</v>
      </c>
      <c r="B54" s="21">
        <f>IF(入力!$E$16=B$2,入力!$G$22/1000,0)</f>
        <v>0</v>
      </c>
      <c r="C54" s="21">
        <f>IF(入力!$E$16=C$2,入力!$G$22/1000,0)</f>
        <v>0</v>
      </c>
      <c r="D54" s="21">
        <f>IF(入力!$E$16=D$2,入力!$G$22/1000,0)</f>
        <v>0</v>
      </c>
      <c r="E54" s="21">
        <f>IF(入力!$E$16=E$2,入力!$G$22/1000,0)</f>
        <v>0</v>
      </c>
      <c r="F54" s="21">
        <f>IF(入力!$E$16=F$2,入力!$G$22/1000,0)</f>
        <v>0</v>
      </c>
      <c r="G54" s="21">
        <f>IF(入力!$E$16=G$2,入力!$G$22/1000,0)</f>
        <v>0</v>
      </c>
      <c r="H54" s="21">
        <f>IF(入力!$E$16=H$2,入力!$G$22/1000,0)</f>
        <v>0</v>
      </c>
      <c r="I54" s="21">
        <f>IF(入力!$E$16=I$2,入力!$G$22/1000,0)</f>
        <v>0</v>
      </c>
      <c r="J54" s="21">
        <f>IF(入力!$E$16=J$2,入力!$G$22/1000,0)</f>
        <v>0</v>
      </c>
      <c r="K54" s="30">
        <f t="shared" si="3"/>
        <v>0</v>
      </c>
    </row>
    <row r="55" spans="1:11" x14ac:dyDescent="0.3">
      <c r="A55" s="10" t="s">
        <v>15</v>
      </c>
      <c r="B55" s="21">
        <f>IF(入力!$E$16=B$2,入力!$H$22/1000,0)</f>
        <v>0</v>
      </c>
      <c r="C55" s="21">
        <f>IF(入力!$E$16=C$2,入力!$H$22/1000,0)</f>
        <v>0</v>
      </c>
      <c r="D55" s="21">
        <f>IF(入力!$E$16=D$2,入力!$H$22/1000,0)</f>
        <v>0</v>
      </c>
      <c r="E55" s="21">
        <f>IF(入力!$E$16=E$2,入力!$H$22/1000,0)</f>
        <v>0</v>
      </c>
      <c r="F55" s="21">
        <f>IF(入力!$E$16=F$2,入力!$H$22/1000,0)</f>
        <v>0</v>
      </c>
      <c r="G55" s="21">
        <f>IF(入力!$E$16=G$2,入力!$H$22/1000,0)</f>
        <v>0</v>
      </c>
      <c r="H55" s="21">
        <f>IF(入力!$E$16=H$2,入力!$H$22/1000,0)</f>
        <v>0</v>
      </c>
      <c r="I55" s="21">
        <f>IF(入力!$E$16=I$2,入力!$H$22/1000,0)</f>
        <v>0</v>
      </c>
      <c r="J55" s="21">
        <f>IF(入力!$E$16=J$2,入力!$H$22/1000,0)</f>
        <v>0</v>
      </c>
      <c r="K55" s="30">
        <f t="shared" si="3"/>
        <v>0</v>
      </c>
    </row>
    <row r="56" spans="1:11" x14ac:dyDescent="0.3">
      <c r="A56" s="10" t="s">
        <v>16</v>
      </c>
      <c r="B56" s="21">
        <f>IF(入力!$E$16=B$2,入力!$I$22/1000,0)</f>
        <v>0</v>
      </c>
      <c r="C56" s="21">
        <f>IF(入力!$E$16=C$2,入力!$I$22/1000,0)</f>
        <v>0</v>
      </c>
      <c r="D56" s="21">
        <f>IF(入力!$E$16=D$2,入力!$I$22/1000,0)</f>
        <v>0</v>
      </c>
      <c r="E56" s="21">
        <f>IF(入力!$E$16=E$2,入力!$I$22/1000,0)</f>
        <v>0</v>
      </c>
      <c r="F56" s="21">
        <f>IF(入力!$E$16=F$2,入力!$I$22/1000,0)</f>
        <v>0</v>
      </c>
      <c r="G56" s="21">
        <f>IF(入力!$E$16=G$2,入力!$I$22/1000,0)</f>
        <v>0</v>
      </c>
      <c r="H56" s="21">
        <f>IF(入力!$E$16=H$2,入力!$I$22/1000,0)</f>
        <v>0</v>
      </c>
      <c r="I56" s="21">
        <f>IF(入力!$E$16=I$2,入力!$I$22/1000,0)</f>
        <v>0</v>
      </c>
      <c r="J56" s="21">
        <f>IF(入力!$E$16=J$2,入力!$I$22/1000,0)</f>
        <v>0</v>
      </c>
      <c r="K56" s="30">
        <f t="shared" si="3"/>
        <v>0</v>
      </c>
    </row>
    <row r="57" spans="1:11" x14ac:dyDescent="0.3">
      <c r="A57" s="10" t="s">
        <v>17</v>
      </c>
      <c r="B57" s="21">
        <f>IF(入力!$E$16=B$2,入力!$J$22/1000,0)</f>
        <v>0</v>
      </c>
      <c r="C57" s="21">
        <f>IF(入力!$E$16=C$2,入力!$J$22/1000,0)</f>
        <v>0</v>
      </c>
      <c r="D57" s="21">
        <f>IF(入力!$E$16=D$2,入力!$J$22/1000,0)</f>
        <v>0</v>
      </c>
      <c r="E57" s="21">
        <f>IF(入力!$E$16=E$2,入力!$J$22/1000,0)</f>
        <v>0</v>
      </c>
      <c r="F57" s="21">
        <f>IF(入力!$E$16=F$2,入力!$J$22/1000,0)</f>
        <v>0</v>
      </c>
      <c r="G57" s="21">
        <f>IF(入力!$E$16=G$2,入力!$J$22/1000,0)</f>
        <v>0</v>
      </c>
      <c r="H57" s="21">
        <f>IF(入力!$E$16=H$2,入力!$J$22/1000,0)</f>
        <v>0</v>
      </c>
      <c r="I57" s="21">
        <f>IF(入力!$E$16=I$2,入力!$J$22/1000,0)</f>
        <v>0</v>
      </c>
      <c r="J57" s="21">
        <f>IF(入力!$E$16=J$2,入力!$J$22/1000,0)</f>
        <v>0</v>
      </c>
      <c r="K57" s="30">
        <f t="shared" si="3"/>
        <v>0</v>
      </c>
    </row>
    <row r="58" spans="1:11" x14ac:dyDescent="0.3">
      <c r="A58" s="10" t="s">
        <v>18</v>
      </c>
      <c r="B58" s="21">
        <f>IF(入力!$E$16=B$2,入力!$K$22/1000,0)</f>
        <v>0</v>
      </c>
      <c r="C58" s="21">
        <f>IF(入力!$E$16=C$2,入力!$K$22/1000,0)</f>
        <v>0</v>
      </c>
      <c r="D58" s="21">
        <f>IF(入力!$E$16=D$2,入力!$K$22/1000,0)</f>
        <v>0</v>
      </c>
      <c r="E58" s="21">
        <f>IF(入力!$E$16=E$2,入力!$K$22/1000,0)</f>
        <v>0</v>
      </c>
      <c r="F58" s="21">
        <f>IF(入力!$E$16=F$2,入力!$K$22/1000,0)</f>
        <v>0</v>
      </c>
      <c r="G58" s="21">
        <f>IF(入力!$E$16=G$2,入力!$K$22/1000,0)</f>
        <v>0</v>
      </c>
      <c r="H58" s="21">
        <f>IF(入力!$E$16=H$2,入力!$K$22/1000,0)</f>
        <v>0</v>
      </c>
      <c r="I58" s="21">
        <f>IF(入力!$E$16=I$2,入力!$K$22/1000,0)</f>
        <v>0</v>
      </c>
      <c r="J58" s="21">
        <f>IF(入力!$E$16=J$2,入力!$K$22/1000,0)</f>
        <v>0</v>
      </c>
      <c r="K58" s="30">
        <f t="shared" si="3"/>
        <v>0</v>
      </c>
    </row>
    <row r="59" spans="1:11" x14ac:dyDescent="0.3">
      <c r="A59" s="10" t="s">
        <v>19</v>
      </c>
      <c r="B59" s="21">
        <f>IF(入力!$E$16=B$2,入力!$L$22/1000,0)</f>
        <v>0</v>
      </c>
      <c r="C59" s="21">
        <f>IF(入力!$E$16=C$2,入力!$L$22/1000,0)</f>
        <v>0</v>
      </c>
      <c r="D59" s="21">
        <f>IF(入力!$E$16=D$2,入力!$L$22/1000,0)</f>
        <v>0</v>
      </c>
      <c r="E59" s="21">
        <f>IF(入力!$E$16=E$2,入力!$L$22/1000,0)</f>
        <v>0</v>
      </c>
      <c r="F59" s="21">
        <f>IF(入力!$E$16=F$2,入力!$L$22/1000,0)</f>
        <v>0</v>
      </c>
      <c r="G59" s="21">
        <f>IF(入力!$E$16=G$2,入力!$L$22/1000,0)</f>
        <v>0</v>
      </c>
      <c r="H59" s="21">
        <f>IF(入力!$E$16=H$2,入力!$L$22/1000,0)</f>
        <v>0</v>
      </c>
      <c r="I59" s="21">
        <f>IF(入力!$E$16=I$2,入力!$L$22/1000,0)</f>
        <v>0</v>
      </c>
      <c r="J59" s="21">
        <f>IF(入力!$E$16=J$2,入力!$L$22/1000,0)</f>
        <v>0</v>
      </c>
      <c r="K59" s="30">
        <f t="shared" si="3"/>
        <v>0</v>
      </c>
    </row>
    <row r="60" spans="1:11" x14ac:dyDescent="0.3">
      <c r="A60" s="10" t="s">
        <v>20</v>
      </c>
      <c r="B60" s="21">
        <f>IF(入力!$E$16=B$2,入力!$M$22/1000,0)</f>
        <v>0</v>
      </c>
      <c r="C60" s="21">
        <f>IF(入力!$E$16=C$2,入力!$M$22/1000,0)</f>
        <v>0</v>
      </c>
      <c r="D60" s="21">
        <f>IF(入力!$E$16=D$2,入力!$M$22/1000,0)</f>
        <v>0</v>
      </c>
      <c r="E60" s="21">
        <f>IF(入力!$E$16=E$2,入力!$M$22/1000,0)</f>
        <v>0</v>
      </c>
      <c r="F60" s="21">
        <f>IF(入力!$E$16=F$2,入力!$M$22/1000,0)</f>
        <v>0</v>
      </c>
      <c r="G60" s="21">
        <f>IF(入力!$E$16=G$2,入力!$M$22/1000,0)</f>
        <v>0</v>
      </c>
      <c r="H60" s="21">
        <f>IF(入力!$E$16=H$2,入力!$M$22/1000,0)</f>
        <v>0</v>
      </c>
      <c r="I60" s="21">
        <f>IF(入力!$E$16=I$2,入力!$M$22/1000,0)</f>
        <v>0</v>
      </c>
      <c r="J60" s="21">
        <f>IF(入力!$E$16=J$2,入力!$M$22/1000,0)</f>
        <v>0</v>
      </c>
      <c r="K60" s="30">
        <f t="shared" si="3"/>
        <v>0</v>
      </c>
    </row>
    <row r="61" spans="1:11" x14ac:dyDescent="0.3">
      <c r="A61" s="10" t="s">
        <v>21</v>
      </c>
      <c r="B61" s="21">
        <f>IF(入力!$E$16=B$2,入力!$N$22/1000,0)</f>
        <v>0</v>
      </c>
      <c r="C61" s="21">
        <f>IF(入力!$E$16=C$2,入力!$N$22/1000,0)</f>
        <v>0</v>
      </c>
      <c r="D61" s="21">
        <f>IF(入力!$E$16=D$2,入力!$N$22/1000,0)</f>
        <v>0</v>
      </c>
      <c r="E61" s="21">
        <f>IF(入力!$E$16=E$2,入力!$N$22/1000,0)</f>
        <v>0</v>
      </c>
      <c r="F61" s="21">
        <f>IF(入力!$E$16=F$2,入力!$N$22/1000,0)</f>
        <v>0</v>
      </c>
      <c r="G61" s="21">
        <f>IF(入力!$E$16=G$2,入力!$N$22/1000,0)</f>
        <v>0</v>
      </c>
      <c r="H61" s="21">
        <f>IF(入力!$E$16=H$2,入力!$N$22/1000,0)</f>
        <v>0</v>
      </c>
      <c r="I61" s="21">
        <f>IF(入力!$E$16=I$2,入力!$N$22/1000,0)</f>
        <v>0</v>
      </c>
      <c r="J61" s="21">
        <f>IF(入力!$E$16=J$2,入力!$N$22/1000,0)</f>
        <v>0</v>
      </c>
      <c r="K61" s="30">
        <f t="shared" si="3"/>
        <v>0</v>
      </c>
    </row>
    <row r="62" spans="1:11" x14ac:dyDescent="0.3">
      <c r="A62" s="10" t="s">
        <v>22</v>
      </c>
      <c r="B62" s="21">
        <f>IF(入力!$E$16=B$2,入力!$O$22/1000,0)</f>
        <v>0</v>
      </c>
      <c r="C62" s="21">
        <f>IF(入力!$E$16=C$2,入力!$O$22/1000,0)</f>
        <v>0</v>
      </c>
      <c r="D62" s="21">
        <f>IF(入力!$E$16=D$2,入力!$O$22/1000,0)</f>
        <v>0</v>
      </c>
      <c r="E62" s="21">
        <f>IF(入力!$E$16=E$2,入力!$O$22/1000,0)</f>
        <v>0</v>
      </c>
      <c r="F62" s="21">
        <f>IF(入力!$E$16=F$2,入力!$O$22/1000,0)</f>
        <v>0</v>
      </c>
      <c r="G62" s="21">
        <f>IF(入力!$E$16=G$2,入力!$O$22/1000,0)</f>
        <v>0</v>
      </c>
      <c r="H62" s="21">
        <f>IF(入力!$E$16=H$2,入力!$O$22/1000,0)</f>
        <v>0</v>
      </c>
      <c r="I62" s="21">
        <f>IF(入力!$E$16=I$2,入力!$O$22/1000,0)</f>
        <v>0</v>
      </c>
      <c r="J62" s="21">
        <f>IF(入力!$E$16=J$2,入力!$O$22/1000,0)</f>
        <v>0</v>
      </c>
      <c r="K62" s="30">
        <f t="shared" si="3"/>
        <v>0</v>
      </c>
    </row>
    <row r="63" spans="1:11" x14ac:dyDescent="0.3">
      <c r="A63" s="10" t="s">
        <v>23</v>
      </c>
      <c r="B63" s="21">
        <f>IF(入力!$E$16=B$2,入力!$P$22/1000,0)</f>
        <v>0</v>
      </c>
      <c r="C63" s="21">
        <f>IF(入力!$E$16=C$2,入力!$P$22/1000,0)</f>
        <v>0</v>
      </c>
      <c r="D63" s="21">
        <f>IF(入力!$E$16=D$2,入力!$P$22/1000,0)</f>
        <v>0</v>
      </c>
      <c r="E63" s="21">
        <f>IF(入力!$E$16=E$2,入力!$P$22/1000,0)</f>
        <v>0</v>
      </c>
      <c r="F63" s="21">
        <f>IF(入力!$E$16=F$2,入力!$P$22/1000,0)</f>
        <v>0</v>
      </c>
      <c r="G63" s="21">
        <f>IF(入力!$E$16=G$2,入力!$P$22/1000,0)</f>
        <v>0</v>
      </c>
      <c r="H63" s="21">
        <f>IF(入力!$E$16=H$2,入力!$P$22/1000,0)</f>
        <v>0</v>
      </c>
      <c r="I63" s="21">
        <f>IF(入力!$E$16=I$2,入力!$P$22/1000,0)</f>
        <v>0</v>
      </c>
      <c r="J63" s="21">
        <f>IF(入力!$E$16=J$2,入力!$P$22/1000,0)</f>
        <v>0</v>
      </c>
      <c r="K63" s="30">
        <f t="shared" si="3"/>
        <v>0</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3945.4868601744965</v>
      </c>
      <c r="C66" s="21">
        <f>C38-(C52-MIN(C$52:C$63))</f>
        <v>8676.6121894437947</v>
      </c>
      <c r="D66" s="21">
        <f t="shared" ref="D66:J66" si="4">D38-(D52-MIN(D$52:D$63))</f>
        <v>38741.985010521472</v>
      </c>
      <c r="E66" s="21">
        <f t="shared" si="4"/>
        <v>16976.68687537044</v>
      </c>
      <c r="F66" s="21">
        <f t="shared" si="4"/>
        <v>3661.0917055359496</v>
      </c>
      <c r="G66" s="21">
        <f>G38-(G52-MIN(G$52:G$63))</f>
        <v>16450.114777333922</v>
      </c>
      <c r="H66" s="21">
        <f t="shared" si="4"/>
        <v>6784.4482769532169</v>
      </c>
      <c r="I66" s="21">
        <f t="shared" si="4"/>
        <v>3295.2443036480954</v>
      </c>
      <c r="J66" s="21">
        <f t="shared" si="4"/>
        <v>11807.926766762725</v>
      </c>
      <c r="K66" s="8"/>
    </row>
    <row r="67" spans="1:11" x14ac:dyDescent="0.3">
      <c r="A67" s="10" t="s">
        <v>13</v>
      </c>
      <c r="B67" s="21">
        <f>B39-(B53-MIN(B$52:B$63))</f>
        <v>3298.7602601092572</v>
      </c>
      <c r="C67" s="21">
        <f t="shared" ref="B67:J77" si="5">C39-(C53-MIN(C$52:C$63))</f>
        <v>7323.979769382423</v>
      </c>
      <c r="D67" s="21">
        <f t="shared" si="5"/>
        <v>35343.14689703437</v>
      </c>
      <c r="E67" s="21">
        <f t="shared" si="5"/>
        <v>16206.431074546857</v>
      </c>
      <c r="F67" s="21">
        <f t="shared" si="5"/>
        <v>3052.1496227932239</v>
      </c>
      <c r="G67" s="21">
        <f>G39-(G53-MIN(G$52:G$63))</f>
        <v>15756.402154947338</v>
      </c>
      <c r="H67" s="21">
        <f t="shared" si="5"/>
        <v>5887.8930267747746</v>
      </c>
      <c r="I67" s="21">
        <f t="shared" si="5"/>
        <v>2834.9955653527541</v>
      </c>
      <c r="J67" s="21">
        <f t="shared" si="5"/>
        <v>11424.793764288672</v>
      </c>
      <c r="K67" s="8"/>
    </row>
    <row r="68" spans="1:11" x14ac:dyDescent="0.3">
      <c r="A68" s="10" t="s">
        <v>14</v>
      </c>
      <c r="B68" s="21">
        <f t="shared" si="5"/>
        <v>3410.979904313629</v>
      </c>
      <c r="C68" s="21">
        <f t="shared" si="5"/>
        <v>8542.9101142482868</v>
      </c>
      <c r="D68" s="21">
        <f t="shared" si="5"/>
        <v>39320.67661335403</v>
      </c>
      <c r="E68" s="21">
        <f t="shared" si="5"/>
        <v>17531.96232655222</v>
      </c>
      <c r="F68" s="21">
        <f t="shared" si="5"/>
        <v>3748.3122685701551</v>
      </c>
      <c r="G68" s="21">
        <f>G40-(G54-MIN(G$52:G$63))</f>
        <v>18143.319709557363</v>
      </c>
      <c r="H68" s="21">
        <f t="shared" si="5"/>
        <v>6728.0796442331412</v>
      </c>
      <c r="I68" s="21">
        <f t="shared" si="5"/>
        <v>3389.4157419121366</v>
      </c>
      <c r="J68" s="21">
        <f t="shared" si="5"/>
        <v>12705.29697701063</v>
      </c>
      <c r="K68" s="8"/>
    </row>
    <row r="69" spans="1:11" x14ac:dyDescent="0.3">
      <c r="A69" s="10" t="s">
        <v>15</v>
      </c>
      <c r="B69" s="21">
        <f t="shared" si="5"/>
        <v>4063.715011011253</v>
      </c>
      <c r="C69" s="21">
        <f t="shared" si="5"/>
        <v>10753.47702110448</v>
      </c>
      <c r="D69" s="21">
        <f t="shared" si="5"/>
        <v>51328.998456989379</v>
      </c>
      <c r="E69" s="21">
        <f t="shared" si="5"/>
        <v>21458.428027305348</v>
      </c>
      <c r="F69" s="21">
        <f t="shared" si="5"/>
        <v>4851.9627715159531</v>
      </c>
      <c r="G69" s="21">
        <f>G41-(G55-MIN(G$52:G$63))</f>
        <v>23891.95670772365</v>
      </c>
      <c r="H69" s="21">
        <f t="shared" si="5"/>
        <v>8209.2040267755929</v>
      </c>
      <c r="I69" s="21">
        <f t="shared" si="5"/>
        <v>4223.6412658142344</v>
      </c>
      <c r="J69" s="21">
        <f t="shared" si="5"/>
        <v>16344.39404426432</v>
      </c>
      <c r="K69" s="8"/>
    </row>
    <row r="70" spans="1:11" x14ac:dyDescent="0.3">
      <c r="A70" s="10" t="s">
        <v>16</v>
      </c>
      <c r="B70" s="21">
        <f t="shared" si="5"/>
        <v>4212.4305224195032</v>
      </c>
      <c r="C70" s="21">
        <f t="shared" si="5"/>
        <v>10799.704334561486</v>
      </c>
      <c r="D70" s="21">
        <f t="shared" si="5"/>
        <v>51226.335034026597</v>
      </c>
      <c r="E70" s="21">
        <f t="shared" si="5"/>
        <v>21049.633395868084</v>
      </c>
      <c r="F70" s="21">
        <f t="shared" si="5"/>
        <v>4921.1980555504615</v>
      </c>
      <c r="G70" s="21">
        <f t="shared" si="5"/>
        <v>23966.287410803037</v>
      </c>
      <c r="H70" s="21">
        <f t="shared" si="5"/>
        <v>8165.6895860340046</v>
      </c>
      <c r="I70" s="21">
        <f t="shared" si="5"/>
        <v>4132.8729669225468</v>
      </c>
      <c r="J70" s="21">
        <f t="shared" si="5"/>
        <v>16392.085352526534</v>
      </c>
      <c r="K70" s="8"/>
    </row>
    <row r="71" spans="1:11" x14ac:dyDescent="0.3">
      <c r="A71" s="10" t="s">
        <v>17</v>
      </c>
      <c r="B71" s="21">
        <f t="shared" si="5"/>
        <v>4043.865287384916</v>
      </c>
      <c r="C71" s="21">
        <f t="shared" si="5"/>
        <v>10055.407936686552</v>
      </c>
      <c r="D71" s="21">
        <f t="shared" si="5"/>
        <v>44059.284441756652</v>
      </c>
      <c r="E71" s="21">
        <f t="shared" si="5"/>
        <v>20831.777399669729</v>
      </c>
      <c r="F71" s="21">
        <f t="shared" si="5"/>
        <v>4478.3477314401707</v>
      </c>
      <c r="G71" s="21">
        <f t="shared" si="5"/>
        <v>20346.046081898909</v>
      </c>
      <c r="H71" s="21">
        <f t="shared" si="5"/>
        <v>7915.9064983837006</v>
      </c>
      <c r="I71" s="21">
        <f t="shared" si="5"/>
        <v>3841.2556355559564</v>
      </c>
      <c r="J71" s="21">
        <f t="shared" si="5"/>
        <v>14340.722401793511</v>
      </c>
      <c r="K71" s="8"/>
    </row>
    <row r="72" spans="1:11" x14ac:dyDescent="0.3">
      <c r="A72" s="10" t="s">
        <v>18</v>
      </c>
      <c r="B72" s="21">
        <f t="shared" si="5"/>
        <v>4152.564159811991</v>
      </c>
      <c r="C72" s="21">
        <f t="shared" si="5"/>
        <v>9289.6200135576473</v>
      </c>
      <c r="D72" s="21">
        <f t="shared" si="5"/>
        <v>37512.718830673635</v>
      </c>
      <c r="E72" s="21">
        <f t="shared" si="5"/>
        <v>18050.815434677774</v>
      </c>
      <c r="F72" s="21">
        <f t="shared" si="5"/>
        <v>3841.1454685521194</v>
      </c>
      <c r="G72" s="21">
        <f t="shared" si="5"/>
        <v>17170.837274952966</v>
      </c>
      <c r="H72" s="21">
        <f t="shared" si="5"/>
        <v>6757.020511788156</v>
      </c>
      <c r="I72" s="21">
        <f t="shared" si="5"/>
        <v>3238.877246992678</v>
      </c>
      <c r="J72" s="21">
        <f t="shared" si="5"/>
        <v>12398.641612003414</v>
      </c>
      <c r="K72" s="8"/>
    </row>
    <row r="73" spans="1:11" x14ac:dyDescent="0.3">
      <c r="A73" s="10" t="s">
        <v>19</v>
      </c>
      <c r="B73" s="21">
        <f t="shared" si="5"/>
        <v>4750.6154086020852</v>
      </c>
      <c r="C73" s="21">
        <f t="shared" si="5"/>
        <v>10662.352962705814</v>
      </c>
      <c r="D73" s="21">
        <f t="shared" si="5"/>
        <v>41707.177910430531</v>
      </c>
      <c r="E73" s="21">
        <f t="shared" si="5"/>
        <v>18818.188271635703</v>
      </c>
      <c r="F73" s="21">
        <f t="shared" si="5"/>
        <v>4335.9395721198853</v>
      </c>
      <c r="G73" s="21">
        <f t="shared" si="5"/>
        <v>18308.202543242984</v>
      </c>
      <c r="H73" s="21">
        <f t="shared" si="5"/>
        <v>8095.4703778044341</v>
      </c>
      <c r="I73" s="21">
        <f t="shared" si="5"/>
        <v>3677.3130678159578</v>
      </c>
      <c r="J73" s="21">
        <f t="shared" si="5"/>
        <v>13269.176094839348</v>
      </c>
      <c r="K73" s="8"/>
    </row>
    <row r="74" spans="1:11" x14ac:dyDescent="0.3">
      <c r="A74" s="10" t="s">
        <v>20</v>
      </c>
      <c r="B74" s="21">
        <f t="shared" si="5"/>
        <v>5053.9519517542412</v>
      </c>
      <c r="C74" s="21">
        <f t="shared" si="5"/>
        <v>11450.354196966371</v>
      </c>
      <c r="D74" s="21">
        <f t="shared" si="5"/>
        <v>45737.096968169841</v>
      </c>
      <c r="E74" s="21">
        <f t="shared" si="5"/>
        <v>20217.288008311414</v>
      </c>
      <c r="F74" s="21">
        <f t="shared" si="5"/>
        <v>4868.0019391069636</v>
      </c>
      <c r="G74" s="21">
        <f t="shared" si="5"/>
        <v>21861.81789331459</v>
      </c>
      <c r="H74" s="21">
        <f t="shared" si="5"/>
        <v>9643.1543881483558</v>
      </c>
      <c r="I74" s="21">
        <f t="shared" si="5"/>
        <v>4506.1175044975289</v>
      </c>
      <c r="J74" s="21">
        <f t="shared" si="5"/>
        <v>16658.806973771792</v>
      </c>
      <c r="K74" s="8"/>
    </row>
    <row r="75" spans="1:11" x14ac:dyDescent="0.3">
      <c r="A75" s="10" t="s">
        <v>21</v>
      </c>
      <c r="B75" s="21">
        <f t="shared" si="5"/>
        <v>5354.8564854144661</v>
      </c>
      <c r="C75" s="21">
        <f t="shared" si="5"/>
        <v>12004.804066516761</v>
      </c>
      <c r="D75" s="21">
        <f t="shared" si="5"/>
        <v>49184.177053707346</v>
      </c>
      <c r="E75" s="21">
        <f t="shared" si="5"/>
        <v>21835.22487377773</v>
      </c>
      <c r="F75" s="21">
        <f t="shared" si="5"/>
        <v>5397.8861388113455</v>
      </c>
      <c r="G75" s="21">
        <f t="shared" si="5"/>
        <v>22824.108928642199</v>
      </c>
      <c r="H75" s="21">
        <f t="shared" si="5"/>
        <v>9508.522803322312</v>
      </c>
      <c r="I75" s="21">
        <f t="shared" si="5"/>
        <v>4426.4223375193469</v>
      </c>
      <c r="J75" s="21">
        <f t="shared" si="5"/>
        <v>16691.334395050148</v>
      </c>
      <c r="K75" s="8"/>
    </row>
    <row r="76" spans="1:11" x14ac:dyDescent="0.3">
      <c r="A76" s="10" t="s">
        <v>22</v>
      </c>
      <c r="B76" s="21">
        <f t="shared" si="5"/>
        <v>5244.9133459566419</v>
      </c>
      <c r="C76" s="21">
        <f t="shared" si="5"/>
        <v>11843.587637812059</v>
      </c>
      <c r="D76" s="21">
        <f t="shared" si="5"/>
        <v>49515.879751102693</v>
      </c>
      <c r="E76" s="21">
        <f t="shared" si="5"/>
        <v>22159.755904990852</v>
      </c>
      <c r="F76" s="21">
        <f t="shared" si="5"/>
        <v>5412.235027049489</v>
      </c>
      <c r="G76" s="21">
        <f t="shared" si="5"/>
        <v>22865.276980542658</v>
      </c>
      <c r="H76" s="21">
        <f t="shared" si="5"/>
        <v>9616.1565893573152</v>
      </c>
      <c r="I76" s="21">
        <f t="shared" si="5"/>
        <v>4474.5809240624931</v>
      </c>
      <c r="J76" s="21">
        <f t="shared" si="5"/>
        <v>16810.662035717625</v>
      </c>
      <c r="K76" s="8"/>
    </row>
    <row r="77" spans="1:11" x14ac:dyDescent="0.3">
      <c r="A77" s="10" t="s">
        <v>23</v>
      </c>
      <c r="B77" s="21">
        <f t="shared" si="5"/>
        <v>4860.7096581473952</v>
      </c>
      <c r="C77" s="21">
        <f t="shared" si="5"/>
        <v>10907.61985140461</v>
      </c>
      <c r="D77" s="21">
        <f t="shared" si="5"/>
        <v>45001.502771543499</v>
      </c>
      <c r="E77" s="21">
        <f t="shared" si="5"/>
        <v>19909.258136159686</v>
      </c>
      <c r="F77" s="21">
        <f t="shared" si="5"/>
        <v>4667.3260641848656</v>
      </c>
      <c r="G77" s="21">
        <f t="shared" si="5"/>
        <v>19752.185869633231</v>
      </c>
      <c r="H77" s="21">
        <f t="shared" si="5"/>
        <v>8303.7670655345992</v>
      </c>
      <c r="I77" s="21">
        <f t="shared" si="5"/>
        <v>3821.1036808144609</v>
      </c>
      <c r="J77" s="21">
        <f t="shared" si="5"/>
        <v>14088.955693176864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42869.295339474993</v>
      </c>
      <c r="C80" s="25"/>
      <c r="D80" s="25"/>
      <c r="E80" s="25"/>
      <c r="F80" s="25"/>
      <c r="G80" s="25"/>
      <c r="H80" s="25"/>
      <c r="I80" s="25"/>
      <c r="J80" s="25"/>
      <c r="K80" s="8"/>
    </row>
    <row r="81" spans="1:11" x14ac:dyDescent="0.3">
      <c r="A81" s="10" t="s">
        <v>13</v>
      </c>
      <c r="B81" s="21">
        <f>$B$17-SUM($B67:$J67)</f>
        <v>52080.339969989422</v>
      </c>
      <c r="C81" s="25"/>
      <c r="D81" s="25"/>
      <c r="E81" s="25"/>
      <c r="F81" s="25"/>
      <c r="G81" s="25"/>
      <c r="H81" s="25"/>
      <c r="I81" s="25"/>
      <c r="J81" s="25"/>
      <c r="K81" s="8"/>
    </row>
    <row r="82" spans="1:11" x14ac:dyDescent="0.3">
      <c r="A82" s="10" t="s">
        <v>14</v>
      </c>
      <c r="B82" s="21">
        <f t="shared" ref="B82:B91" si="6">$B$17-SUM($B68:$J68)</f>
        <v>39687.938805467507</v>
      </c>
      <c r="C82" s="25"/>
      <c r="D82" s="25"/>
      <c r="E82" s="25"/>
      <c r="F82" s="25"/>
      <c r="G82" s="25"/>
      <c r="H82" s="25"/>
      <c r="I82" s="25"/>
      <c r="J82" s="25"/>
      <c r="K82" s="8"/>
    </row>
    <row r="83" spans="1:11" x14ac:dyDescent="0.3">
      <c r="A83" s="10" t="s">
        <v>15</v>
      </c>
      <c r="B83" s="21">
        <f>$B$17-SUM($B69:$J69)</f>
        <v>8083.1147727149073</v>
      </c>
      <c r="C83" s="25"/>
      <c r="D83" s="25"/>
      <c r="E83" s="25"/>
      <c r="F83" s="25"/>
      <c r="G83" s="25"/>
      <c r="H83" s="25"/>
      <c r="I83" s="25"/>
      <c r="J83" s="25"/>
      <c r="K83" s="8"/>
    </row>
    <row r="84" spans="1:11" x14ac:dyDescent="0.3">
      <c r="A84" s="10" t="s">
        <v>16</v>
      </c>
      <c r="B84" s="21">
        <f t="shared" si="6"/>
        <v>8342.6554465068621</v>
      </c>
      <c r="C84" s="25"/>
      <c r="D84" s="25"/>
      <c r="E84" s="25"/>
      <c r="F84" s="25"/>
      <c r="G84" s="25"/>
      <c r="H84" s="25"/>
      <c r="I84" s="25"/>
      <c r="J84" s="25"/>
      <c r="K84" s="8"/>
    </row>
    <row r="85" spans="1:11" x14ac:dyDescent="0.3">
      <c r="A85" s="10" t="s">
        <v>17</v>
      </c>
      <c r="B85" s="21">
        <f t="shared" si="6"/>
        <v>23296.278690649022</v>
      </c>
      <c r="C85" s="25"/>
      <c r="D85" s="25"/>
      <c r="E85" s="25"/>
      <c r="F85" s="25"/>
      <c r="G85" s="25"/>
      <c r="H85" s="25"/>
      <c r="I85" s="25"/>
      <c r="J85" s="25"/>
      <c r="K85" s="8"/>
    </row>
    <row r="86" spans="1:11" x14ac:dyDescent="0.3">
      <c r="A86" s="10" t="s">
        <v>18</v>
      </c>
      <c r="B86" s="21">
        <f t="shared" si="6"/>
        <v>40796.651552208728</v>
      </c>
      <c r="C86" s="25"/>
      <c r="D86" s="25"/>
      <c r="E86" s="25"/>
      <c r="F86" s="25"/>
      <c r="G86" s="25"/>
      <c r="H86" s="25"/>
      <c r="I86" s="25"/>
      <c r="J86" s="25"/>
      <c r="K86" s="8"/>
    </row>
    <row r="87" spans="1:11" x14ac:dyDescent="0.3">
      <c r="A87" s="10" t="s">
        <v>19</v>
      </c>
      <c r="B87" s="21">
        <f t="shared" si="6"/>
        <v>29584.455896022351</v>
      </c>
      <c r="C87" s="25"/>
      <c r="D87" s="25"/>
      <c r="E87" s="25"/>
      <c r="F87" s="25"/>
      <c r="G87" s="25"/>
      <c r="H87" s="25"/>
      <c r="I87" s="25"/>
      <c r="J87" s="25"/>
      <c r="K87" s="8"/>
    </row>
    <row r="88" spans="1:11" x14ac:dyDescent="0.3">
      <c r="A88" s="10" t="s">
        <v>20</v>
      </c>
      <c r="B88" s="21">
        <f t="shared" si="6"/>
        <v>13212.30228117801</v>
      </c>
      <c r="C88" s="25"/>
      <c r="D88" s="25"/>
      <c r="E88" s="25"/>
      <c r="F88" s="25"/>
      <c r="G88" s="25"/>
      <c r="H88" s="25"/>
      <c r="I88" s="25"/>
      <c r="J88" s="25"/>
      <c r="K88" s="8"/>
    </row>
    <row r="89" spans="1:11" x14ac:dyDescent="0.3">
      <c r="A89" s="10" t="s">
        <v>21</v>
      </c>
      <c r="B89" s="21">
        <f t="shared" si="6"/>
        <v>5981.5550224574399</v>
      </c>
      <c r="C89" s="25"/>
      <c r="D89" s="25"/>
      <c r="E89" s="25"/>
      <c r="F89" s="25"/>
      <c r="G89" s="25"/>
      <c r="H89" s="25"/>
      <c r="I89" s="25"/>
      <c r="J89" s="25"/>
      <c r="K89" s="8"/>
    </row>
    <row r="90" spans="1:11" x14ac:dyDescent="0.3">
      <c r="A90" s="10" t="s">
        <v>22</v>
      </c>
      <c r="B90" s="21">
        <f t="shared" si="6"/>
        <v>5265.8439086272556</v>
      </c>
      <c r="C90" s="25"/>
      <c r="D90" s="25"/>
      <c r="E90" s="25"/>
      <c r="F90" s="25"/>
      <c r="G90" s="25"/>
      <c r="H90" s="25"/>
      <c r="I90" s="25"/>
      <c r="J90" s="25"/>
      <c r="K90" s="8"/>
    </row>
    <row r="91" spans="1:11" x14ac:dyDescent="0.3">
      <c r="A91" s="10" t="s">
        <v>23</v>
      </c>
      <c r="B91" s="21">
        <f t="shared" si="6"/>
        <v>21896.463314619905</v>
      </c>
      <c r="C91" s="25"/>
      <c r="D91" s="25"/>
      <c r="E91" s="25"/>
      <c r="F91" s="25"/>
      <c r="G91" s="25"/>
      <c r="H91" s="25"/>
      <c r="I91" s="25"/>
      <c r="J91" s="25"/>
      <c r="K91" s="8"/>
    </row>
    <row r="92" spans="1:11" x14ac:dyDescent="0.3">
      <c r="A92" s="16" t="s">
        <v>48</v>
      </c>
      <c r="B92" s="27">
        <f>SUM($B$80:$B$91)/$B$17</f>
        <v>1.9000000000000006</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9.701276818911234E-12</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9.701276818911234E-9</v>
      </c>
      <c r="C97" s="20"/>
      <c r="D97" s="20"/>
      <c r="E97" s="20"/>
      <c r="F97" s="20"/>
      <c r="G97" s="20"/>
      <c r="H97" s="20"/>
      <c r="I97" s="20"/>
      <c r="J97" s="20"/>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7"/>
  <sheetViews>
    <sheetView topLeftCell="A31" zoomScale="85" zoomScaleNormal="85" workbookViewId="0"/>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3930.3844085696437</v>
      </c>
      <c r="C4" s="21">
        <f>'計算用(期待容量)'!C4</f>
        <v>10418.923294187602</v>
      </c>
      <c r="D4" s="21">
        <f>'計算用(期待容量)'!D4</f>
        <v>38126.898041605098</v>
      </c>
      <c r="E4" s="21">
        <f>'計算用(期待容量)'!E4</f>
        <v>18252.719119445577</v>
      </c>
      <c r="F4" s="21">
        <f>'計算用(期待容量)'!F4</f>
        <v>3901.3632411227868</v>
      </c>
      <c r="G4" s="21">
        <f>'計算用(期待容量)'!G4</f>
        <v>18229.137931034482</v>
      </c>
      <c r="H4" s="21">
        <f>'計算用(期待容量)'!H4</f>
        <v>7487.5676982685782</v>
      </c>
      <c r="I4" s="21">
        <f>'計算用(期待容量)'!I4</f>
        <v>3412.0325203252032</v>
      </c>
      <c r="J4" s="21">
        <f>'計算用(期待容量)'!J4</f>
        <v>10213.677784849731</v>
      </c>
      <c r="K4" s="8"/>
    </row>
    <row r="5" spans="1:11" x14ac:dyDescent="0.3">
      <c r="A5" s="10" t="s">
        <v>13</v>
      </c>
      <c r="B5" s="21">
        <f>'計算用(期待容量)'!B5</f>
        <v>3559.7314428522482</v>
      </c>
      <c r="C5" s="21">
        <f>'計算用(期待容量)'!C5</f>
        <v>9708.7447599226998</v>
      </c>
      <c r="D5" s="21">
        <f>'計算用(期待容量)'!D5</f>
        <v>36650.463259347445</v>
      </c>
      <c r="E5" s="21">
        <f>'計算用(期待容量)'!E5</f>
        <v>18641.924174480228</v>
      </c>
      <c r="F5" s="21">
        <f>'計算用(期待容量)'!F5</f>
        <v>3563.6396085286283</v>
      </c>
      <c r="G5" s="21">
        <f>'計算用(期待容量)'!G5</f>
        <v>18467.817314746881</v>
      </c>
      <c r="H5" s="21">
        <f>'計算用(期待容量)'!H5</f>
        <v>7399.0773497509208</v>
      </c>
      <c r="I5" s="21">
        <f>'計算用(期待容量)'!I5</f>
        <v>3392.1951219512193</v>
      </c>
      <c r="J5" s="21">
        <f>'計算用(期待容量)'!J5</f>
        <v>10372.206002322029</v>
      </c>
      <c r="K5" s="8"/>
    </row>
    <row r="6" spans="1:11" x14ac:dyDescent="0.3">
      <c r="A6" s="10" t="s">
        <v>14</v>
      </c>
      <c r="B6" s="21">
        <f>'計算用(期待容量)'!B6</f>
        <v>3549.0096620110048</v>
      </c>
      <c r="C6" s="21">
        <f>'計算用(期待容量)'!C6</f>
        <v>10448.637877211238</v>
      </c>
      <c r="D6" s="21">
        <f>'計算用(期待容量)'!D6</f>
        <v>40701.594134391329</v>
      </c>
      <c r="E6" s="21">
        <f>'計算用(期待容量)'!E6</f>
        <v>20128.887077048512</v>
      </c>
      <c r="F6" s="21">
        <f>'計算用(期待容量)'!F6</f>
        <v>4002.1762657777595</v>
      </c>
      <c r="G6" s="21">
        <f>'計算用(期待容量)'!G6</f>
        <v>20934.170946441674</v>
      </c>
      <c r="H6" s="21">
        <f>'計算用(期待容量)'!H6</f>
        <v>8121.1465541518173</v>
      </c>
      <c r="I6" s="21">
        <f>'計算用(期待容量)'!I6</f>
        <v>3868.2926829268295</v>
      </c>
      <c r="J6" s="21">
        <f>'計算用(期待容量)'!J6</f>
        <v>11795.307566897845</v>
      </c>
      <c r="K6" s="8"/>
    </row>
    <row r="7" spans="1:11" x14ac:dyDescent="0.3">
      <c r="A7" s="10" t="s">
        <v>15</v>
      </c>
      <c r="B7" s="21">
        <f>'計算用(期待容量)'!B7</f>
        <v>4031</v>
      </c>
      <c r="C7" s="21">
        <f>'計算用(期待容量)'!C7</f>
        <v>12387.722204968944</v>
      </c>
      <c r="D7" s="21">
        <f>'計算用(期待容量)'!D7</f>
        <v>53202.894367032874</v>
      </c>
      <c r="E7" s="21">
        <f>'計算用(期待容量)'!E7</f>
        <v>24480</v>
      </c>
      <c r="F7" s="21">
        <f>'計算用(期待容量)'!F7</f>
        <v>4959.8999999999996</v>
      </c>
      <c r="G7" s="21">
        <f>'計算用(期待容量)'!G7</f>
        <v>27110</v>
      </c>
      <c r="H7" s="21">
        <f>'計算用(期待容量)'!H7</f>
        <v>10331.799999999999</v>
      </c>
      <c r="I7" s="21">
        <f>'計算用(期待容量)'!I7</f>
        <v>4880</v>
      </c>
      <c r="J7" s="21">
        <f>'計算用(期待容量)'!J7</f>
        <v>15107.262022615098</v>
      </c>
      <c r="K7" s="8"/>
    </row>
    <row r="8" spans="1:11" x14ac:dyDescent="0.3">
      <c r="A8" s="10" t="s">
        <v>16</v>
      </c>
      <c r="B8" s="21">
        <f>'計算用(期待容量)'!B8</f>
        <v>4140.8</v>
      </c>
      <c r="C8" s="21">
        <f>'計算用(期待容量)'!C8</f>
        <v>12662</v>
      </c>
      <c r="D8" s="21">
        <f>'計算用(期待容量)'!D8</f>
        <v>53197.9</v>
      </c>
      <c r="E8" s="21">
        <f>'計算用(期待容量)'!E8</f>
        <v>24480</v>
      </c>
      <c r="F8" s="21">
        <f>'計算用(期待容量)'!F8</f>
        <v>4959.8999999999996</v>
      </c>
      <c r="G8" s="21">
        <f>'計算用(期待容量)'!G8</f>
        <v>27110</v>
      </c>
      <c r="H8" s="21">
        <f>'計算用(期待容量)'!H8</f>
        <v>10331.799999999999</v>
      </c>
      <c r="I8" s="21">
        <f>'計算用(期待容量)'!I8</f>
        <v>4880</v>
      </c>
      <c r="J8" s="21">
        <f>'計算用(期待容量)'!J8</f>
        <v>15105.49</v>
      </c>
      <c r="K8" s="8"/>
    </row>
    <row r="9" spans="1:11" x14ac:dyDescent="0.3">
      <c r="A9" s="10" t="s">
        <v>17</v>
      </c>
      <c r="B9" s="21">
        <f>'計算用(期待容量)'!B9</f>
        <v>3871.1</v>
      </c>
      <c r="C9" s="21">
        <f>'計算用(期待容量)'!C9</f>
        <v>11398.749223602485</v>
      </c>
      <c r="D9" s="21">
        <f>'計算用(期待容量)'!D9</f>
        <v>45078.557514659798</v>
      </c>
      <c r="E9" s="21">
        <f>'計算用(期待容量)'!E9</f>
        <v>23112.792498980838</v>
      </c>
      <c r="F9" s="21">
        <f>'計算用(期待容量)'!F9</f>
        <v>4395.3470619321533</v>
      </c>
      <c r="G9" s="21">
        <f>'計算用(期待容量)'!G9</f>
        <v>22714.321349963317</v>
      </c>
      <c r="H9" s="21">
        <f>'計算用(期待容量)'!H9</f>
        <v>9232.2923702890876</v>
      </c>
      <c r="I9" s="21">
        <f>'計算用(期待容量)'!I9</f>
        <v>4284.8780487804879</v>
      </c>
      <c r="J9" s="21">
        <f>'計算用(期待容量)'!J9</f>
        <v>13021.916030891472</v>
      </c>
      <c r="K9" s="8"/>
    </row>
    <row r="10" spans="1:11" x14ac:dyDescent="0.3">
      <c r="A10" s="10" t="s">
        <v>18</v>
      </c>
      <c r="B10" s="21">
        <f>'計算用(期待容量)'!B10</f>
        <v>3960.0446621117767</v>
      </c>
      <c r="C10" s="21">
        <f>'計算用(期待容量)'!C10</f>
        <v>10384.256280660027</v>
      </c>
      <c r="D10" s="21">
        <f>'計算用(期待容量)'!D10</f>
        <v>37516.586390188124</v>
      </c>
      <c r="E10" s="21">
        <f>'計算用(期待容量)'!E10</f>
        <v>19540.089686098654</v>
      </c>
      <c r="F10" s="21">
        <f>'計算用(期待容量)'!F10</f>
        <v>3714.8591455110873</v>
      </c>
      <c r="G10" s="21">
        <f>'計算用(期待容量)'!G10</f>
        <v>18796.001467351431</v>
      </c>
      <c r="H10" s="21">
        <f>'計算用(期待容量)'!H10</f>
        <v>7729.8627001621689</v>
      </c>
      <c r="I10" s="21">
        <f>'計算用(期待容量)'!I10</f>
        <v>3531.0569105691056</v>
      </c>
      <c r="J10" s="21">
        <f>'計算用(期待容量)'!J10</f>
        <v>11098.214785787781</v>
      </c>
      <c r="K10" s="8"/>
    </row>
    <row r="11" spans="1:11" x14ac:dyDescent="0.3">
      <c r="A11" s="10" t="s">
        <v>19</v>
      </c>
      <c r="B11" s="21">
        <f>'計算用(期待容量)'!B11</f>
        <v>4540.523880927909</v>
      </c>
      <c r="C11" s="21">
        <f>'計算用(期待容量)'!C11</f>
        <v>11490.629255240077</v>
      </c>
      <c r="D11" s="21">
        <f>'計算用(期待容量)'!D11</f>
        <v>40353.486752200137</v>
      </c>
      <c r="E11" s="21">
        <f>'計算用(期待容量)'!E11</f>
        <v>19310.558499796167</v>
      </c>
      <c r="F11" s="21">
        <f>'計算用(期待容量)'!F11</f>
        <v>4067.704731803492</v>
      </c>
      <c r="G11" s="21">
        <f>'計算用(期待容量)'!G11</f>
        <v>19243.52531181218</v>
      </c>
      <c r="H11" s="21">
        <f>'計算用(期待容量)'!H11</f>
        <v>8359.629046698843</v>
      </c>
      <c r="I11" s="21">
        <f>'計算用(期待容量)'!I11</f>
        <v>3620.3252032520327</v>
      </c>
      <c r="J11" s="21">
        <f>'計算用(期待容量)'!J11</f>
        <v>11333.978591882307</v>
      </c>
      <c r="K11" s="8"/>
    </row>
    <row r="12" spans="1:11" x14ac:dyDescent="0.3">
      <c r="A12" s="10" t="s">
        <v>20</v>
      </c>
      <c r="B12" s="21">
        <f>'計算用(期待容量)'!B12</f>
        <v>4810.6726767035489</v>
      </c>
      <c r="C12" s="21">
        <f>'計算用(期待容量)'!C12</f>
        <v>12743.594172736732</v>
      </c>
      <c r="D12" s="21">
        <f>'計算用(期待容量)'!D12</f>
        <v>44196.252634632605</v>
      </c>
      <c r="E12" s="21">
        <f>'計算用(期待容量)'!E12</f>
        <v>21037.032205462699</v>
      </c>
      <c r="F12" s="21">
        <f>'計算用(期待容量)'!F12</f>
        <v>4591.9324600093496</v>
      </c>
      <c r="G12" s="21">
        <f>'計算用(期待容量)'!G12</f>
        <v>23132.010271460014</v>
      </c>
      <c r="H12" s="21">
        <f>'計算用(期待容量)'!H12</f>
        <v>10152.913048291399</v>
      </c>
      <c r="I12" s="21">
        <f>'計算用(期待容量)'!I12</f>
        <v>4493.1707317073169</v>
      </c>
      <c r="J12" s="21">
        <f>'計算用(期待容量)'!J12</f>
        <v>14257.938529230447</v>
      </c>
      <c r="K12" s="8"/>
    </row>
    <row r="13" spans="1:11" x14ac:dyDescent="0.3">
      <c r="A13" s="10" t="s">
        <v>21</v>
      </c>
      <c r="B13" s="21">
        <f>'計算用(期待容量)'!B13</f>
        <v>4971.8</v>
      </c>
      <c r="C13" s="21">
        <f>'計算用(期待容量)'!C13</f>
        <v>13326</v>
      </c>
      <c r="D13" s="21">
        <f>'計算用(期待容量)'!D13</f>
        <v>47650.65653658894</v>
      </c>
      <c r="E13" s="21">
        <f>'計算用(期待容量)'!E13</f>
        <v>22803.424378312269</v>
      </c>
      <c r="F13" s="21">
        <f>'計算用(期待容量)'!F13</f>
        <v>4929.6560926035081</v>
      </c>
      <c r="G13" s="21">
        <f>'計算用(期待容量)'!G13</f>
        <v>24176.23257520176</v>
      </c>
      <c r="H13" s="21">
        <f>'計算用(期待容量)'!H13</f>
        <v>10262.572856601832</v>
      </c>
      <c r="I13" s="21">
        <f>'計算用(期待容量)'!I13</f>
        <v>4493.1707317073169</v>
      </c>
      <c r="J13" s="21">
        <f>'計算用(期待容量)'!J13</f>
        <v>14433.625861185716</v>
      </c>
      <c r="K13" s="8"/>
    </row>
    <row r="14" spans="1:11" x14ac:dyDescent="0.3">
      <c r="A14" s="10" t="s">
        <v>22</v>
      </c>
      <c r="B14" s="21">
        <f>'計算用(期待容量)'!B14</f>
        <v>4931.9189834129429</v>
      </c>
      <c r="C14" s="21">
        <f>'計算用(期待容量)'!C14</f>
        <v>13178.417570982607</v>
      </c>
      <c r="D14" s="21">
        <f>'計算用(期待容量)'!D14</f>
        <v>47650.65653658894</v>
      </c>
      <c r="E14" s="21">
        <f>'計算用(期待容量)'!E14</f>
        <v>22803.424378312269</v>
      </c>
      <c r="F14" s="21">
        <f>'計算用(期待容量)'!F14</f>
        <v>4929.6560926035081</v>
      </c>
      <c r="G14" s="21">
        <f>'計算用(期待容量)'!G14</f>
        <v>24176.23257520176</v>
      </c>
      <c r="H14" s="21">
        <f>'計算用(期待容量)'!H14</f>
        <v>10262.572856601832</v>
      </c>
      <c r="I14" s="21">
        <f>'計算用(期待容量)'!I14</f>
        <v>4493.1707317073169</v>
      </c>
      <c r="J14" s="21">
        <f>'計算用(期待容量)'!J14</f>
        <v>14430.047563250344</v>
      </c>
      <c r="K14" s="8"/>
    </row>
    <row r="15" spans="1:11" x14ac:dyDescent="0.3">
      <c r="A15" s="10" t="s">
        <v>23</v>
      </c>
      <c r="B15" s="21">
        <f>'計算用(期待容量)'!B15</f>
        <v>4541.4257129612834</v>
      </c>
      <c r="C15" s="21">
        <f>'計算用(期待容量)'!C15</f>
        <v>12250.332094544374</v>
      </c>
      <c r="D15" s="21">
        <f>'計算用(期待容量)'!D15</f>
        <v>43588.038617369442</v>
      </c>
      <c r="E15" s="21">
        <f>'計算用(期待容量)'!E15</f>
        <v>20777.562168772933</v>
      </c>
      <c r="F15" s="21">
        <f>'計算用(期待容量)'!F15</f>
        <v>4491.1194353543769</v>
      </c>
      <c r="G15" s="21">
        <f>'計算用(期待容量)'!G15</f>
        <v>21172.850330154073</v>
      </c>
      <c r="H15" s="21">
        <f>'計算用(期待容量)'!H15</f>
        <v>9020.2967847813634</v>
      </c>
      <c r="I15" s="21">
        <f>'計算用(期待容量)'!I15</f>
        <v>3937.7235772357722</v>
      </c>
      <c r="J15" s="21">
        <f>'計算用(期待容量)'!J15</f>
        <v>12212.406595578068</v>
      </c>
      <c r="K15" s="8"/>
    </row>
    <row r="16" spans="1:11" x14ac:dyDescent="0.3">
      <c r="B16" s="22"/>
      <c r="C16" s="22"/>
      <c r="D16" s="22"/>
      <c r="E16" s="22"/>
      <c r="F16" s="22"/>
      <c r="G16" s="22"/>
      <c r="H16" s="22"/>
      <c r="I16" s="22"/>
      <c r="J16" s="22"/>
      <c r="K16" s="29"/>
    </row>
    <row r="17" spans="1:12" x14ac:dyDescent="0.3">
      <c r="A17" s="1" t="s">
        <v>43</v>
      </c>
      <c r="B17" s="23">
        <f>'計算用(期待容量)'!B17</f>
        <v>153208.8921052191</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0.19109999999999999</v>
      </c>
      <c r="C19" s="24">
        <f>'計算用(期待容量)'!C19</f>
        <v>0.11800000000000001</v>
      </c>
      <c r="D19" s="24">
        <f>'計算用(期待容量)'!D19</f>
        <v>5.1900000000000002E-2</v>
      </c>
      <c r="E19" s="24">
        <f>'計算用(期待容量)'!E19</f>
        <v>1.01E-2</v>
      </c>
      <c r="F19" s="24">
        <f>'計算用(期待容量)'!F19</f>
        <v>0.20739999999999997</v>
      </c>
      <c r="G19" s="24">
        <f>'計算用(期待容量)'!G19</f>
        <v>-9.300000000000001E-3</v>
      </c>
      <c r="H19" s="24">
        <f>'計算用(期待容量)'!H19</f>
        <v>-1E-4</v>
      </c>
      <c r="I19" s="24">
        <f>'計算用(期待容量)'!I19</f>
        <v>9.5000000000000001E-2</v>
      </c>
      <c r="J19" s="24">
        <f>'計算用(期待容量)'!J19</f>
        <v>0.21440000000000001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775.29785295850252</v>
      </c>
      <c r="C24" s="21">
        <f>'計算用(期待容量)'!C24</f>
        <v>3075.9332863998206</v>
      </c>
      <c r="D24" s="21">
        <f>'計算用(期待容量)'!D24</f>
        <v>1744.9680198589847</v>
      </c>
      <c r="E24" s="21">
        <f>'計算用(期待容量)'!E24</f>
        <v>1642.9118983759945</v>
      </c>
      <c r="F24" s="21">
        <f>'計算用(期待容量)'!F24</f>
        <v>1088.4279042069311</v>
      </c>
      <c r="G24" s="21">
        <f>'計算用(期待容量)'!G24</f>
        <v>1791.7835502522835</v>
      </c>
      <c r="H24" s="21">
        <f>'計算用(期待容量)'!H24</f>
        <v>777.24634152822</v>
      </c>
      <c r="I24" s="21">
        <f>'計算用(期待容量)'!I24</f>
        <v>475.05163131125403</v>
      </c>
      <c r="J24" s="21">
        <f>'計算用(期待容量)'!J24</f>
        <v>697.70031300728613</v>
      </c>
      <c r="K24" s="8"/>
    </row>
    <row r="25" spans="1:12" x14ac:dyDescent="0.3">
      <c r="A25" s="10" t="s">
        <v>13</v>
      </c>
      <c r="B25" s="21">
        <f>'計算用(期待容量)'!B25</f>
        <v>976.83317590057823</v>
      </c>
      <c r="C25" s="21">
        <f>'計算用(期待容量)'!C25</f>
        <v>3627.4843198103836</v>
      </c>
      <c r="D25" s="21">
        <f>'計算用(期待容量)'!D25</f>
        <v>3575.9800380666829</v>
      </c>
      <c r="E25" s="21">
        <f>'計算用(期待容量)'!E25</f>
        <v>2810.1957758404246</v>
      </c>
      <c r="F25" s="21">
        <f>'計算用(期待容量)'!F25</f>
        <v>1286.2252366295279</v>
      </c>
      <c r="G25" s="21">
        <f>'計算用(期待容量)'!G25</f>
        <v>2724.3426319198643</v>
      </c>
      <c r="H25" s="21">
        <f>'計算用(期待容量)'!H25</f>
        <v>1584.4351887386802</v>
      </c>
      <c r="I25" s="21">
        <f>'計算用(期待容量)'!I25</f>
        <v>913.38004440334316</v>
      </c>
      <c r="J25" s="21">
        <f>'計算用(期待容量)'!J25</f>
        <v>1274.9352649544192</v>
      </c>
      <c r="K25" s="8"/>
    </row>
    <row r="26" spans="1:12" x14ac:dyDescent="0.3">
      <c r="A26" s="10" t="s">
        <v>14</v>
      </c>
      <c r="B26" s="21">
        <f>'計算用(期待容量)'!B26</f>
        <v>851.73560072778923</v>
      </c>
      <c r="C26" s="21">
        <f>'計算用(期待容量)'!C26</f>
        <v>3243.1534112459922</v>
      </c>
      <c r="D26" s="21">
        <f>'計算用(期待容量)'!D26</f>
        <v>3900.3461979561271</v>
      </c>
      <c r="E26" s="21">
        <f>'計算用(期待容量)'!E26</f>
        <v>3001.5153807449683</v>
      </c>
      <c r="F26" s="21">
        <f>'計算用(期待容量)'!F26</f>
        <v>1123.9371173876893</v>
      </c>
      <c r="G26" s="21">
        <f>'計算用(期待容量)'!G26</f>
        <v>2805.5051565468202</v>
      </c>
      <c r="H26" s="21">
        <f>'計算用(期待容量)'!H26</f>
        <v>1473.4662608047804</v>
      </c>
      <c r="I26" s="21">
        <f>'計算用(期待容量)'!I26</f>
        <v>885.04767272201036</v>
      </c>
      <c r="J26" s="21">
        <f>'計算用(期待容量)'!J26</f>
        <v>1736.8776078990911</v>
      </c>
      <c r="K26" s="8"/>
    </row>
    <row r="27" spans="1:12" x14ac:dyDescent="0.3">
      <c r="A27" s="10" t="s">
        <v>15</v>
      </c>
      <c r="B27" s="21">
        <f>'計算用(期待容量)'!B27</f>
        <v>777.91908898874738</v>
      </c>
      <c r="C27" s="21">
        <f>'計算用(期待容量)'!C27</f>
        <v>3219.8736261004906</v>
      </c>
      <c r="D27" s="21">
        <f>'計算用(期待容量)'!D27</f>
        <v>5167.155071362833</v>
      </c>
      <c r="E27" s="21">
        <f>'計算用(期待容量)'!E27</f>
        <v>3513.6199726946502</v>
      </c>
      <c r="F27" s="21">
        <f>'計算用(期待容量)'!F27</f>
        <v>1186.2194884840469</v>
      </c>
      <c r="G27" s="21">
        <f>'計算用(期待容量)'!G27</f>
        <v>3237.0202922763478</v>
      </c>
      <c r="H27" s="21">
        <f>'計算用(期待容量)'!H27</f>
        <v>2224.8807932244076</v>
      </c>
      <c r="I27" s="21">
        <f>'計算用(期待容量)'!I27</f>
        <v>1168.7587341857652</v>
      </c>
      <c r="J27" s="21">
        <f>'計算用(期待容量)'!J27</f>
        <v>2152.9375762256036</v>
      </c>
      <c r="K27" s="8"/>
    </row>
    <row r="28" spans="1:12" x14ac:dyDescent="0.3">
      <c r="A28" s="10" t="s">
        <v>16</v>
      </c>
      <c r="B28" s="21">
        <f>'計算用(期待容量)'!B28</f>
        <v>761.08435758049757</v>
      </c>
      <c r="C28" s="21">
        <f>'計算用(期待容量)'!C28</f>
        <v>3483.0316654385156</v>
      </c>
      <c r="D28" s="21">
        <f>'計算用(期待容量)'!D28</f>
        <v>5264.5149759734031</v>
      </c>
      <c r="E28" s="21">
        <f>'計算用(期待容量)'!E28</f>
        <v>3922.4146041319141</v>
      </c>
      <c r="F28" s="21">
        <f>'計算用(期待容量)'!F28</f>
        <v>1116.9842044495381</v>
      </c>
      <c r="G28" s="21">
        <f>'計算用(期待容量)'!G28</f>
        <v>3162.6895891969612</v>
      </c>
      <c r="H28" s="21">
        <f>'計算用(期待容量)'!H28</f>
        <v>2268.3952339659954</v>
      </c>
      <c r="I28" s="21">
        <f>'計算用(期待容量)'!I28</f>
        <v>1259.5270330774524</v>
      </c>
      <c r="J28" s="21">
        <f>'計算用(期待容量)'!J28</f>
        <v>2103.0766034734643</v>
      </c>
      <c r="K28" s="8"/>
    </row>
    <row r="29" spans="1:12" x14ac:dyDescent="0.3">
      <c r="A29" s="10" t="s">
        <v>17</v>
      </c>
      <c r="B29" s="21">
        <f>'計算用(期待容量)'!B29</f>
        <v>605.71292261508393</v>
      </c>
      <c r="C29" s="21">
        <f>'計算用(期待容量)'!C29</f>
        <v>2802.3811875370511</v>
      </c>
      <c r="D29" s="21">
        <f>'計算用(期待容量)'!D29</f>
        <v>3809.6357830605893</v>
      </c>
      <c r="E29" s="21">
        <f>'計算用(期待容量)'!E29</f>
        <v>2745.5822285406239</v>
      </c>
      <c r="F29" s="21">
        <f>'計算用(期待容量)'!F29</f>
        <v>872.54778175603303</v>
      </c>
      <c r="G29" s="21">
        <f>'計算用(期待容量)'!G29</f>
        <v>2384.1752930093799</v>
      </c>
      <c r="H29" s="21">
        <f>'計算用(期待容量)'!H29</f>
        <v>1407.7855663712496</v>
      </c>
      <c r="I29" s="21">
        <f>'計算用(期待容量)'!I29</f>
        <v>893.53460834648308</v>
      </c>
      <c r="J29" s="21">
        <f>'計算用(期待容量)'!J29</f>
        <v>1603.3115864300078</v>
      </c>
      <c r="K29" s="8"/>
    </row>
    <row r="30" spans="1:12" x14ac:dyDescent="0.3">
      <c r="A30" s="10" t="s">
        <v>18</v>
      </c>
      <c r="B30" s="21">
        <f>'計算用(期待容量)'!B30</f>
        <v>603.84548385046367</v>
      </c>
      <c r="C30" s="21">
        <f>'計算用(期待容量)'!C30</f>
        <v>2423.821071026864</v>
      </c>
      <c r="D30" s="21">
        <f>'計算用(期待容量)'!D30</f>
        <v>2326.144257067132</v>
      </c>
      <c r="E30" s="21">
        <f>'計算用(期待容量)'!E30</f>
        <v>1882.0300541114625</v>
      </c>
      <c r="F30" s="21">
        <f>'計算用(期待容量)'!F30</f>
        <v>681.32405519307827</v>
      </c>
      <c r="G30" s="21">
        <f>'計算用(期待容量)'!G30</f>
        <v>1638.3213934256105</v>
      </c>
      <c r="H30" s="21">
        <f>'計算用(期待容量)'!H30</f>
        <v>1049.3678291056181</v>
      </c>
      <c r="I30" s="21">
        <f>'計算用(期待容量)'!I30</f>
        <v>662.94063918618326</v>
      </c>
      <c r="J30" s="21">
        <f>'計算用(期待容量)'!J30</f>
        <v>1190.0125717151436</v>
      </c>
      <c r="K30" s="8"/>
    </row>
    <row r="31" spans="1:12" x14ac:dyDescent="0.3">
      <c r="A31" s="10" t="s">
        <v>19</v>
      </c>
      <c r="B31" s="21">
        <f>'計算用(期待容量)'!B31</f>
        <v>703.0078247804264</v>
      </c>
      <c r="C31" s="21">
        <f>'計算用(期待容量)'!C31</f>
        <v>2299.0768372049952</v>
      </c>
      <c r="D31" s="21">
        <f>'計算用(期待容量)'!D31</f>
        <v>1144.1896717307968</v>
      </c>
      <c r="E31" s="21">
        <f>'計算用(期待容量)'!E31</f>
        <v>880.51245400636617</v>
      </c>
      <c r="F31" s="21">
        <f>'計算用(期待容量)'!F31</f>
        <v>616.08416837768618</v>
      </c>
      <c r="G31" s="21">
        <f>'計算用(期待容量)'!G31</f>
        <v>948.79323628746374</v>
      </c>
      <c r="H31" s="21">
        <f>'計算用(期待容量)'!H31</f>
        <v>346.91899645672788</v>
      </c>
      <c r="I31" s="21">
        <f>'計算用(期待容量)'!I31</f>
        <v>323.14628177753809</v>
      </c>
      <c r="J31" s="21">
        <f>'計算用(期待容量)'!J31</f>
        <v>608.14729306134836</v>
      </c>
      <c r="K31" s="8"/>
    </row>
    <row r="32" spans="1:12" x14ac:dyDescent="0.3">
      <c r="A32" s="10" t="s">
        <v>20</v>
      </c>
      <c r="B32" s="21">
        <f>'計算用(期待容量)'!B32</f>
        <v>724.14700023439082</v>
      </c>
      <c r="C32" s="21">
        <f>'計算用(期待容量)'!C32</f>
        <v>2924.4200298806636</v>
      </c>
      <c r="D32" s="21">
        <f>'計算用(期待容量)'!D32</f>
        <v>1194.9037045465216</v>
      </c>
      <c r="E32" s="21">
        <f>'計算用(期待容量)'!E32</f>
        <v>1242.5885444810842</v>
      </c>
      <c r="F32" s="21">
        <f>'計算用(期待容量)'!F32</f>
        <v>722.21663770841906</v>
      </c>
      <c r="G32" s="21">
        <f>'計算用(期待容量)'!G32</f>
        <v>1286.3847853354446</v>
      </c>
      <c r="H32" s="21">
        <f>'計算用(期待容量)'!H32</f>
        <v>610.27249932112863</v>
      </c>
      <c r="I32" s="21">
        <f>'計算用(期待容量)'!I32</f>
        <v>458.83615403905571</v>
      </c>
      <c r="J32" s="21">
        <f>'計算用(期待容量)'!J32</f>
        <v>798.61296141796743</v>
      </c>
      <c r="K32" s="8"/>
    </row>
    <row r="33" spans="1:11" x14ac:dyDescent="0.3">
      <c r="A33" s="10" t="s">
        <v>21</v>
      </c>
      <c r="B33" s="21">
        <f>'計算用(期待容量)'!B33</f>
        <v>616.7724945855341</v>
      </c>
      <c r="C33" s="21">
        <f>'計算用(期待容量)'!C33</f>
        <v>3026.9239334832405</v>
      </c>
      <c r="D33" s="21">
        <f>'計算用(期待容量)'!D33</f>
        <v>1416.0551224964499</v>
      </c>
      <c r="E33" s="21">
        <f>'計算用(期待容量)'!E33</f>
        <v>1426.5483345386149</v>
      </c>
      <c r="F33" s="21">
        <f>'計算用(期待容量)'!F33</f>
        <v>603.47718832416558</v>
      </c>
      <c r="G33" s="21">
        <f>'計算用(期待容量)'!G33</f>
        <v>1369.0470093622007</v>
      </c>
      <c r="H33" s="21">
        <f>'計算用(期待容量)'!H33</f>
        <v>855.64952455987725</v>
      </c>
      <c r="I33" s="21">
        <f>'計算用(期待容量)'!I33</f>
        <v>538.53132101723827</v>
      </c>
      <c r="J33" s="21">
        <f>'計算用(期待容量)'!J33</f>
        <v>981.19710938564106</v>
      </c>
      <c r="K33" s="8"/>
    </row>
    <row r="34" spans="1:11" x14ac:dyDescent="0.3">
      <c r="A34" s="10" t="s">
        <v>22</v>
      </c>
      <c r="B34" s="21">
        <f>'計算用(期待容量)'!B34</f>
        <v>678.81454502064366</v>
      </c>
      <c r="C34" s="21">
        <f>'計算用(期待容量)'!C34</f>
        <v>3021.6673822563216</v>
      </c>
      <c r="D34" s="21">
        <f>'計算用(期待容量)'!D34</f>
        <v>1084.3524251011008</v>
      </c>
      <c r="E34" s="21">
        <f>'計算用(期待容量)'!E34</f>
        <v>1102.017303325495</v>
      </c>
      <c r="F34" s="21">
        <f>'計算用(期待容量)'!F34</f>
        <v>589.12830008602225</v>
      </c>
      <c r="G34" s="21">
        <f>'計算用(期待容量)'!G34</f>
        <v>1327.8789574617408</v>
      </c>
      <c r="H34" s="21">
        <f>'計算用(期待容量)'!H34</f>
        <v>748.01573852487559</v>
      </c>
      <c r="I34" s="21">
        <f>'計算用(期待容量)'!I34</f>
        <v>490.37273447409206</v>
      </c>
      <c r="J34" s="21">
        <f>'計算用(期待容量)'!J34</f>
        <v>857.48820072609556</v>
      </c>
      <c r="K34" s="8"/>
    </row>
    <row r="35" spans="1:11" x14ac:dyDescent="0.3">
      <c r="A35" s="10" t="s">
        <v>23</v>
      </c>
      <c r="B35" s="21">
        <f>'計算用(期待容量)'!B35</f>
        <v>593.99676569040309</v>
      </c>
      <c r="C35" s="21">
        <f>'計算用(期待容量)'!C35</f>
        <v>2910.7547512414458</v>
      </c>
      <c r="D35" s="21">
        <f>'計算用(期待容量)'!D35</f>
        <v>1284.635436241115</v>
      </c>
      <c r="E35" s="21">
        <f>'計算用(期待容量)'!E35</f>
        <v>1285.933032205583</v>
      </c>
      <c r="F35" s="21">
        <f>'計算用(期待容量)'!F35</f>
        <v>800.16273641555267</v>
      </c>
      <c r="G35" s="21">
        <f>'計算用(期待容量)'!G35</f>
        <v>1435.4854557519479</v>
      </c>
      <c r="H35" s="21">
        <f>'計算用(期待容量)'!H35</f>
        <v>805.83065741609994</v>
      </c>
      <c r="I35" s="21">
        <f>'計算用(期待容量)'!I35</f>
        <v>530.08087203106709</v>
      </c>
      <c r="J35" s="21">
        <f>'計算用(期待容量)'!J35</f>
        <v>863.91494244892328</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3945.4868601744965</v>
      </c>
      <c r="C38" s="21">
        <f t="shared" ref="C38:J38" si="1">C4*(1+C$19+C$21)-C24</f>
        <v>8676.6121894437947</v>
      </c>
      <c r="D38" s="21">
        <f t="shared" si="1"/>
        <v>38741.985010521472</v>
      </c>
      <c r="E38" s="21">
        <f t="shared" si="1"/>
        <v>16976.68687537044</v>
      </c>
      <c r="F38" s="21">
        <f t="shared" si="1"/>
        <v>3661.0917055359496</v>
      </c>
      <c r="G38" s="21">
        <f t="shared" si="1"/>
        <v>16450.114777333922</v>
      </c>
      <c r="H38" s="21">
        <f t="shared" si="1"/>
        <v>6784.4482769532169</v>
      </c>
      <c r="I38" s="21">
        <f t="shared" si="1"/>
        <v>3295.2443036480954</v>
      </c>
      <c r="J38" s="21">
        <f t="shared" si="1"/>
        <v>11807.926766762725</v>
      </c>
      <c r="K38" s="8"/>
    </row>
    <row r="39" spans="1:11" x14ac:dyDescent="0.3">
      <c r="A39" s="10" t="s">
        <v>13</v>
      </c>
      <c r="B39" s="21">
        <f t="shared" ref="B39:J49" si="2">B5*(1+B$19+B$21)-B25</f>
        <v>3298.7602601092572</v>
      </c>
      <c r="C39" s="21">
        <f t="shared" si="2"/>
        <v>7323.979769382423</v>
      </c>
      <c r="D39" s="21">
        <f t="shared" si="2"/>
        <v>35343.14689703437</v>
      </c>
      <c r="E39" s="21">
        <f t="shared" si="2"/>
        <v>16206.431074546857</v>
      </c>
      <c r="F39" s="21">
        <f t="shared" si="2"/>
        <v>3052.1496227932239</v>
      </c>
      <c r="G39" s="21">
        <f t="shared" si="2"/>
        <v>15756.402154947338</v>
      </c>
      <c r="H39" s="21">
        <f t="shared" si="2"/>
        <v>5887.8930267747746</v>
      </c>
      <c r="I39" s="21">
        <f t="shared" si="2"/>
        <v>2834.9955653527541</v>
      </c>
      <c r="J39" s="21">
        <f t="shared" si="2"/>
        <v>11424.793764288672</v>
      </c>
      <c r="K39" s="8"/>
    </row>
    <row r="40" spans="1:11" x14ac:dyDescent="0.3">
      <c r="A40" s="10" t="s">
        <v>14</v>
      </c>
      <c r="B40" s="21">
        <f t="shared" si="2"/>
        <v>3410.979904313629</v>
      </c>
      <c r="C40" s="21">
        <f t="shared" si="2"/>
        <v>8542.9101142482868</v>
      </c>
      <c r="D40" s="21">
        <f t="shared" si="2"/>
        <v>39320.67661335403</v>
      </c>
      <c r="E40" s="21">
        <f t="shared" si="2"/>
        <v>17531.96232655222</v>
      </c>
      <c r="F40" s="21">
        <f t="shared" si="2"/>
        <v>3748.3122685701551</v>
      </c>
      <c r="G40" s="21">
        <f t="shared" si="2"/>
        <v>18143.319709557363</v>
      </c>
      <c r="H40" s="21">
        <f t="shared" si="2"/>
        <v>6728.0796442331412</v>
      </c>
      <c r="I40" s="21">
        <f t="shared" si="2"/>
        <v>3389.4157419121366</v>
      </c>
      <c r="J40" s="21">
        <f t="shared" si="2"/>
        <v>12705.29697701063</v>
      </c>
      <c r="K40" s="8"/>
    </row>
    <row r="41" spans="1:11" x14ac:dyDescent="0.3">
      <c r="A41" s="10" t="s">
        <v>15</v>
      </c>
      <c r="B41" s="21">
        <f t="shared" si="2"/>
        <v>4063.715011011253</v>
      </c>
      <c r="C41" s="21">
        <f t="shared" si="2"/>
        <v>10753.47702110448</v>
      </c>
      <c r="D41" s="21">
        <f t="shared" si="2"/>
        <v>51328.998456989379</v>
      </c>
      <c r="E41" s="21">
        <f t="shared" si="2"/>
        <v>21458.428027305348</v>
      </c>
      <c r="F41" s="21">
        <f t="shared" si="2"/>
        <v>4851.9627715159531</v>
      </c>
      <c r="G41" s="21">
        <f t="shared" si="2"/>
        <v>23891.95670772365</v>
      </c>
      <c r="H41" s="21">
        <f t="shared" si="2"/>
        <v>8209.2040267755929</v>
      </c>
      <c r="I41" s="21">
        <f t="shared" si="2"/>
        <v>4223.6412658142344</v>
      </c>
      <c r="J41" s="21">
        <f t="shared" si="2"/>
        <v>16344.39404426432</v>
      </c>
      <c r="K41" s="8"/>
    </row>
    <row r="42" spans="1:11" x14ac:dyDescent="0.3">
      <c r="A42" s="10" t="s">
        <v>16</v>
      </c>
      <c r="B42" s="21">
        <f t="shared" si="2"/>
        <v>4212.4305224195032</v>
      </c>
      <c r="C42" s="21">
        <f t="shared" si="2"/>
        <v>10799.704334561486</v>
      </c>
      <c r="D42" s="21">
        <f t="shared" si="2"/>
        <v>51226.335034026597</v>
      </c>
      <c r="E42" s="21">
        <f t="shared" si="2"/>
        <v>21049.633395868084</v>
      </c>
      <c r="F42" s="21">
        <f t="shared" si="2"/>
        <v>4921.1980555504615</v>
      </c>
      <c r="G42" s="21">
        <f t="shared" si="2"/>
        <v>23966.287410803037</v>
      </c>
      <c r="H42" s="21">
        <f t="shared" si="2"/>
        <v>8165.6895860340046</v>
      </c>
      <c r="I42" s="21">
        <f t="shared" si="2"/>
        <v>4132.8729669225468</v>
      </c>
      <c r="J42" s="21">
        <f t="shared" si="2"/>
        <v>16392.085352526534</v>
      </c>
      <c r="K42" s="8"/>
    </row>
    <row r="43" spans="1:11" x14ac:dyDescent="0.3">
      <c r="A43" s="10" t="s">
        <v>17</v>
      </c>
      <c r="B43" s="21">
        <f t="shared" si="2"/>
        <v>4043.865287384916</v>
      </c>
      <c r="C43" s="21">
        <f t="shared" si="2"/>
        <v>10055.407936686552</v>
      </c>
      <c r="D43" s="21">
        <f t="shared" si="2"/>
        <v>44059.284441756652</v>
      </c>
      <c r="E43" s="21">
        <f t="shared" si="2"/>
        <v>20831.777399669729</v>
      </c>
      <c r="F43" s="21">
        <f t="shared" si="2"/>
        <v>4478.3477314401707</v>
      </c>
      <c r="G43" s="21">
        <f t="shared" si="2"/>
        <v>20346.046081898909</v>
      </c>
      <c r="H43" s="21">
        <f t="shared" si="2"/>
        <v>7915.9064983837006</v>
      </c>
      <c r="I43" s="21">
        <f t="shared" si="2"/>
        <v>3841.2556355559564</v>
      </c>
      <c r="J43" s="21">
        <f>J9*(1+J$19+J$21)-J29</f>
        <v>14340.722401793511</v>
      </c>
      <c r="K43" s="8"/>
    </row>
    <row r="44" spans="1:11" x14ac:dyDescent="0.3">
      <c r="A44" s="10" t="s">
        <v>18</v>
      </c>
      <c r="B44" s="21">
        <f t="shared" si="2"/>
        <v>4152.564159811991</v>
      </c>
      <c r="C44" s="21">
        <f t="shared" si="2"/>
        <v>9289.6200135576473</v>
      </c>
      <c r="D44" s="21">
        <f t="shared" si="2"/>
        <v>37512.718830673635</v>
      </c>
      <c r="E44" s="21">
        <f t="shared" si="2"/>
        <v>18050.815434677774</v>
      </c>
      <c r="F44" s="21">
        <f t="shared" si="2"/>
        <v>3841.1454685521194</v>
      </c>
      <c r="G44" s="21">
        <f t="shared" si="2"/>
        <v>17170.837274952966</v>
      </c>
      <c r="H44" s="21">
        <f t="shared" si="2"/>
        <v>6757.020511788156</v>
      </c>
      <c r="I44" s="21">
        <f t="shared" si="2"/>
        <v>3238.877246992678</v>
      </c>
      <c r="J44" s="21">
        <f t="shared" si="2"/>
        <v>12398.641612003414</v>
      </c>
      <c r="K44" s="8"/>
    </row>
    <row r="45" spans="1:11" x14ac:dyDescent="0.3">
      <c r="A45" s="10" t="s">
        <v>19</v>
      </c>
      <c r="B45" s="21">
        <f t="shared" si="2"/>
        <v>4750.6154086020852</v>
      </c>
      <c r="C45" s="21">
        <f t="shared" si="2"/>
        <v>10662.352962705814</v>
      </c>
      <c r="D45" s="21">
        <f t="shared" si="2"/>
        <v>41707.177910430531</v>
      </c>
      <c r="E45" s="21">
        <f t="shared" si="2"/>
        <v>18818.188271635703</v>
      </c>
      <c r="F45" s="21">
        <f t="shared" si="2"/>
        <v>4335.9395721198853</v>
      </c>
      <c r="G45" s="21">
        <f t="shared" si="2"/>
        <v>18308.202543242984</v>
      </c>
      <c r="H45" s="21">
        <f t="shared" si="2"/>
        <v>8095.4703778044341</v>
      </c>
      <c r="I45" s="21">
        <f t="shared" si="2"/>
        <v>3677.3130678159578</v>
      </c>
      <c r="J45" s="21">
        <f t="shared" si="2"/>
        <v>13269.176094839348</v>
      </c>
      <c r="K45" s="8"/>
    </row>
    <row r="46" spans="1:11" x14ac:dyDescent="0.3">
      <c r="A46" s="10" t="s">
        <v>20</v>
      </c>
      <c r="B46" s="21">
        <f t="shared" si="2"/>
        <v>5053.9519517542412</v>
      </c>
      <c r="C46" s="21">
        <f t="shared" si="2"/>
        <v>11450.354196966371</v>
      </c>
      <c r="D46" s="21">
        <f t="shared" si="2"/>
        <v>45737.096968169841</v>
      </c>
      <c r="E46" s="21">
        <f t="shared" si="2"/>
        <v>20217.288008311414</v>
      </c>
      <c r="F46" s="21">
        <f t="shared" si="2"/>
        <v>4868.0019391069636</v>
      </c>
      <c r="G46" s="21">
        <f t="shared" si="2"/>
        <v>21861.81789331459</v>
      </c>
      <c r="H46" s="21">
        <f t="shared" si="2"/>
        <v>9643.1543881483558</v>
      </c>
      <c r="I46" s="21">
        <f t="shared" si="2"/>
        <v>4506.1175044975289</v>
      </c>
      <c r="J46" s="21">
        <f t="shared" si="2"/>
        <v>16658.806973771792</v>
      </c>
      <c r="K46" s="8"/>
    </row>
    <row r="47" spans="1:11" x14ac:dyDescent="0.3">
      <c r="A47" s="10" t="s">
        <v>21</v>
      </c>
      <c r="B47" s="21">
        <f t="shared" si="2"/>
        <v>5354.8564854144661</v>
      </c>
      <c r="C47" s="21">
        <f t="shared" si="2"/>
        <v>12004.804066516761</v>
      </c>
      <c r="D47" s="21">
        <f t="shared" si="2"/>
        <v>49184.177053707346</v>
      </c>
      <c r="E47" s="21">
        <f t="shared" si="2"/>
        <v>21835.22487377773</v>
      </c>
      <c r="F47" s="21">
        <f t="shared" si="2"/>
        <v>5397.8861388113455</v>
      </c>
      <c r="G47" s="21">
        <f t="shared" si="2"/>
        <v>22824.108928642199</v>
      </c>
      <c r="H47" s="21">
        <f t="shared" si="2"/>
        <v>9508.522803322312</v>
      </c>
      <c r="I47" s="21">
        <f t="shared" si="2"/>
        <v>4426.4223375193469</v>
      </c>
      <c r="J47" s="21">
        <f t="shared" si="2"/>
        <v>16691.334395050148</v>
      </c>
      <c r="K47" s="8"/>
    </row>
    <row r="48" spans="1:11" x14ac:dyDescent="0.3">
      <c r="A48" s="10" t="s">
        <v>22</v>
      </c>
      <c r="B48" s="21">
        <f t="shared" si="2"/>
        <v>5244.9133459566419</v>
      </c>
      <c r="C48" s="21">
        <f t="shared" si="2"/>
        <v>11843.587637812059</v>
      </c>
      <c r="D48" s="21">
        <f t="shared" si="2"/>
        <v>49515.879751102693</v>
      </c>
      <c r="E48" s="21">
        <f t="shared" si="2"/>
        <v>22159.755904990852</v>
      </c>
      <c r="F48" s="21">
        <f t="shared" si="2"/>
        <v>5412.235027049489</v>
      </c>
      <c r="G48" s="21">
        <f t="shared" si="2"/>
        <v>22865.276980542658</v>
      </c>
      <c r="H48" s="21">
        <f t="shared" si="2"/>
        <v>9616.1565893573152</v>
      </c>
      <c r="I48" s="21">
        <f t="shared" si="2"/>
        <v>4474.5809240624931</v>
      </c>
      <c r="J48" s="21">
        <f t="shared" si="2"/>
        <v>16810.662035717625</v>
      </c>
      <c r="K48" s="8"/>
    </row>
    <row r="49" spans="1:11" x14ac:dyDescent="0.3">
      <c r="A49" s="10" t="s">
        <v>23</v>
      </c>
      <c r="B49" s="21">
        <f t="shared" si="2"/>
        <v>4860.7096581473952</v>
      </c>
      <c r="C49" s="21">
        <f t="shared" si="2"/>
        <v>10907.61985140461</v>
      </c>
      <c r="D49" s="21">
        <f t="shared" si="2"/>
        <v>45001.502771543499</v>
      </c>
      <c r="E49" s="21">
        <f t="shared" si="2"/>
        <v>19909.258136159686</v>
      </c>
      <c r="F49" s="21">
        <f t="shared" si="2"/>
        <v>4667.3260641848656</v>
      </c>
      <c r="G49" s="21">
        <f t="shared" si="2"/>
        <v>19752.185869633231</v>
      </c>
      <c r="H49" s="21">
        <f t="shared" si="2"/>
        <v>8303.7670655345992</v>
      </c>
      <c r="I49" s="21">
        <f t="shared" si="2"/>
        <v>3821.1036808144609</v>
      </c>
      <c r="J49" s="21">
        <f t="shared" si="2"/>
        <v>14088.955693176864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IF(記載例!$E$16=B$2,記載例!$E$19/1000,0)</f>
        <v>115</v>
      </c>
      <c r="C52" s="21">
        <f>IF(記載例!$E$16=C$2,記載例!$E$19/1000,0)</f>
        <v>0</v>
      </c>
      <c r="D52" s="21">
        <f>IF(記載例!$E$16=D$2,記載例!$E$19/1000,0)</f>
        <v>0</v>
      </c>
      <c r="E52" s="21">
        <f>IF(記載例!$E$16=E$2,記載例!$E$19/1000,0)</f>
        <v>0</v>
      </c>
      <c r="F52" s="21">
        <f>IF(記載例!$E$16=F$2,記載例!$E$19/1000,0)</f>
        <v>0</v>
      </c>
      <c r="G52" s="21">
        <f>IF(記載例!$E$16=G$2,記載例!$E$19/1000,0)</f>
        <v>0</v>
      </c>
      <c r="H52" s="21">
        <f>IF(記載例!$E$16=H$2,記載例!$E$19/1000,0)</f>
        <v>0</v>
      </c>
      <c r="I52" s="21">
        <f>IF(記載例!$E$16=I$2,記載例!$E$19/1000,0)</f>
        <v>0</v>
      </c>
      <c r="J52" s="21">
        <f>IF(記載例!$E$16=J$2,記載例!$E$19/1000,0)</f>
        <v>0</v>
      </c>
      <c r="K52" s="30">
        <f>SUM(B52:J52)</f>
        <v>115</v>
      </c>
    </row>
    <row r="53" spans="1:11" x14ac:dyDescent="0.3">
      <c r="A53" s="10" t="s">
        <v>13</v>
      </c>
      <c r="B53" s="21">
        <f>IF(記載例!$E$16=B$2,記載例!$F$19/1000,0)</f>
        <v>115</v>
      </c>
      <c r="C53" s="21">
        <f>IF(記載例!$E$16=C$2,記載例!$F$19/1000,0)</f>
        <v>0</v>
      </c>
      <c r="D53" s="21">
        <f>IF(記載例!$E$16=D$2,記載例!$F$19/1000,0)</f>
        <v>0</v>
      </c>
      <c r="E53" s="21">
        <f>IF(記載例!$E$16=E$2,記載例!$F$19/1000,0)</f>
        <v>0</v>
      </c>
      <c r="F53" s="21">
        <f>IF(記載例!$E$16=F$2,記載例!$F$19/1000,0)</f>
        <v>0</v>
      </c>
      <c r="G53" s="21">
        <f>IF(記載例!$E$16=G$2,記載例!$F$19/1000,0)</f>
        <v>0</v>
      </c>
      <c r="H53" s="21">
        <f>IF(記載例!$E$16=H$2,記載例!$F$19/1000,0)</f>
        <v>0</v>
      </c>
      <c r="I53" s="21">
        <f>IF(記載例!$E$16=I$2,記載例!$F$19/1000,0)</f>
        <v>0</v>
      </c>
      <c r="J53" s="21">
        <f>IF(記載例!$E$16=J$2,記載例!$F$19/1000,0)</f>
        <v>0</v>
      </c>
      <c r="K53" s="30">
        <f t="shared" ref="K53:K63" si="3">SUM(B53:J53)</f>
        <v>115</v>
      </c>
    </row>
    <row r="54" spans="1:11" x14ac:dyDescent="0.3">
      <c r="A54" s="10" t="s">
        <v>14</v>
      </c>
      <c r="B54" s="21">
        <f>IF(記載例!$E$16=B$2,記載例!$G$19/1000,0)</f>
        <v>113</v>
      </c>
      <c r="C54" s="21">
        <f>IF(記載例!$E$16=C$2,記載例!$G$19/1000,0)</f>
        <v>0</v>
      </c>
      <c r="D54" s="21">
        <f>IF(記載例!$E$16=D$2,記載例!$G$19/1000,0)</f>
        <v>0</v>
      </c>
      <c r="E54" s="21">
        <f>IF(記載例!$E$16=E$2,記載例!$G$19/1000,0)</f>
        <v>0</v>
      </c>
      <c r="F54" s="21">
        <f>IF(記載例!$E$16=F$2,記載例!$G$19/1000,0)</f>
        <v>0</v>
      </c>
      <c r="G54" s="21">
        <f>IF(記載例!$E$16=G$2,記載例!$G$19/1000,0)</f>
        <v>0</v>
      </c>
      <c r="H54" s="21">
        <f>IF(記載例!$E$16=H$2,記載例!$G$19/1000,0)</f>
        <v>0</v>
      </c>
      <c r="I54" s="21">
        <f>IF(記載例!$E$16=I$2,記載例!$G$19/1000,0)</f>
        <v>0</v>
      </c>
      <c r="J54" s="21">
        <f>IF(記載例!$E$16=J$2,記載例!$G$19/1000,0)</f>
        <v>0</v>
      </c>
      <c r="K54" s="30">
        <f t="shared" si="3"/>
        <v>113</v>
      </c>
    </row>
    <row r="55" spans="1:11" x14ac:dyDescent="0.3">
      <c r="A55" s="10" t="s">
        <v>15</v>
      </c>
      <c r="B55" s="21">
        <f>IF(記載例!$E$16=B$2,記載例!$H$19/1000,0)</f>
        <v>112</v>
      </c>
      <c r="C55" s="21">
        <f>IF(記載例!$E$16=C$2,記載例!$H$19/1000,0)</f>
        <v>0</v>
      </c>
      <c r="D55" s="21">
        <f>IF(記載例!$E$16=D$2,記載例!$H$19/1000,0)</f>
        <v>0</v>
      </c>
      <c r="E55" s="21">
        <f>IF(記載例!$E$16=E$2,記載例!$H$19/1000,0)</f>
        <v>0</v>
      </c>
      <c r="F55" s="21">
        <f>IF(記載例!$E$16=F$2,記載例!$H$19/1000,0)</f>
        <v>0</v>
      </c>
      <c r="G55" s="21">
        <f>IF(記載例!$E$16=G$2,記載例!$H$19/1000,0)</f>
        <v>0</v>
      </c>
      <c r="H55" s="21">
        <f>IF(記載例!$E$16=H$2,記載例!$H$19/1000,0)</f>
        <v>0</v>
      </c>
      <c r="I55" s="21">
        <f>IF(記載例!$E$16=I$2,記載例!$H$19/1000,0)</f>
        <v>0</v>
      </c>
      <c r="J55" s="21">
        <f>IF(記載例!$E$16=J$2,記載例!$H$19/1000,0)</f>
        <v>0</v>
      </c>
      <c r="K55" s="30">
        <f t="shared" si="3"/>
        <v>112</v>
      </c>
    </row>
    <row r="56" spans="1:11" x14ac:dyDescent="0.3">
      <c r="A56" s="10" t="s">
        <v>16</v>
      </c>
      <c r="B56" s="21">
        <f>IF(記載例!$E$16=B$2,記載例!$I$19/1000,0)</f>
        <v>112</v>
      </c>
      <c r="C56" s="21">
        <f>IF(記載例!$E$16=C$2,記載例!$I$19/1000,0)</f>
        <v>0</v>
      </c>
      <c r="D56" s="21">
        <f>IF(記載例!$E$16=D$2,記載例!$I$19/1000,0)</f>
        <v>0</v>
      </c>
      <c r="E56" s="21">
        <f>IF(記載例!$E$16=E$2,記載例!$I$19/1000,0)</f>
        <v>0</v>
      </c>
      <c r="F56" s="21">
        <f>IF(記載例!$E$16=F$2,記載例!$I$19/1000,0)</f>
        <v>0</v>
      </c>
      <c r="G56" s="21">
        <f>IF(記載例!$E$16=G$2,記載例!$I$19/1000,0)</f>
        <v>0</v>
      </c>
      <c r="H56" s="21">
        <f>IF(記載例!$E$16=H$2,記載例!$I$19/1000,0)</f>
        <v>0</v>
      </c>
      <c r="I56" s="21">
        <f>IF(記載例!$E$16=I$2,記載例!$I$19/1000,0)</f>
        <v>0</v>
      </c>
      <c r="J56" s="21">
        <f>IF(記載例!$E$16=J$2,記載例!$I$19/1000,0)</f>
        <v>0</v>
      </c>
      <c r="K56" s="30">
        <f t="shared" si="3"/>
        <v>112</v>
      </c>
    </row>
    <row r="57" spans="1:11" x14ac:dyDescent="0.3">
      <c r="A57" s="10" t="s">
        <v>17</v>
      </c>
      <c r="B57" s="21">
        <f>IF(記載例!$E$16=B$2,記載例!$J$19/1000,0)</f>
        <v>113</v>
      </c>
      <c r="C57" s="21">
        <f>IF(記載例!$E$16=C$2,記載例!$J$19/1000,0)</f>
        <v>0</v>
      </c>
      <c r="D57" s="21">
        <f>IF(記載例!$E$16=D$2,記載例!$J$19/1000,0)</f>
        <v>0</v>
      </c>
      <c r="E57" s="21">
        <f>IF(記載例!$E$16=E$2,記載例!$J$19/1000,0)</f>
        <v>0</v>
      </c>
      <c r="F57" s="21">
        <f>IF(記載例!$E$16=F$2,記載例!$J$19/1000,0)</f>
        <v>0</v>
      </c>
      <c r="G57" s="21">
        <f>IF(記載例!$E$16=G$2,記載例!$J$19/1000,0)</f>
        <v>0</v>
      </c>
      <c r="H57" s="21">
        <f>IF(記載例!$E$16=H$2,記載例!$J$19/1000,0)</f>
        <v>0</v>
      </c>
      <c r="I57" s="21">
        <f>IF(記載例!$E$16=I$2,記載例!$J$19/1000,0)</f>
        <v>0</v>
      </c>
      <c r="J57" s="21">
        <f>IF(記載例!$E$16=J$2,記載例!$J$19/1000,0)</f>
        <v>0</v>
      </c>
      <c r="K57" s="30">
        <f t="shared" si="3"/>
        <v>113</v>
      </c>
    </row>
    <row r="58" spans="1:11" x14ac:dyDescent="0.3">
      <c r="A58" s="10" t="s">
        <v>18</v>
      </c>
      <c r="B58" s="21">
        <f>IF(記載例!$E$16=B$2,記載例!$K$19/1000,0)</f>
        <v>115</v>
      </c>
      <c r="C58" s="21">
        <f>IF(記載例!$E$16=C$2,記載例!$K$19/1000,0)</f>
        <v>0</v>
      </c>
      <c r="D58" s="21">
        <f>IF(記載例!$E$16=D$2,記載例!$K$19/1000,0)</f>
        <v>0</v>
      </c>
      <c r="E58" s="21">
        <f>IF(記載例!$E$16=E$2,記載例!$K$19/1000,0)</f>
        <v>0</v>
      </c>
      <c r="F58" s="21">
        <f>IF(記載例!$E$16=F$2,記載例!$K$19/1000,0)</f>
        <v>0</v>
      </c>
      <c r="G58" s="21">
        <f>IF(記載例!$E$16=G$2,記載例!$K$19/1000,0)</f>
        <v>0</v>
      </c>
      <c r="H58" s="21">
        <f>IF(記載例!$E$16=H$2,記載例!$K$19/1000,0)</f>
        <v>0</v>
      </c>
      <c r="I58" s="21">
        <f>IF(記載例!$E$16=I$2,記載例!$K$19/1000,0)</f>
        <v>0</v>
      </c>
      <c r="J58" s="21">
        <f>IF(記載例!$E$16=J$2,記載例!$K$19/1000,0)</f>
        <v>0</v>
      </c>
      <c r="K58" s="30">
        <f t="shared" si="3"/>
        <v>115</v>
      </c>
    </row>
    <row r="59" spans="1:11" x14ac:dyDescent="0.3">
      <c r="A59" s="10" t="s">
        <v>19</v>
      </c>
      <c r="B59" s="21">
        <f>IF(記載例!$E$16=B$2,記載例!$L$19/1000,0)</f>
        <v>115</v>
      </c>
      <c r="C59" s="21">
        <f>IF(記載例!$E$16=C$2,記載例!$L$19/1000,0)</f>
        <v>0</v>
      </c>
      <c r="D59" s="21">
        <f>IF(記載例!$E$16=D$2,記載例!$L$19/1000,0)</f>
        <v>0</v>
      </c>
      <c r="E59" s="21">
        <f>IF(記載例!$E$16=E$2,記載例!$L$19/1000,0)</f>
        <v>0</v>
      </c>
      <c r="F59" s="21">
        <f>IF(記載例!$E$16=F$2,記載例!$L$19/1000,0)</f>
        <v>0</v>
      </c>
      <c r="G59" s="21">
        <f>IF(記載例!$E$16=G$2,記載例!$L$19/1000,0)</f>
        <v>0</v>
      </c>
      <c r="H59" s="21">
        <f>IF(記載例!$E$16=H$2,記載例!$L$19/1000,0)</f>
        <v>0</v>
      </c>
      <c r="I59" s="21">
        <f>IF(記載例!$E$16=I$2,記載例!$L$19/1000,0)</f>
        <v>0</v>
      </c>
      <c r="J59" s="21">
        <f>IF(記載例!$E$16=J$2,記載例!$L$19/1000,0)</f>
        <v>0</v>
      </c>
      <c r="K59" s="30">
        <f t="shared" si="3"/>
        <v>115</v>
      </c>
    </row>
    <row r="60" spans="1:11" x14ac:dyDescent="0.3">
      <c r="A60" s="10" t="s">
        <v>20</v>
      </c>
      <c r="B60" s="21">
        <f>IF(記載例!$E$16=B$2,記載例!$M$19/1000,0)</f>
        <v>117</v>
      </c>
      <c r="C60" s="21">
        <f>IF(記載例!$E$16=C$2,記載例!$M$19/1000,0)</f>
        <v>0</v>
      </c>
      <c r="D60" s="21">
        <f>IF(記載例!$E$16=D$2,記載例!$M$19/1000,0)</f>
        <v>0</v>
      </c>
      <c r="E60" s="21">
        <f>IF(記載例!$E$16=E$2,記載例!$M$19/1000,0)</f>
        <v>0</v>
      </c>
      <c r="F60" s="21">
        <f>IF(記載例!$E$16=F$2,記載例!$M$19/1000,0)</f>
        <v>0</v>
      </c>
      <c r="G60" s="21">
        <f>IF(記載例!$E$16=G$2,記載例!$M$19/1000,0)</f>
        <v>0</v>
      </c>
      <c r="H60" s="21">
        <f>IF(記載例!$E$16=H$2,記載例!$M$19/1000,0)</f>
        <v>0</v>
      </c>
      <c r="I60" s="21">
        <f>IF(記載例!$E$16=I$2,記載例!$M$19/1000,0)</f>
        <v>0</v>
      </c>
      <c r="J60" s="21">
        <f>IF(記載例!$E$16=J$2,記載例!$M$19/1000,0)</f>
        <v>0</v>
      </c>
      <c r="K60" s="30">
        <f t="shared" si="3"/>
        <v>117</v>
      </c>
    </row>
    <row r="61" spans="1:11" x14ac:dyDescent="0.3">
      <c r="A61" s="10" t="s">
        <v>21</v>
      </c>
      <c r="B61" s="21">
        <f>IF(記載例!$E$16=B$2,記載例!$N$19/1000,0)</f>
        <v>118</v>
      </c>
      <c r="C61" s="21">
        <f>IF(記載例!$E$16=C$2,記載例!$N$19/1000,0)</f>
        <v>0</v>
      </c>
      <c r="D61" s="21">
        <f>IF(記載例!$E$16=D$2,記載例!$N$19/1000,0)</f>
        <v>0</v>
      </c>
      <c r="E61" s="21">
        <f>IF(記載例!$E$16=E$2,記載例!$N$19/1000,0)</f>
        <v>0</v>
      </c>
      <c r="F61" s="21">
        <f>IF(記載例!$E$16=F$2,記載例!$N$19/1000,0)</f>
        <v>0</v>
      </c>
      <c r="G61" s="21">
        <f>IF(記載例!$E$16=G$2,記載例!$N$19/1000,0)</f>
        <v>0</v>
      </c>
      <c r="H61" s="21">
        <f>IF(記載例!$E$16=H$2,記載例!$N$19/1000,0)</f>
        <v>0</v>
      </c>
      <c r="I61" s="21">
        <f>IF(記載例!$E$16=I$2,記載例!$N$19/1000,0)</f>
        <v>0</v>
      </c>
      <c r="J61" s="21">
        <f>IF(記載例!$E$16=J$2,記載例!$N$19/1000,0)</f>
        <v>0</v>
      </c>
      <c r="K61" s="30">
        <f t="shared" si="3"/>
        <v>118</v>
      </c>
    </row>
    <row r="62" spans="1:11" x14ac:dyDescent="0.3">
      <c r="A62" s="10" t="s">
        <v>22</v>
      </c>
      <c r="B62" s="21">
        <f>IF(記載例!$E$16=B$2,記載例!$O$19/1000,0)</f>
        <v>118</v>
      </c>
      <c r="C62" s="21">
        <f>IF(記載例!$E$16=C$2,記載例!$O$19/1000,0)</f>
        <v>0</v>
      </c>
      <c r="D62" s="21">
        <f>IF(記載例!$E$16=D$2,記載例!$O$19/1000,0)</f>
        <v>0</v>
      </c>
      <c r="E62" s="21">
        <f>IF(記載例!$E$16=E$2,記載例!$O$19/1000,0)</f>
        <v>0</v>
      </c>
      <c r="F62" s="21">
        <f>IF(記載例!$E$16=F$2,記載例!$O$19/1000,0)</f>
        <v>0</v>
      </c>
      <c r="G62" s="21">
        <f>IF(記載例!$E$16=G$2,記載例!$O$19/1000,0)</f>
        <v>0</v>
      </c>
      <c r="H62" s="21">
        <f>IF(記載例!$E$16=H$2,記載例!$O$19/1000,0)</f>
        <v>0</v>
      </c>
      <c r="I62" s="21">
        <f>IF(記載例!$E$16=I$2,記載例!$O$19/1000,0)</f>
        <v>0</v>
      </c>
      <c r="J62" s="21">
        <f>IF(記載例!$E$16=J$2,記載例!$O$19/1000,0)</f>
        <v>0</v>
      </c>
      <c r="K62" s="30">
        <f t="shared" si="3"/>
        <v>118</v>
      </c>
    </row>
    <row r="63" spans="1:11" x14ac:dyDescent="0.3">
      <c r="A63" s="10" t="s">
        <v>23</v>
      </c>
      <c r="B63" s="21">
        <f>IF(記載例!$E$16=B$2,記載例!$P$19/1000,0)</f>
        <v>117</v>
      </c>
      <c r="C63" s="21">
        <f>IF(記載例!$E$16=C$2,記載例!$P$19/1000,0)</f>
        <v>0</v>
      </c>
      <c r="D63" s="21">
        <f>IF(記載例!$E$16=D$2,記載例!$P$19/1000,0)</f>
        <v>0</v>
      </c>
      <c r="E63" s="21">
        <f>IF(記載例!$E$16=E$2,記載例!$P$19/1000,0)</f>
        <v>0</v>
      </c>
      <c r="F63" s="21">
        <f>IF(記載例!$E$16=F$2,記載例!$P$19/1000,0)</f>
        <v>0</v>
      </c>
      <c r="G63" s="21">
        <f>IF(記載例!$E$16=G$2,記載例!$P$19/1000,0)</f>
        <v>0</v>
      </c>
      <c r="H63" s="21">
        <f>IF(記載例!$E$16=H$2,記載例!$P$19/1000,0)</f>
        <v>0</v>
      </c>
      <c r="I63" s="21">
        <f>IF(記載例!$E$16=I$2,記載例!$P$19/1000,0)</f>
        <v>0</v>
      </c>
      <c r="J63" s="21">
        <f>IF(記載例!$E$16=J$2,記載例!$P$19/1000,0)</f>
        <v>0</v>
      </c>
      <c r="K63" s="30">
        <f t="shared" si="3"/>
        <v>117</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3942.4868601744965</v>
      </c>
      <c r="C66" s="21">
        <f>C38-(C52-MIN(C$52:C$63))</f>
        <v>8676.6121894437947</v>
      </c>
      <c r="D66" s="21">
        <f t="shared" ref="D66:J66" si="4">D38-(D52-MIN(D$52:D$63))</f>
        <v>38741.985010521472</v>
      </c>
      <c r="E66" s="21">
        <f t="shared" si="4"/>
        <v>16976.68687537044</v>
      </c>
      <c r="F66" s="21">
        <f t="shared" si="4"/>
        <v>3661.0917055359496</v>
      </c>
      <c r="G66" s="21">
        <f>G38-(G52-MIN(G$52:G$63))</f>
        <v>16450.114777333922</v>
      </c>
      <c r="H66" s="21">
        <f t="shared" si="4"/>
        <v>6784.4482769532169</v>
      </c>
      <c r="I66" s="21">
        <f t="shared" si="4"/>
        <v>3295.2443036480954</v>
      </c>
      <c r="J66" s="21">
        <f t="shared" si="4"/>
        <v>11807.926766762725</v>
      </c>
      <c r="K66" s="8"/>
    </row>
    <row r="67" spans="1:11" x14ac:dyDescent="0.3">
      <c r="A67" s="10" t="s">
        <v>13</v>
      </c>
      <c r="B67" s="21">
        <f>B39-(B53-MIN(B$52:B$63))</f>
        <v>3295.7602601092572</v>
      </c>
      <c r="C67" s="21">
        <f t="shared" ref="B67:J77" si="5">C39-(C53-MIN(C$52:C$63))</f>
        <v>7323.979769382423</v>
      </c>
      <c r="D67" s="21">
        <f t="shared" si="5"/>
        <v>35343.14689703437</v>
      </c>
      <c r="E67" s="21">
        <f t="shared" si="5"/>
        <v>16206.431074546857</v>
      </c>
      <c r="F67" s="21">
        <f t="shared" si="5"/>
        <v>3052.1496227932239</v>
      </c>
      <c r="G67" s="21">
        <f>G39-(G53-MIN(G$52:G$63))</f>
        <v>15756.402154947338</v>
      </c>
      <c r="H67" s="21">
        <f t="shared" si="5"/>
        <v>5887.8930267747746</v>
      </c>
      <c r="I67" s="21">
        <f t="shared" si="5"/>
        <v>2834.9955653527541</v>
      </c>
      <c r="J67" s="21">
        <f t="shared" si="5"/>
        <v>11424.793764288672</v>
      </c>
      <c r="K67" s="8"/>
    </row>
    <row r="68" spans="1:11" x14ac:dyDescent="0.3">
      <c r="A68" s="10" t="s">
        <v>14</v>
      </c>
      <c r="B68" s="21">
        <f t="shared" si="5"/>
        <v>3409.979904313629</v>
      </c>
      <c r="C68" s="21">
        <f t="shared" si="5"/>
        <v>8542.9101142482868</v>
      </c>
      <c r="D68" s="21">
        <f t="shared" si="5"/>
        <v>39320.67661335403</v>
      </c>
      <c r="E68" s="21">
        <f t="shared" si="5"/>
        <v>17531.96232655222</v>
      </c>
      <c r="F68" s="21">
        <f t="shared" si="5"/>
        <v>3748.3122685701551</v>
      </c>
      <c r="G68" s="21">
        <f>G40-(G54-MIN(G$52:G$63))</f>
        <v>18143.319709557363</v>
      </c>
      <c r="H68" s="21">
        <f t="shared" si="5"/>
        <v>6728.0796442331412</v>
      </c>
      <c r="I68" s="21">
        <f t="shared" si="5"/>
        <v>3389.4157419121366</v>
      </c>
      <c r="J68" s="21">
        <f t="shared" si="5"/>
        <v>12705.29697701063</v>
      </c>
      <c r="K68" s="8"/>
    </row>
    <row r="69" spans="1:11" x14ac:dyDescent="0.3">
      <c r="A69" s="10" t="s">
        <v>15</v>
      </c>
      <c r="B69" s="21">
        <f t="shared" si="5"/>
        <v>4063.715011011253</v>
      </c>
      <c r="C69" s="21">
        <f t="shared" si="5"/>
        <v>10753.47702110448</v>
      </c>
      <c r="D69" s="21">
        <f t="shared" si="5"/>
        <v>51328.998456989379</v>
      </c>
      <c r="E69" s="21">
        <f t="shared" si="5"/>
        <v>21458.428027305348</v>
      </c>
      <c r="F69" s="21">
        <f t="shared" si="5"/>
        <v>4851.9627715159531</v>
      </c>
      <c r="G69" s="21">
        <f>G41-(G55-MIN(G$52:G$63))</f>
        <v>23891.95670772365</v>
      </c>
      <c r="H69" s="21">
        <f t="shared" si="5"/>
        <v>8209.2040267755929</v>
      </c>
      <c r="I69" s="21">
        <f t="shared" si="5"/>
        <v>4223.6412658142344</v>
      </c>
      <c r="J69" s="21">
        <f t="shared" si="5"/>
        <v>16344.39404426432</v>
      </c>
      <c r="K69" s="8"/>
    </row>
    <row r="70" spans="1:11" x14ac:dyDescent="0.3">
      <c r="A70" s="10" t="s">
        <v>16</v>
      </c>
      <c r="B70" s="21">
        <f t="shared" si="5"/>
        <v>4212.4305224195032</v>
      </c>
      <c r="C70" s="21">
        <f t="shared" si="5"/>
        <v>10799.704334561486</v>
      </c>
      <c r="D70" s="21">
        <f t="shared" si="5"/>
        <v>51226.335034026597</v>
      </c>
      <c r="E70" s="21">
        <f t="shared" si="5"/>
        <v>21049.633395868084</v>
      </c>
      <c r="F70" s="21">
        <f t="shared" si="5"/>
        <v>4921.1980555504615</v>
      </c>
      <c r="G70" s="21">
        <f t="shared" si="5"/>
        <v>23966.287410803037</v>
      </c>
      <c r="H70" s="21">
        <f t="shared" si="5"/>
        <v>8165.6895860340046</v>
      </c>
      <c r="I70" s="21">
        <f t="shared" si="5"/>
        <v>4132.8729669225468</v>
      </c>
      <c r="J70" s="21">
        <f t="shared" si="5"/>
        <v>16392.085352526534</v>
      </c>
      <c r="K70" s="8"/>
    </row>
    <row r="71" spans="1:11" x14ac:dyDescent="0.3">
      <c r="A71" s="10" t="s">
        <v>17</v>
      </c>
      <c r="B71" s="21">
        <f t="shared" si="5"/>
        <v>4042.865287384916</v>
      </c>
      <c r="C71" s="21">
        <f t="shared" si="5"/>
        <v>10055.407936686552</v>
      </c>
      <c r="D71" s="21">
        <f t="shared" si="5"/>
        <v>44059.284441756652</v>
      </c>
      <c r="E71" s="21">
        <f t="shared" si="5"/>
        <v>20831.777399669729</v>
      </c>
      <c r="F71" s="21">
        <f t="shared" si="5"/>
        <v>4478.3477314401707</v>
      </c>
      <c r="G71" s="21">
        <f t="shared" si="5"/>
        <v>20346.046081898909</v>
      </c>
      <c r="H71" s="21">
        <f t="shared" si="5"/>
        <v>7915.9064983837006</v>
      </c>
      <c r="I71" s="21">
        <f t="shared" si="5"/>
        <v>3841.2556355559564</v>
      </c>
      <c r="J71" s="21">
        <f t="shared" si="5"/>
        <v>14340.722401793511</v>
      </c>
      <c r="K71" s="8"/>
    </row>
    <row r="72" spans="1:11" x14ac:dyDescent="0.3">
      <c r="A72" s="10" t="s">
        <v>18</v>
      </c>
      <c r="B72" s="21">
        <f t="shared" si="5"/>
        <v>4149.564159811991</v>
      </c>
      <c r="C72" s="21">
        <f t="shared" si="5"/>
        <v>9289.6200135576473</v>
      </c>
      <c r="D72" s="21">
        <f t="shared" si="5"/>
        <v>37512.718830673635</v>
      </c>
      <c r="E72" s="21">
        <f t="shared" si="5"/>
        <v>18050.815434677774</v>
      </c>
      <c r="F72" s="21">
        <f t="shared" si="5"/>
        <v>3841.1454685521194</v>
      </c>
      <c r="G72" s="21">
        <f t="shared" si="5"/>
        <v>17170.837274952966</v>
      </c>
      <c r="H72" s="21">
        <f t="shared" si="5"/>
        <v>6757.020511788156</v>
      </c>
      <c r="I72" s="21">
        <f t="shared" si="5"/>
        <v>3238.877246992678</v>
      </c>
      <c r="J72" s="21">
        <f t="shared" si="5"/>
        <v>12398.641612003414</v>
      </c>
      <c r="K72" s="8"/>
    </row>
    <row r="73" spans="1:11" x14ac:dyDescent="0.3">
      <c r="A73" s="10" t="s">
        <v>19</v>
      </c>
      <c r="B73" s="21">
        <f t="shared" si="5"/>
        <v>4747.6154086020852</v>
      </c>
      <c r="C73" s="21">
        <f t="shared" si="5"/>
        <v>10662.352962705814</v>
      </c>
      <c r="D73" s="21">
        <f t="shared" si="5"/>
        <v>41707.177910430531</v>
      </c>
      <c r="E73" s="21">
        <f t="shared" si="5"/>
        <v>18818.188271635703</v>
      </c>
      <c r="F73" s="21">
        <f t="shared" si="5"/>
        <v>4335.9395721198853</v>
      </c>
      <c r="G73" s="21">
        <f t="shared" si="5"/>
        <v>18308.202543242984</v>
      </c>
      <c r="H73" s="21">
        <f t="shared" si="5"/>
        <v>8095.4703778044341</v>
      </c>
      <c r="I73" s="21">
        <f t="shared" si="5"/>
        <v>3677.3130678159578</v>
      </c>
      <c r="J73" s="21">
        <f t="shared" si="5"/>
        <v>13269.176094839348</v>
      </c>
      <c r="K73" s="8"/>
    </row>
    <row r="74" spans="1:11" x14ac:dyDescent="0.3">
      <c r="A74" s="10" t="s">
        <v>20</v>
      </c>
      <c r="B74" s="21">
        <f t="shared" si="5"/>
        <v>5048.9519517542412</v>
      </c>
      <c r="C74" s="21">
        <f t="shared" si="5"/>
        <v>11450.354196966371</v>
      </c>
      <c r="D74" s="21">
        <f t="shared" si="5"/>
        <v>45737.096968169841</v>
      </c>
      <c r="E74" s="21">
        <f t="shared" si="5"/>
        <v>20217.288008311414</v>
      </c>
      <c r="F74" s="21">
        <f t="shared" si="5"/>
        <v>4868.0019391069636</v>
      </c>
      <c r="G74" s="21">
        <f t="shared" si="5"/>
        <v>21861.81789331459</v>
      </c>
      <c r="H74" s="21">
        <f t="shared" si="5"/>
        <v>9643.1543881483558</v>
      </c>
      <c r="I74" s="21">
        <f t="shared" si="5"/>
        <v>4506.1175044975289</v>
      </c>
      <c r="J74" s="21">
        <f t="shared" si="5"/>
        <v>16658.806973771792</v>
      </c>
      <c r="K74" s="8"/>
    </row>
    <row r="75" spans="1:11" x14ac:dyDescent="0.3">
      <c r="A75" s="10" t="s">
        <v>21</v>
      </c>
      <c r="B75" s="21">
        <f t="shared" si="5"/>
        <v>5348.8564854144661</v>
      </c>
      <c r="C75" s="21">
        <f t="shared" si="5"/>
        <v>12004.804066516761</v>
      </c>
      <c r="D75" s="21">
        <f t="shared" si="5"/>
        <v>49184.177053707346</v>
      </c>
      <c r="E75" s="21">
        <f t="shared" si="5"/>
        <v>21835.22487377773</v>
      </c>
      <c r="F75" s="21">
        <f t="shared" si="5"/>
        <v>5397.8861388113455</v>
      </c>
      <c r="G75" s="21">
        <f t="shared" si="5"/>
        <v>22824.108928642199</v>
      </c>
      <c r="H75" s="21">
        <f t="shared" si="5"/>
        <v>9508.522803322312</v>
      </c>
      <c r="I75" s="21">
        <f t="shared" si="5"/>
        <v>4426.4223375193469</v>
      </c>
      <c r="J75" s="21">
        <f t="shared" si="5"/>
        <v>16691.334395050148</v>
      </c>
      <c r="K75" s="8"/>
    </row>
    <row r="76" spans="1:11" x14ac:dyDescent="0.3">
      <c r="A76" s="10" t="s">
        <v>22</v>
      </c>
      <c r="B76" s="21">
        <f t="shared" si="5"/>
        <v>5238.9133459566419</v>
      </c>
      <c r="C76" s="21">
        <f t="shared" si="5"/>
        <v>11843.587637812059</v>
      </c>
      <c r="D76" s="21">
        <f t="shared" si="5"/>
        <v>49515.879751102693</v>
      </c>
      <c r="E76" s="21">
        <f t="shared" si="5"/>
        <v>22159.755904990852</v>
      </c>
      <c r="F76" s="21">
        <f t="shared" si="5"/>
        <v>5412.235027049489</v>
      </c>
      <c r="G76" s="21">
        <f t="shared" si="5"/>
        <v>22865.276980542658</v>
      </c>
      <c r="H76" s="21">
        <f t="shared" si="5"/>
        <v>9616.1565893573152</v>
      </c>
      <c r="I76" s="21">
        <f t="shared" si="5"/>
        <v>4474.5809240624931</v>
      </c>
      <c r="J76" s="21">
        <f t="shared" si="5"/>
        <v>16810.662035717625</v>
      </c>
      <c r="K76" s="8"/>
    </row>
    <row r="77" spans="1:11" x14ac:dyDescent="0.3">
      <c r="A77" s="10" t="s">
        <v>23</v>
      </c>
      <c r="B77" s="21">
        <f t="shared" si="5"/>
        <v>4855.7096581473952</v>
      </c>
      <c r="C77" s="21">
        <f t="shared" si="5"/>
        <v>10907.61985140461</v>
      </c>
      <c r="D77" s="21">
        <f t="shared" si="5"/>
        <v>45001.502771543499</v>
      </c>
      <c r="E77" s="21">
        <f t="shared" si="5"/>
        <v>19909.258136159686</v>
      </c>
      <c r="F77" s="21">
        <f t="shared" si="5"/>
        <v>4667.3260641848656</v>
      </c>
      <c r="G77" s="21">
        <f t="shared" si="5"/>
        <v>19752.185869633231</v>
      </c>
      <c r="H77" s="21">
        <f t="shared" si="5"/>
        <v>8303.7670655345992</v>
      </c>
      <c r="I77" s="21">
        <f t="shared" si="5"/>
        <v>3821.1036808144609</v>
      </c>
      <c r="J77" s="21">
        <f t="shared" si="5"/>
        <v>14088.955693176864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42872.295339474993</v>
      </c>
      <c r="C80" s="25"/>
      <c r="D80" s="25"/>
      <c r="E80" s="25"/>
      <c r="F80" s="25"/>
      <c r="G80" s="25"/>
      <c r="H80" s="25"/>
      <c r="I80" s="25"/>
      <c r="J80" s="25"/>
      <c r="K80" s="8"/>
    </row>
    <row r="81" spans="1:11" x14ac:dyDescent="0.3">
      <c r="A81" s="10" t="s">
        <v>13</v>
      </c>
      <c r="B81" s="21">
        <f>$B$17-SUM($B67:$J67)</f>
        <v>52083.339969989422</v>
      </c>
      <c r="C81" s="25"/>
      <c r="D81" s="25"/>
      <c r="E81" s="25"/>
      <c r="F81" s="25"/>
      <c r="G81" s="25"/>
      <c r="H81" s="25"/>
      <c r="I81" s="25"/>
      <c r="J81" s="25"/>
      <c r="K81" s="8"/>
    </row>
    <row r="82" spans="1:11" x14ac:dyDescent="0.3">
      <c r="A82" s="10" t="s">
        <v>14</v>
      </c>
      <c r="B82" s="21">
        <f t="shared" ref="B82:B91" si="6">$B$17-SUM($B68:$J68)</f>
        <v>39688.938805467507</v>
      </c>
      <c r="C82" s="25"/>
      <c r="D82" s="25"/>
      <c r="E82" s="25"/>
      <c r="F82" s="25"/>
      <c r="G82" s="25"/>
      <c r="H82" s="25"/>
      <c r="I82" s="25"/>
      <c r="J82" s="25"/>
      <c r="K82" s="8"/>
    </row>
    <row r="83" spans="1:11" x14ac:dyDescent="0.3">
      <c r="A83" s="10" t="s">
        <v>15</v>
      </c>
      <c r="B83" s="21">
        <f>$B$17-SUM($B69:$J69)</f>
        <v>8083.1147727149073</v>
      </c>
      <c r="C83" s="25"/>
      <c r="D83" s="25"/>
      <c r="E83" s="25"/>
      <c r="F83" s="25"/>
      <c r="G83" s="25"/>
      <c r="H83" s="25"/>
      <c r="I83" s="25"/>
      <c r="J83" s="25"/>
      <c r="K83" s="8"/>
    </row>
    <row r="84" spans="1:11" x14ac:dyDescent="0.3">
      <c r="A84" s="10" t="s">
        <v>16</v>
      </c>
      <c r="B84" s="21">
        <f t="shared" si="6"/>
        <v>8342.6554465068621</v>
      </c>
      <c r="C84" s="25"/>
      <c r="D84" s="25"/>
      <c r="E84" s="25"/>
      <c r="F84" s="25"/>
      <c r="G84" s="25"/>
      <c r="H84" s="25"/>
      <c r="I84" s="25"/>
      <c r="J84" s="25"/>
      <c r="K84" s="8"/>
    </row>
    <row r="85" spans="1:11" x14ac:dyDescent="0.3">
      <c r="A85" s="10" t="s">
        <v>17</v>
      </c>
      <c r="B85" s="21">
        <f t="shared" si="6"/>
        <v>23297.278690649022</v>
      </c>
      <c r="C85" s="25"/>
      <c r="D85" s="25"/>
      <c r="E85" s="25"/>
      <c r="F85" s="25"/>
      <c r="G85" s="25"/>
      <c r="H85" s="25"/>
      <c r="I85" s="25"/>
      <c r="J85" s="25"/>
      <c r="K85" s="8"/>
    </row>
    <row r="86" spans="1:11" x14ac:dyDescent="0.3">
      <c r="A86" s="10" t="s">
        <v>18</v>
      </c>
      <c r="B86" s="21">
        <f t="shared" si="6"/>
        <v>40799.651552208728</v>
      </c>
      <c r="C86" s="25"/>
      <c r="D86" s="25"/>
      <c r="E86" s="25"/>
      <c r="F86" s="25"/>
      <c r="G86" s="25"/>
      <c r="H86" s="25"/>
      <c r="I86" s="25"/>
      <c r="J86" s="25"/>
      <c r="K86" s="8"/>
    </row>
    <row r="87" spans="1:11" x14ac:dyDescent="0.3">
      <c r="A87" s="10" t="s">
        <v>19</v>
      </c>
      <c r="B87" s="21">
        <f t="shared" si="6"/>
        <v>29587.455896022351</v>
      </c>
      <c r="C87" s="25"/>
      <c r="D87" s="25"/>
      <c r="E87" s="25"/>
      <c r="F87" s="25"/>
      <c r="G87" s="25"/>
      <c r="H87" s="25"/>
      <c r="I87" s="25"/>
      <c r="J87" s="25"/>
      <c r="K87" s="8"/>
    </row>
    <row r="88" spans="1:11" x14ac:dyDescent="0.3">
      <c r="A88" s="10" t="s">
        <v>20</v>
      </c>
      <c r="B88" s="21">
        <f t="shared" si="6"/>
        <v>13217.30228117801</v>
      </c>
      <c r="C88" s="25"/>
      <c r="D88" s="25"/>
      <c r="E88" s="25"/>
      <c r="F88" s="25"/>
      <c r="G88" s="25"/>
      <c r="H88" s="25"/>
      <c r="I88" s="25"/>
      <c r="J88" s="25"/>
      <c r="K88" s="8"/>
    </row>
    <row r="89" spans="1:11" x14ac:dyDescent="0.3">
      <c r="A89" s="10" t="s">
        <v>21</v>
      </c>
      <c r="B89" s="21">
        <f t="shared" si="6"/>
        <v>5987.5550224574399</v>
      </c>
      <c r="C89" s="25"/>
      <c r="D89" s="25"/>
      <c r="E89" s="25"/>
      <c r="F89" s="25"/>
      <c r="G89" s="25"/>
      <c r="H89" s="25"/>
      <c r="I89" s="25"/>
      <c r="J89" s="25"/>
      <c r="K89" s="8"/>
    </row>
    <row r="90" spans="1:11" x14ac:dyDescent="0.3">
      <c r="A90" s="10" t="s">
        <v>22</v>
      </c>
      <c r="B90" s="21">
        <f t="shared" si="6"/>
        <v>5271.8439086272556</v>
      </c>
      <c r="C90" s="25"/>
      <c r="D90" s="25"/>
      <c r="E90" s="25"/>
      <c r="F90" s="25"/>
      <c r="G90" s="25"/>
      <c r="H90" s="25"/>
      <c r="I90" s="25"/>
      <c r="J90" s="25"/>
      <c r="K90" s="8"/>
    </row>
    <row r="91" spans="1:11" x14ac:dyDescent="0.3">
      <c r="A91" s="10" t="s">
        <v>23</v>
      </c>
      <c r="B91" s="21">
        <f t="shared" si="6"/>
        <v>21901.463314619905</v>
      </c>
      <c r="C91" s="25"/>
      <c r="D91" s="25"/>
      <c r="E91" s="25"/>
      <c r="F91" s="25"/>
      <c r="G91" s="25"/>
      <c r="H91" s="25"/>
      <c r="I91" s="25"/>
      <c r="J91" s="25"/>
      <c r="K91" s="8"/>
    </row>
    <row r="92" spans="1:11" x14ac:dyDescent="0.3">
      <c r="A92" s="16" t="s">
        <v>48</v>
      </c>
      <c r="B92" s="27">
        <f>SUM($B$80:$B$91)/$B$17</f>
        <v>1.900234973306741</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3.0000000000097011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115000.00000000971</v>
      </c>
      <c r="C97" s="20"/>
      <c r="D97" s="20"/>
      <c r="E97" s="20"/>
      <c r="F97" s="20"/>
      <c r="G97" s="20"/>
      <c r="H97" s="20"/>
      <c r="I97" s="20"/>
      <c r="J97" s="20"/>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7"/>
  <sheetViews>
    <sheetView topLeftCell="A64" zoomScale="85" zoomScaleNormal="85" workbookViewId="0"/>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3930.3844085696437</v>
      </c>
      <c r="C4" s="21">
        <f>'計算用(期待容量)'!C4</f>
        <v>10418.923294187602</v>
      </c>
      <c r="D4" s="21">
        <f>'計算用(期待容量)'!D4</f>
        <v>38126.898041605098</v>
      </c>
      <c r="E4" s="21">
        <f>'計算用(期待容量)'!E4</f>
        <v>18252.719119445577</v>
      </c>
      <c r="F4" s="21">
        <f>'計算用(期待容量)'!F4</f>
        <v>3901.3632411227868</v>
      </c>
      <c r="G4" s="21">
        <f>'計算用(期待容量)'!G4</f>
        <v>18229.137931034482</v>
      </c>
      <c r="H4" s="21">
        <f>'計算用(期待容量)'!H4</f>
        <v>7487.5676982685782</v>
      </c>
      <c r="I4" s="21">
        <f>'計算用(期待容量)'!I4</f>
        <v>3412.0325203252032</v>
      </c>
      <c r="J4" s="21">
        <f>'計算用(期待容量)'!J4</f>
        <v>10213.677784849731</v>
      </c>
      <c r="K4" s="8"/>
    </row>
    <row r="5" spans="1:11" x14ac:dyDescent="0.3">
      <c r="A5" s="10" t="s">
        <v>13</v>
      </c>
      <c r="B5" s="21">
        <f>'計算用(期待容量)'!B5</f>
        <v>3559.7314428522482</v>
      </c>
      <c r="C5" s="21">
        <f>'計算用(期待容量)'!C5</f>
        <v>9708.7447599226998</v>
      </c>
      <c r="D5" s="21">
        <f>'計算用(期待容量)'!D5</f>
        <v>36650.463259347445</v>
      </c>
      <c r="E5" s="21">
        <f>'計算用(期待容量)'!E5</f>
        <v>18641.924174480228</v>
      </c>
      <c r="F5" s="21">
        <f>'計算用(期待容量)'!F5</f>
        <v>3563.6396085286283</v>
      </c>
      <c r="G5" s="21">
        <f>'計算用(期待容量)'!G5</f>
        <v>18467.817314746881</v>
      </c>
      <c r="H5" s="21">
        <f>'計算用(期待容量)'!H5</f>
        <v>7399.0773497509208</v>
      </c>
      <c r="I5" s="21">
        <f>'計算用(期待容量)'!I5</f>
        <v>3392.1951219512193</v>
      </c>
      <c r="J5" s="21">
        <f>'計算用(期待容量)'!J5</f>
        <v>10372.206002322029</v>
      </c>
      <c r="K5" s="8"/>
    </row>
    <row r="6" spans="1:11" x14ac:dyDescent="0.3">
      <c r="A6" s="10" t="s">
        <v>14</v>
      </c>
      <c r="B6" s="21">
        <f>'計算用(期待容量)'!B6</f>
        <v>3549.0096620110048</v>
      </c>
      <c r="C6" s="21">
        <f>'計算用(期待容量)'!C6</f>
        <v>10448.637877211238</v>
      </c>
      <c r="D6" s="21">
        <f>'計算用(期待容量)'!D6</f>
        <v>40701.594134391329</v>
      </c>
      <c r="E6" s="21">
        <f>'計算用(期待容量)'!E6</f>
        <v>20128.887077048512</v>
      </c>
      <c r="F6" s="21">
        <f>'計算用(期待容量)'!F6</f>
        <v>4002.1762657777595</v>
      </c>
      <c r="G6" s="21">
        <f>'計算用(期待容量)'!G6</f>
        <v>20934.170946441674</v>
      </c>
      <c r="H6" s="21">
        <f>'計算用(期待容量)'!H6</f>
        <v>8121.1465541518173</v>
      </c>
      <c r="I6" s="21">
        <f>'計算用(期待容量)'!I6</f>
        <v>3868.2926829268295</v>
      </c>
      <c r="J6" s="21">
        <f>'計算用(期待容量)'!J6</f>
        <v>11795.307566897845</v>
      </c>
      <c r="K6" s="8"/>
    </row>
    <row r="7" spans="1:11" x14ac:dyDescent="0.3">
      <c r="A7" s="10" t="s">
        <v>15</v>
      </c>
      <c r="B7" s="21">
        <f>'計算用(期待容量)'!B7</f>
        <v>4031</v>
      </c>
      <c r="C7" s="21">
        <f>'計算用(期待容量)'!C7</f>
        <v>12387.722204968944</v>
      </c>
      <c r="D7" s="21">
        <f>'計算用(期待容量)'!D7</f>
        <v>53202.894367032874</v>
      </c>
      <c r="E7" s="21">
        <f>'計算用(期待容量)'!E7</f>
        <v>24480</v>
      </c>
      <c r="F7" s="21">
        <f>'計算用(期待容量)'!F7</f>
        <v>4959.8999999999996</v>
      </c>
      <c r="G7" s="21">
        <f>'計算用(期待容量)'!G7</f>
        <v>27110</v>
      </c>
      <c r="H7" s="21">
        <f>'計算用(期待容量)'!H7</f>
        <v>10331.799999999999</v>
      </c>
      <c r="I7" s="21">
        <f>'計算用(期待容量)'!I7</f>
        <v>4880</v>
      </c>
      <c r="J7" s="21">
        <f>'計算用(期待容量)'!J7</f>
        <v>15107.262022615098</v>
      </c>
      <c r="K7" s="8"/>
    </row>
    <row r="8" spans="1:11" x14ac:dyDescent="0.3">
      <c r="A8" s="10" t="s">
        <v>16</v>
      </c>
      <c r="B8" s="21">
        <f>'計算用(期待容量)'!B8</f>
        <v>4140.8</v>
      </c>
      <c r="C8" s="21">
        <f>'計算用(期待容量)'!C8</f>
        <v>12662</v>
      </c>
      <c r="D8" s="21">
        <f>'計算用(期待容量)'!D8</f>
        <v>53197.9</v>
      </c>
      <c r="E8" s="21">
        <f>'計算用(期待容量)'!E8</f>
        <v>24480</v>
      </c>
      <c r="F8" s="21">
        <f>'計算用(期待容量)'!F8</f>
        <v>4959.8999999999996</v>
      </c>
      <c r="G8" s="21">
        <f>'計算用(期待容量)'!G8</f>
        <v>27110</v>
      </c>
      <c r="H8" s="21">
        <f>'計算用(期待容量)'!H8</f>
        <v>10331.799999999999</v>
      </c>
      <c r="I8" s="21">
        <f>'計算用(期待容量)'!I8</f>
        <v>4880</v>
      </c>
      <c r="J8" s="21">
        <f>'計算用(期待容量)'!J8</f>
        <v>15105.49</v>
      </c>
      <c r="K8" s="8"/>
    </row>
    <row r="9" spans="1:11" x14ac:dyDescent="0.3">
      <c r="A9" s="10" t="s">
        <v>17</v>
      </c>
      <c r="B9" s="21">
        <f>'計算用(期待容量)'!B9</f>
        <v>3871.1</v>
      </c>
      <c r="C9" s="21">
        <f>'計算用(期待容量)'!C9</f>
        <v>11398.749223602485</v>
      </c>
      <c r="D9" s="21">
        <f>'計算用(期待容量)'!D9</f>
        <v>45078.557514659798</v>
      </c>
      <c r="E9" s="21">
        <f>'計算用(期待容量)'!E9</f>
        <v>23112.792498980838</v>
      </c>
      <c r="F9" s="21">
        <f>'計算用(期待容量)'!F9</f>
        <v>4395.3470619321533</v>
      </c>
      <c r="G9" s="21">
        <f>'計算用(期待容量)'!G9</f>
        <v>22714.321349963317</v>
      </c>
      <c r="H9" s="21">
        <f>'計算用(期待容量)'!H9</f>
        <v>9232.2923702890876</v>
      </c>
      <c r="I9" s="21">
        <f>'計算用(期待容量)'!I9</f>
        <v>4284.8780487804879</v>
      </c>
      <c r="J9" s="21">
        <f>'計算用(期待容量)'!J9</f>
        <v>13021.916030891472</v>
      </c>
      <c r="K9" s="8"/>
    </row>
    <row r="10" spans="1:11" x14ac:dyDescent="0.3">
      <c r="A10" s="10" t="s">
        <v>18</v>
      </c>
      <c r="B10" s="21">
        <f>'計算用(期待容量)'!B10</f>
        <v>3960.0446621117767</v>
      </c>
      <c r="C10" s="21">
        <f>'計算用(期待容量)'!C10</f>
        <v>10384.256280660027</v>
      </c>
      <c r="D10" s="21">
        <f>'計算用(期待容量)'!D10</f>
        <v>37516.586390188124</v>
      </c>
      <c r="E10" s="21">
        <f>'計算用(期待容量)'!E10</f>
        <v>19540.089686098654</v>
      </c>
      <c r="F10" s="21">
        <f>'計算用(期待容量)'!F10</f>
        <v>3714.8591455110873</v>
      </c>
      <c r="G10" s="21">
        <f>'計算用(期待容量)'!G10</f>
        <v>18796.001467351431</v>
      </c>
      <c r="H10" s="21">
        <f>'計算用(期待容量)'!H10</f>
        <v>7729.8627001621689</v>
      </c>
      <c r="I10" s="21">
        <f>'計算用(期待容量)'!I10</f>
        <v>3531.0569105691056</v>
      </c>
      <c r="J10" s="21">
        <f>'計算用(期待容量)'!J10</f>
        <v>11098.214785787781</v>
      </c>
      <c r="K10" s="8"/>
    </row>
    <row r="11" spans="1:11" x14ac:dyDescent="0.3">
      <c r="A11" s="10" t="s">
        <v>19</v>
      </c>
      <c r="B11" s="21">
        <f>'計算用(期待容量)'!B11</f>
        <v>4540.523880927909</v>
      </c>
      <c r="C11" s="21">
        <f>'計算用(期待容量)'!C11</f>
        <v>11490.629255240077</v>
      </c>
      <c r="D11" s="21">
        <f>'計算用(期待容量)'!D11</f>
        <v>40353.486752200137</v>
      </c>
      <c r="E11" s="21">
        <f>'計算用(期待容量)'!E11</f>
        <v>19310.558499796167</v>
      </c>
      <c r="F11" s="21">
        <f>'計算用(期待容量)'!F11</f>
        <v>4067.704731803492</v>
      </c>
      <c r="G11" s="21">
        <f>'計算用(期待容量)'!G11</f>
        <v>19243.52531181218</v>
      </c>
      <c r="H11" s="21">
        <f>'計算用(期待容量)'!H11</f>
        <v>8359.629046698843</v>
      </c>
      <c r="I11" s="21">
        <f>'計算用(期待容量)'!I11</f>
        <v>3620.3252032520327</v>
      </c>
      <c r="J11" s="21">
        <f>'計算用(期待容量)'!J11</f>
        <v>11333.978591882307</v>
      </c>
      <c r="K11" s="8"/>
    </row>
    <row r="12" spans="1:11" x14ac:dyDescent="0.3">
      <c r="A12" s="10" t="s">
        <v>20</v>
      </c>
      <c r="B12" s="21">
        <f>'計算用(期待容量)'!B12</f>
        <v>4810.6726767035489</v>
      </c>
      <c r="C12" s="21">
        <f>'計算用(期待容量)'!C12</f>
        <v>12743.594172736732</v>
      </c>
      <c r="D12" s="21">
        <f>'計算用(期待容量)'!D12</f>
        <v>44196.252634632605</v>
      </c>
      <c r="E12" s="21">
        <f>'計算用(期待容量)'!E12</f>
        <v>21037.032205462699</v>
      </c>
      <c r="F12" s="21">
        <f>'計算用(期待容量)'!F12</f>
        <v>4591.9324600093496</v>
      </c>
      <c r="G12" s="21">
        <f>'計算用(期待容量)'!G12</f>
        <v>23132.010271460014</v>
      </c>
      <c r="H12" s="21">
        <f>'計算用(期待容量)'!H12</f>
        <v>10152.913048291399</v>
      </c>
      <c r="I12" s="21">
        <f>'計算用(期待容量)'!I12</f>
        <v>4493.1707317073169</v>
      </c>
      <c r="J12" s="21">
        <f>'計算用(期待容量)'!J12</f>
        <v>14257.938529230447</v>
      </c>
      <c r="K12" s="8"/>
    </row>
    <row r="13" spans="1:11" x14ac:dyDescent="0.3">
      <c r="A13" s="10" t="s">
        <v>21</v>
      </c>
      <c r="B13" s="21">
        <f>'計算用(期待容量)'!B13</f>
        <v>4971.8</v>
      </c>
      <c r="C13" s="21">
        <f>'計算用(期待容量)'!C13</f>
        <v>13326</v>
      </c>
      <c r="D13" s="21">
        <f>'計算用(期待容量)'!D13</f>
        <v>47650.65653658894</v>
      </c>
      <c r="E13" s="21">
        <f>'計算用(期待容量)'!E13</f>
        <v>22803.424378312269</v>
      </c>
      <c r="F13" s="21">
        <f>'計算用(期待容量)'!F13</f>
        <v>4929.6560926035081</v>
      </c>
      <c r="G13" s="21">
        <f>'計算用(期待容量)'!G13</f>
        <v>24176.23257520176</v>
      </c>
      <c r="H13" s="21">
        <f>'計算用(期待容量)'!H13</f>
        <v>10262.572856601832</v>
      </c>
      <c r="I13" s="21">
        <f>'計算用(期待容量)'!I13</f>
        <v>4493.1707317073169</v>
      </c>
      <c r="J13" s="21">
        <f>'計算用(期待容量)'!J13</f>
        <v>14433.625861185716</v>
      </c>
      <c r="K13" s="8"/>
    </row>
    <row r="14" spans="1:11" x14ac:dyDescent="0.3">
      <c r="A14" s="10" t="s">
        <v>22</v>
      </c>
      <c r="B14" s="21">
        <f>'計算用(期待容量)'!B14</f>
        <v>4931.9189834129429</v>
      </c>
      <c r="C14" s="21">
        <f>'計算用(期待容量)'!C14</f>
        <v>13178.417570982607</v>
      </c>
      <c r="D14" s="21">
        <f>'計算用(期待容量)'!D14</f>
        <v>47650.65653658894</v>
      </c>
      <c r="E14" s="21">
        <f>'計算用(期待容量)'!E14</f>
        <v>22803.424378312269</v>
      </c>
      <c r="F14" s="21">
        <f>'計算用(期待容量)'!F14</f>
        <v>4929.6560926035081</v>
      </c>
      <c r="G14" s="21">
        <f>'計算用(期待容量)'!G14</f>
        <v>24176.23257520176</v>
      </c>
      <c r="H14" s="21">
        <f>'計算用(期待容量)'!H14</f>
        <v>10262.572856601832</v>
      </c>
      <c r="I14" s="21">
        <f>'計算用(期待容量)'!I14</f>
        <v>4493.1707317073169</v>
      </c>
      <c r="J14" s="21">
        <f>'計算用(期待容量)'!J14</f>
        <v>14430.047563250344</v>
      </c>
      <c r="K14" s="8"/>
    </row>
    <row r="15" spans="1:11" x14ac:dyDescent="0.3">
      <c r="A15" s="10" t="s">
        <v>23</v>
      </c>
      <c r="B15" s="21">
        <f>'計算用(期待容量)'!B15</f>
        <v>4541.4257129612834</v>
      </c>
      <c r="C15" s="21">
        <f>'計算用(期待容量)'!C15</f>
        <v>12250.332094544374</v>
      </c>
      <c r="D15" s="21">
        <f>'計算用(期待容量)'!D15</f>
        <v>43588.038617369442</v>
      </c>
      <c r="E15" s="21">
        <f>'計算用(期待容量)'!E15</f>
        <v>20777.562168772933</v>
      </c>
      <c r="F15" s="21">
        <f>'計算用(期待容量)'!F15</f>
        <v>4491.1194353543769</v>
      </c>
      <c r="G15" s="21">
        <f>'計算用(期待容量)'!G15</f>
        <v>21172.850330154073</v>
      </c>
      <c r="H15" s="21">
        <f>'計算用(期待容量)'!H15</f>
        <v>9020.2967847813634</v>
      </c>
      <c r="I15" s="21">
        <f>'計算用(期待容量)'!I15</f>
        <v>3937.7235772357722</v>
      </c>
      <c r="J15" s="21">
        <f>'計算用(期待容量)'!J15</f>
        <v>12212.406595578068</v>
      </c>
      <c r="K15" s="8"/>
    </row>
    <row r="16" spans="1:11" x14ac:dyDescent="0.3">
      <c r="B16" s="22"/>
      <c r="C16" s="22"/>
      <c r="D16" s="22"/>
      <c r="E16" s="22"/>
      <c r="F16" s="22"/>
      <c r="G16" s="22"/>
      <c r="H16" s="22"/>
      <c r="I16" s="22"/>
      <c r="J16" s="22"/>
      <c r="K16" s="29"/>
    </row>
    <row r="17" spans="1:12" x14ac:dyDescent="0.3">
      <c r="A17" s="1" t="s">
        <v>43</v>
      </c>
      <c r="B17" s="23">
        <f>'計算用(期待容量)'!B17</f>
        <v>153208.8921052191</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0.19109999999999999</v>
      </c>
      <c r="C19" s="24">
        <f>'計算用(期待容量)'!C19</f>
        <v>0.11800000000000001</v>
      </c>
      <c r="D19" s="24">
        <f>'計算用(期待容量)'!D19</f>
        <v>5.1900000000000002E-2</v>
      </c>
      <c r="E19" s="24">
        <f>'計算用(期待容量)'!E19</f>
        <v>1.01E-2</v>
      </c>
      <c r="F19" s="24">
        <f>'計算用(期待容量)'!F19</f>
        <v>0.20739999999999997</v>
      </c>
      <c r="G19" s="24">
        <f>'計算用(期待容量)'!G19</f>
        <v>-9.300000000000001E-3</v>
      </c>
      <c r="H19" s="24">
        <f>'計算用(期待容量)'!H19</f>
        <v>-1E-4</v>
      </c>
      <c r="I19" s="24">
        <f>'計算用(期待容量)'!I19</f>
        <v>9.5000000000000001E-2</v>
      </c>
      <c r="J19" s="24">
        <f>'計算用(期待容量)'!J19</f>
        <v>0.21440000000000001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775.29785295850252</v>
      </c>
      <c r="C24" s="21">
        <f>'計算用(期待容量)'!C24</f>
        <v>3075.9332863998206</v>
      </c>
      <c r="D24" s="21">
        <f>'計算用(期待容量)'!D24</f>
        <v>1744.9680198589847</v>
      </c>
      <c r="E24" s="21">
        <f>'計算用(期待容量)'!E24</f>
        <v>1642.9118983759945</v>
      </c>
      <c r="F24" s="21">
        <f>'計算用(期待容量)'!F24</f>
        <v>1088.4279042069311</v>
      </c>
      <c r="G24" s="21">
        <f>'計算用(期待容量)'!G24</f>
        <v>1791.7835502522835</v>
      </c>
      <c r="H24" s="21">
        <f>'計算用(期待容量)'!H24</f>
        <v>777.24634152822</v>
      </c>
      <c r="I24" s="21">
        <f>'計算用(期待容量)'!I24</f>
        <v>475.05163131125403</v>
      </c>
      <c r="J24" s="21">
        <f>'計算用(期待容量)'!J24</f>
        <v>697.70031300728613</v>
      </c>
      <c r="K24" s="8"/>
    </row>
    <row r="25" spans="1:12" x14ac:dyDescent="0.3">
      <c r="A25" s="10" t="s">
        <v>13</v>
      </c>
      <c r="B25" s="21">
        <f>'計算用(期待容量)'!B25</f>
        <v>976.83317590057823</v>
      </c>
      <c r="C25" s="21">
        <f>'計算用(期待容量)'!C25</f>
        <v>3627.4843198103836</v>
      </c>
      <c r="D25" s="21">
        <f>'計算用(期待容量)'!D25</f>
        <v>3575.9800380666829</v>
      </c>
      <c r="E25" s="21">
        <f>'計算用(期待容量)'!E25</f>
        <v>2810.1957758404246</v>
      </c>
      <c r="F25" s="21">
        <f>'計算用(期待容量)'!F25</f>
        <v>1286.2252366295279</v>
      </c>
      <c r="G25" s="21">
        <f>'計算用(期待容量)'!G25</f>
        <v>2724.3426319198643</v>
      </c>
      <c r="H25" s="21">
        <f>'計算用(期待容量)'!H25</f>
        <v>1584.4351887386802</v>
      </c>
      <c r="I25" s="21">
        <f>'計算用(期待容量)'!I25</f>
        <v>913.38004440334316</v>
      </c>
      <c r="J25" s="21">
        <f>'計算用(期待容量)'!J25</f>
        <v>1274.9352649544192</v>
      </c>
      <c r="K25" s="8"/>
    </row>
    <row r="26" spans="1:12" x14ac:dyDescent="0.3">
      <c r="A26" s="10" t="s">
        <v>14</v>
      </c>
      <c r="B26" s="21">
        <f>'計算用(期待容量)'!B26</f>
        <v>851.73560072778923</v>
      </c>
      <c r="C26" s="21">
        <f>'計算用(期待容量)'!C26</f>
        <v>3243.1534112459922</v>
      </c>
      <c r="D26" s="21">
        <f>'計算用(期待容量)'!D26</f>
        <v>3900.3461979561271</v>
      </c>
      <c r="E26" s="21">
        <f>'計算用(期待容量)'!E26</f>
        <v>3001.5153807449683</v>
      </c>
      <c r="F26" s="21">
        <f>'計算用(期待容量)'!F26</f>
        <v>1123.9371173876893</v>
      </c>
      <c r="G26" s="21">
        <f>'計算用(期待容量)'!G26</f>
        <v>2805.5051565468202</v>
      </c>
      <c r="H26" s="21">
        <f>'計算用(期待容量)'!H26</f>
        <v>1473.4662608047804</v>
      </c>
      <c r="I26" s="21">
        <f>'計算用(期待容量)'!I26</f>
        <v>885.04767272201036</v>
      </c>
      <c r="J26" s="21">
        <f>'計算用(期待容量)'!J26</f>
        <v>1736.8776078990911</v>
      </c>
      <c r="K26" s="8"/>
    </row>
    <row r="27" spans="1:12" x14ac:dyDescent="0.3">
      <c r="A27" s="10" t="s">
        <v>15</v>
      </c>
      <c r="B27" s="21">
        <f>'計算用(期待容量)'!B27</f>
        <v>777.91908898874738</v>
      </c>
      <c r="C27" s="21">
        <f>'計算用(期待容量)'!C27</f>
        <v>3219.8736261004906</v>
      </c>
      <c r="D27" s="21">
        <f>'計算用(期待容量)'!D27</f>
        <v>5167.155071362833</v>
      </c>
      <c r="E27" s="21">
        <f>'計算用(期待容量)'!E27</f>
        <v>3513.6199726946502</v>
      </c>
      <c r="F27" s="21">
        <f>'計算用(期待容量)'!F27</f>
        <v>1186.2194884840469</v>
      </c>
      <c r="G27" s="21">
        <f>'計算用(期待容量)'!G27</f>
        <v>3237.0202922763478</v>
      </c>
      <c r="H27" s="21">
        <f>'計算用(期待容量)'!H27</f>
        <v>2224.8807932244076</v>
      </c>
      <c r="I27" s="21">
        <f>'計算用(期待容量)'!I27</f>
        <v>1168.7587341857652</v>
      </c>
      <c r="J27" s="21">
        <f>'計算用(期待容量)'!J27</f>
        <v>2152.9375762256036</v>
      </c>
      <c r="K27" s="8"/>
    </row>
    <row r="28" spans="1:12" x14ac:dyDescent="0.3">
      <c r="A28" s="10" t="s">
        <v>16</v>
      </c>
      <c r="B28" s="21">
        <f>'計算用(期待容量)'!B28</f>
        <v>761.08435758049757</v>
      </c>
      <c r="C28" s="21">
        <f>'計算用(期待容量)'!C28</f>
        <v>3483.0316654385156</v>
      </c>
      <c r="D28" s="21">
        <f>'計算用(期待容量)'!D28</f>
        <v>5264.5149759734031</v>
      </c>
      <c r="E28" s="21">
        <f>'計算用(期待容量)'!E28</f>
        <v>3922.4146041319141</v>
      </c>
      <c r="F28" s="21">
        <f>'計算用(期待容量)'!F28</f>
        <v>1116.9842044495381</v>
      </c>
      <c r="G28" s="21">
        <f>'計算用(期待容量)'!G28</f>
        <v>3162.6895891969612</v>
      </c>
      <c r="H28" s="21">
        <f>'計算用(期待容量)'!H28</f>
        <v>2268.3952339659954</v>
      </c>
      <c r="I28" s="21">
        <f>'計算用(期待容量)'!I28</f>
        <v>1259.5270330774524</v>
      </c>
      <c r="J28" s="21">
        <f>'計算用(期待容量)'!J28</f>
        <v>2103.0766034734643</v>
      </c>
      <c r="K28" s="8"/>
    </row>
    <row r="29" spans="1:12" x14ac:dyDescent="0.3">
      <c r="A29" s="10" t="s">
        <v>17</v>
      </c>
      <c r="B29" s="21">
        <f>'計算用(期待容量)'!B29</f>
        <v>605.71292261508393</v>
      </c>
      <c r="C29" s="21">
        <f>'計算用(期待容量)'!C29</f>
        <v>2802.3811875370511</v>
      </c>
      <c r="D29" s="21">
        <f>'計算用(期待容量)'!D29</f>
        <v>3809.6357830605893</v>
      </c>
      <c r="E29" s="21">
        <f>'計算用(期待容量)'!E29</f>
        <v>2745.5822285406239</v>
      </c>
      <c r="F29" s="21">
        <f>'計算用(期待容量)'!F29</f>
        <v>872.54778175603303</v>
      </c>
      <c r="G29" s="21">
        <f>'計算用(期待容量)'!G29</f>
        <v>2384.1752930093799</v>
      </c>
      <c r="H29" s="21">
        <f>'計算用(期待容量)'!H29</f>
        <v>1407.7855663712496</v>
      </c>
      <c r="I29" s="21">
        <f>'計算用(期待容量)'!I29</f>
        <v>893.53460834648308</v>
      </c>
      <c r="J29" s="21">
        <f>'計算用(期待容量)'!J29</f>
        <v>1603.3115864300078</v>
      </c>
      <c r="K29" s="8"/>
    </row>
    <row r="30" spans="1:12" x14ac:dyDescent="0.3">
      <c r="A30" s="10" t="s">
        <v>18</v>
      </c>
      <c r="B30" s="21">
        <f>'計算用(期待容量)'!B30</f>
        <v>603.84548385046367</v>
      </c>
      <c r="C30" s="21">
        <f>'計算用(期待容量)'!C30</f>
        <v>2423.821071026864</v>
      </c>
      <c r="D30" s="21">
        <f>'計算用(期待容量)'!D30</f>
        <v>2326.144257067132</v>
      </c>
      <c r="E30" s="21">
        <f>'計算用(期待容量)'!E30</f>
        <v>1882.0300541114625</v>
      </c>
      <c r="F30" s="21">
        <f>'計算用(期待容量)'!F30</f>
        <v>681.32405519307827</v>
      </c>
      <c r="G30" s="21">
        <f>'計算用(期待容量)'!G30</f>
        <v>1638.3213934256105</v>
      </c>
      <c r="H30" s="21">
        <f>'計算用(期待容量)'!H30</f>
        <v>1049.3678291056181</v>
      </c>
      <c r="I30" s="21">
        <f>'計算用(期待容量)'!I30</f>
        <v>662.94063918618326</v>
      </c>
      <c r="J30" s="21">
        <f>'計算用(期待容量)'!J30</f>
        <v>1190.0125717151436</v>
      </c>
      <c r="K30" s="8"/>
    </row>
    <row r="31" spans="1:12" x14ac:dyDescent="0.3">
      <c r="A31" s="10" t="s">
        <v>19</v>
      </c>
      <c r="B31" s="21">
        <f>'計算用(期待容量)'!B31</f>
        <v>703.0078247804264</v>
      </c>
      <c r="C31" s="21">
        <f>'計算用(期待容量)'!C31</f>
        <v>2299.0768372049952</v>
      </c>
      <c r="D31" s="21">
        <f>'計算用(期待容量)'!D31</f>
        <v>1144.1896717307968</v>
      </c>
      <c r="E31" s="21">
        <f>'計算用(期待容量)'!E31</f>
        <v>880.51245400636617</v>
      </c>
      <c r="F31" s="21">
        <f>'計算用(期待容量)'!F31</f>
        <v>616.08416837768618</v>
      </c>
      <c r="G31" s="21">
        <f>'計算用(期待容量)'!G31</f>
        <v>948.79323628746374</v>
      </c>
      <c r="H31" s="21">
        <f>'計算用(期待容量)'!H31</f>
        <v>346.91899645672788</v>
      </c>
      <c r="I31" s="21">
        <f>'計算用(期待容量)'!I31</f>
        <v>323.14628177753809</v>
      </c>
      <c r="J31" s="21">
        <f>'計算用(期待容量)'!J31</f>
        <v>608.14729306134836</v>
      </c>
      <c r="K31" s="8"/>
    </row>
    <row r="32" spans="1:12" x14ac:dyDescent="0.3">
      <c r="A32" s="10" t="s">
        <v>20</v>
      </c>
      <c r="B32" s="21">
        <f>'計算用(期待容量)'!B32</f>
        <v>724.14700023439082</v>
      </c>
      <c r="C32" s="21">
        <f>'計算用(期待容量)'!C32</f>
        <v>2924.4200298806636</v>
      </c>
      <c r="D32" s="21">
        <f>'計算用(期待容量)'!D32</f>
        <v>1194.9037045465216</v>
      </c>
      <c r="E32" s="21">
        <f>'計算用(期待容量)'!E32</f>
        <v>1242.5885444810842</v>
      </c>
      <c r="F32" s="21">
        <f>'計算用(期待容量)'!F32</f>
        <v>722.21663770841906</v>
      </c>
      <c r="G32" s="21">
        <f>'計算用(期待容量)'!G32</f>
        <v>1286.3847853354446</v>
      </c>
      <c r="H32" s="21">
        <f>'計算用(期待容量)'!H32</f>
        <v>610.27249932112863</v>
      </c>
      <c r="I32" s="21">
        <f>'計算用(期待容量)'!I32</f>
        <v>458.83615403905571</v>
      </c>
      <c r="J32" s="21">
        <f>'計算用(期待容量)'!J32</f>
        <v>798.61296141796743</v>
      </c>
      <c r="K32" s="8"/>
    </row>
    <row r="33" spans="1:11" x14ac:dyDescent="0.3">
      <c r="A33" s="10" t="s">
        <v>21</v>
      </c>
      <c r="B33" s="21">
        <f>'計算用(期待容量)'!B33</f>
        <v>616.7724945855341</v>
      </c>
      <c r="C33" s="21">
        <f>'計算用(期待容量)'!C33</f>
        <v>3026.9239334832405</v>
      </c>
      <c r="D33" s="21">
        <f>'計算用(期待容量)'!D33</f>
        <v>1416.0551224964499</v>
      </c>
      <c r="E33" s="21">
        <f>'計算用(期待容量)'!E33</f>
        <v>1426.5483345386149</v>
      </c>
      <c r="F33" s="21">
        <f>'計算用(期待容量)'!F33</f>
        <v>603.47718832416558</v>
      </c>
      <c r="G33" s="21">
        <f>'計算用(期待容量)'!G33</f>
        <v>1369.0470093622007</v>
      </c>
      <c r="H33" s="21">
        <f>'計算用(期待容量)'!H33</f>
        <v>855.64952455987725</v>
      </c>
      <c r="I33" s="21">
        <f>'計算用(期待容量)'!I33</f>
        <v>538.53132101723827</v>
      </c>
      <c r="J33" s="21">
        <f>'計算用(期待容量)'!J33</f>
        <v>981.19710938564106</v>
      </c>
      <c r="K33" s="8"/>
    </row>
    <row r="34" spans="1:11" x14ac:dyDescent="0.3">
      <c r="A34" s="10" t="s">
        <v>22</v>
      </c>
      <c r="B34" s="21">
        <f>'計算用(期待容量)'!B34</f>
        <v>678.81454502064366</v>
      </c>
      <c r="C34" s="21">
        <f>'計算用(期待容量)'!C34</f>
        <v>3021.6673822563216</v>
      </c>
      <c r="D34" s="21">
        <f>'計算用(期待容量)'!D34</f>
        <v>1084.3524251011008</v>
      </c>
      <c r="E34" s="21">
        <f>'計算用(期待容量)'!E34</f>
        <v>1102.017303325495</v>
      </c>
      <c r="F34" s="21">
        <f>'計算用(期待容量)'!F34</f>
        <v>589.12830008602225</v>
      </c>
      <c r="G34" s="21">
        <f>'計算用(期待容量)'!G34</f>
        <v>1327.8789574617408</v>
      </c>
      <c r="H34" s="21">
        <f>'計算用(期待容量)'!H34</f>
        <v>748.01573852487559</v>
      </c>
      <c r="I34" s="21">
        <f>'計算用(期待容量)'!I34</f>
        <v>490.37273447409206</v>
      </c>
      <c r="J34" s="21">
        <f>'計算用(期待容量)'!J34</f>
        <v>857.48820072609556</v>
      </c>
      <c r="K34" s="8"/>
    </row>
    <row r="35" spans="1:11" x14ac:dyDescent="0.3">
      <c r="A35" s="10" t="s">
        <v>23</v>
      </c>
      <c r="B35" s="21">
        <f>'計算用(期待容量)'!B35</f>
        <v>593.99676569040309</v>
      </c>
      <c r="C35" s="21">
        <f>'計算用(期待容量)'!C35</f>
        <v>2910.7547512414458</v>
      </c>
      <c r="D35" s="21">
        <f>'計算用(期待容量)'!D35</f>
        <v>1284.635436241115</v>
      </c>
      <c r="E35" s="21">
        <f>'計算用(期待容量)'!E35</f>
        <v>1285.933032205583</v>
      </c>
      <c r="F35" s="21">
        <f>'計算用(期待容量)'!F35</f>
        <v>800.16273641555267</v>
      </c>
      <c r="G35" s="21">
        <f>'計算用(期待容量)'!G35</f>
        <v>1435.4854557519479</v>
      </c>
      <c r="H35" s="21">
        <f>'計算用(期待容量)'!H35</f>
        <v>805.83065741609994</v>
      </c>
      <c r="I35" s="21">
        <f>'計算用(期待容量)'!I35</f>
        <v>530.08087203106709</v>
      </c>
      <c r="J35" s="21">
        <f>'計算用(期待容量)'!J35</f>
        <v>863.91494244892328</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3945.4868601744965</v>
      </c>
      <c r="C38" s="21">
        <f t="shared" ref="C38:J38" si="1">C4*(1+C$19+C$21)-C24</f>
        <v>8676.6121894437947</v>
      </c>
      <c r="D38" s="21">
        <f t="shared" si="1"/>
        <v>38741.985010521472</v>
      </c>
      <c r="E38" s="21">
        <f t="shared" si="1"/>
        <v>16976.68687537044</v>
      </c>
      <c r="F38" s="21">
        <f t="shared" si="1"/>
        <v>3661.0917055359496</v>
      </c>
      <c r="G38" s="21">
        <f t="shared" si="1"/>
        <v>16450.114777333922</v>
      </c>
      <c r="H38" s="21">
        <f t="shared" si="1"/>
        <v>6784.4482769532169</v>
      </c>
      <c r="I38" s="21">
        <f t="shared" si="1"/>
        <v>3295.2443036480954</v>
      </c>
      <c r="J38" s="21">
        <f t="shared" si="1"/>
        <v>11807.926766762725</v>
      </c>
      <c r="K38" s="8"/>
    </row>
    <row r="39" spans="1:11" x14ac:dyDescent="0.3">
      <c r="A39" s="10" t="s">
        <v>13</v>
      </c>
      <c r="B39" s="21">
        <f t="shared" ref="B39:J49" si="2">B5*(1+B$19+B$21)-B25</f>
        <v>3298.7602601092572</v>
      </c>
      <c r="C39" s="21">
        <f t="shared" si="2"/>
        <v>7323.979769382423</v>
      </c>
      <c r="D39" s="21">
        <f t="shared" si="2"/>
        <v>35343.14689703437</v>
      </c>
      <c r="E39" s="21">
        <f t="shared" si="2"/>
        <v>16206.431074546857</v>
      </c>
      <c r="F39" s="21">
        <f t="shared" si="2"/>
        <v>3052.1496227932239</v>
      </c>
      <c r="G39" s="21">
        <f t="shared" si="2"/>
        <v>15756.402154947338</v>
      </c>
      <c r="H39" s="21">
        <f t="shared" si="2"/>
        <v>5887.8930267747746</v>
      </c>
      <c r="I39" s="21">
        <f t="shared" si="2"/>
        <v>2834.9955653527541</v>
      </c>
      <c r="J39" s="21">
        <f t="shared" si="2"/>
        <v>11424.793764288672</v>
      </c>
      <c r="K39" s="8"/>
    </row>
    <row r="40" spans="1:11" x14ac:dyDescent="0.3">
      <c r="A40" s="10" t="s">
        <v>14</v>
      </c>
      <c r="B40" s="21">
        <f t="shared" si="2"/>
        <v>3410.979904313629</v>
      </c>
      <c r="C40" s="21">
        <f t="shared" si="2"/>
        <v>8542.9101142482868</v>
      </c>
      <c r="D40" s="21">
        <f t="shared" si="2"/>
        <v>39320.67661335403</v>
      </c>
      <c r="E40" s="21">
        <f t="shared" si="2"/>
        <v>17531.96232655222</v>
      </c>
      <c r="F40" s="21">
        <f t="shared" si="2"/>
        <v>3748.3122685701551</v>
      </c>
      <c r="G40" s="21">
        <f t="shared" si="2"/>
        <v>18143.319709557363</v>
      </c>
      <c r="H40" s="21">
        <f t="shared" si="2"/>
        <v>6728.0796442331412</v>
      </c>
      <c r="I40" s="21">
        <f t="shared" si="2"/>
        <v>3389.4157419121366</v>
      </c>
      <c r="J40" s="21">
        <f t="shared" si="2"/>
        <v>12705.29697701063</v>
      </c>
      <c r="K40" s="8"/>
    </row>
    <row r="41" spans="1:11" x14ac:dyDescent="0.3">
      <c r="A41" s="10" t="s">
        <v>15</v>
      </c>
      <c r="B41" s="21">
        <f t="shared" si="2"/>
        <v>4063.715011011253</v>
      </c>
      <c r="C41" s="21">
        <f t="shared" si="2"/>
        <v>10753.47702110448</v>
      </c>
      <c r="D41" s="21">
        <f t="shared" si="2"/>
        <v>51328.998456989379</v>
      </c>
      <c r="E41" s="21">
        <f t="shared" si="2"/>
        <v>21458.428027305348</v>
      </c>
      <c r="F41" s="21">
        <f t="shared" si="2"/>
        <v>4851.9627715159531</v>
      </c>
      <c r="G41" s="21">
        <f t="shared" si="2"/>
        <v>23891.95670772365</v>
      </c>
      <c r="H41" s="21">
        <f t="shared" si="2"/>
        <v>8209.2040267755929</v>
      </c>
      <c r="I41" s="21">
        <f t="shared" si="2"/>
        <v>4223.6412658142344</v>
      </c>
      <c r="J41" s="21">
        <f t="shared" si="2"/>
        <v>16344.39404426432</v>
      </c>
      <c r="K41" s="8"/>
    </row>
    <row r="42" spans="1:11" x14ac:dyDescent="0.3">
      <c r="A42" s="10" t="s">
        <v>16</v>
      </c>
      <c r="B42" s="21">
        <f t="shared" si="2"/>
        <v>4212.4305224195032</v>
      </c>
      <c r="C42" s="21">
        <f t="shared" si="2"/>
        <v>10799.704334561486</v>
      </c>
      <c r="D42" s="21">
        <f t="shared" si="2"/>
        <v>51226.335034026597</v>
      </c>
      <c r="E42" s="21">
        <f t="shared" si="2"/>
        <v>21049.633395868084</v>
      </c>
      <c r="F42" s="21">
        <f t="shared" si="2"/>
        <v>4921.1980555504615</v>
      </c>
      <c r="G42" s="21">
        <f t="shared" si="2"/>
        <v>23966.287410803037</v>
      </c>
      <c r="H42" s="21">
        <f t="shared" si="2"/>
        <v>8165.6895860340046</v>
      </c>
      <c r="I42" s="21">
        <f t="shared" si="2"/>
        <v>4132.8729669225468</v>
      </c>
      <c r="J42" s="21">
        <f t="shared" si="2"/>
        <v>16392.085352526534</v>
      </c>
      <c r="K42" s="8"/>
    </row>
    <row r="43" spans="1:11" x14ac:dyDescent="0.3">
      <c r="A43" s="10" t="s">
        <v>17</v>
      </c>
      <c r="B43" s="21">
        <f t="shared" si="2"/>
        <v>4043.865287384916</v>
      </c>
      <c r="C43" s="21">
        <f t="shared" si="2"/>
        <v>10055.407936686552</v>
      </c>
      <c r="D43" s="21">
        <f t="shared" si="2"/>
        <v>44059.284441756652</v>
      </c>
      <c r="E43" s="21">
        <f t="shared" si="2"/>
        <v>20831.777399669729</v>
      </c>
      <c r="F43" s="21">
        <f t="shared" si="2"/>
        <v>4478.3477314401707</v>
      </c>
      <c r="G43" s="21">
        <f t="shared" si="2"/>
        <v>20346.046081898909</v>
      </c>
      <c r="H43" s="21">
        <f t="shared" si="2"/>
        <v>7915.9064983837006</v>
      </c>
      <c r="I43" s="21">
        <f t="shared" si="2"/>
        <v>3841.2556355559564</v>
      </c>
      <c r="J43" s="21">
        <f>J9*(1+J$19+J$21)-J29</f>
        <v>14340.722401793511</v>
      </c>
      <c r="K43" s="8"/>
    </row>
    <row r="44" spans="1:11" x14ac:dyDescent="0.3">
      <c r="A44" s="10" t="s">
        <v>18</v>
      </c>
      <c r="B44" s="21">
        <f t="shared" si="2"/>
        <v>4152.564159811991</v>
      </c>
      <c r="C44" s="21">
        <f t="shared" si="2"/>
        <v>9289.6200135576473</v>
      </c>
      <c r="D44" s="21">
        <f t="shared" si="2"/>
        <v>37512.718830673635</v>
      </c>
      <c r="E44" s="21">
        <f t="shared" si="2"/>
        <v>18050.815434677774</v>
      </c>
      <c r="F44" s="21">
        <f t="shared" si="2"/>
        <v>3841.1454685521194</v>
      </c>
      <c r="G44" s="21">
        <f t="shared" si="2"/>
        <v>17170.837274952966</v>
      </c>
      <c r="H44" s="21">
        <f t="shared" si="2"/>
        <v>6757.020511788156</v>
      </c>
      <c r="I44" s="21">
        <f t="shared" si="2"/>
        <v>3238.877246992678</v>
      </c>
      <c r="J44" s="21">
        <f t="shared" si="2"/>
        <v>12398.641612003414</v>
      </c>
      <c r="K44" s="8"/>
    </row>
    <row r="45" spans="1:11" x14ac:dyDescent="0.3">
      <c r="A45" s="10" t="s">
        <v>19</v>
      </c>
      <c r="B45" s="21">
        <f t="shared" si="2"/>
        <v>4750.6154086020852</v>
      </c>
      <c r="C45" s="21">
        <f t="shared" si="2"/>
        <v>10662.352962705814</v>
      </c>
      <c r="D45" s="21">
        <f t="shared" si="2"/>
        <v>41707.177910430531</v>
      </c>
      <c r="E45" s="21">
        <f t="shared" si="2"/>
        <v>18818.188271635703</v>
      </c>
      <c r="F45" s="21">
        <f t="shared" si="2"/>
        <v>4335.9395721198853</v>
      </c>
      <c r="G45" s="21">
        <f t="shared" si="2"/>
        <v>18308.202543242984</v>
      </c>
      <c r="H45" s="21">
        <f t="shared" si="2"/>
        <v>8095.4703778044341</v>
      </c>
      <c r="I45" s="21">
        <f t="shared" si="2"/>
        <v>3677.3130678159578</v>
      </c>
      <c r="J45" s="21">
        <f t="shared" si="2"/>
        <v>13269.176094839348</v>
      </c>
      <c r="K45" s="8"/>
    </row>
    <row r="46" spans="1:11" x14ac:dyDescent="0.3">
      <c r="A46" s="10" t="s">
        <v>20</v>
      </c>
      <c r="B46" s="21">
        <f t="shared" si="2"/>
        <v>5053.9519517542412</v>
      </c>
      <c r="C46" s="21">
        <f t="shared" si="2"/>
        <v>11450.354196966371</v>
      </c>
      <c r="D46" s="21">
        <f t="shared" si="2"/>
        <v>45737.096968169841</v>
      </c>
      <c r="E46" s="21">
        <f t="shared" si="2"/>
        <v>20217.288008311414</v>
      </c>
      <c r="F46" s="21">
        <f t="shared" si="2"/>
        <v>4868.0019391069636</v>
      </c>
      <c r="G46" s="21">
        <f t="shared" si="2"/>
        <v>21861.81789331459</v>
      </c>
      <c r="H46" s="21">
        <f t="shared" si="2"/>
        <v>9643.1543881483558</v>
      </c>
      <c r="I46" s="21">
        <f t="shared" si="2"/>
        <v>4506.1175044975289</v>
      </c>
      <c r="J46" s="21">
        <f t="shared" si="2"/>
        <v>16658.806973771792</v>
      </c>
      <c r="K46" s="8"/>
    </row>
    <row r="47" spans="1:11" x14ac:dyDescent="0.3">
      <c r="A47" s="10" t="s">
        <v>21</v>
      </c>
      <c r="B47" s="21">
        <f t="shared" si="2"/>
        <v>5354.8564854144661</v>
      </c>
      <c r="C47" s="21">
        <f t="shared" si="2"/>
        <v>12004.804066516761</v>
      </c>
      <c r="D47" s="21">
        <f t="shared" si="2"/>
        <v>49184.177053707346</v>
      </c>
      <c r="E47" s="21">
        <f t="shared" si="2"/>
        <v>21835.22487377773</v>
      </c>
      <c r="F47" s="21">
        <f t="shared" si="2"/>
        <v>5397.8861388113455</v>
      </c>
      <c r="G47" s="21">
        <f t="shared" si="2"/>
        <v>22824.108928642199</v>
      </c>
      <c r="H47" s="21">
        <f t="shared" si="2"/>
        <v>9508.522803322312</v>
      </c>
      <c r="I47" s="21">
        <f t="shared" si="2"/>
        <v>4426.4223375193469</v>
      </c>
      <c r="J47" s="21">
        <f t="shared" si="2"/>
        <v>16691.334395050148</v>
      </c>
      <c r="K47" s="8"/>
    </row>
    <row r="48" spans="1:11" x14ac:dyDescent="0.3">
      <c r="A48" s="10" t="s">
        <v>22</v>
      </c>
      <c r="B48" s="21">
        <f t="shared" si="2"/>
        <v>5244.9133459566419</v>
      </c>
      <c r="C48" s="21">
        <f t="shared" si="2"/>
        <v>11843.587637812059</v>
      </c>
      <c r="D48" s="21">
        <f t="shared" si="2"/>
        <v>49515.879751102693</v>
      </c>
      <c r="E48" s="21">
        <f t="shared" si="2"/>
        <v>22159.755904990852</v>
      </c>
      <c r="F48" s="21">
        <f t="shared" si="2"/>
        <v>5412.235027049489</v>
      </c>
      <c r="G48" s="21">
        <f t="shared" si="2"/>
        <v>22865.276980542658</v>
      </c>
      <c r="H48" s="21">
        <f t="shared" si="2"/>
        <v>9616.1565893573152</v>
      </c>
      <c r="I48" s="21">
        <f t="shared" si="2"/>
        <v>4474.5809240624931</v>
      </c>
      <c r="J48" s="21">
        <f t="shared" si="2"/>
        <v>16810.662035717625</v>
      </c>
      <c r="K48" s="8"/>
    </row>
    <row r="49" spans="1:11" x14ac:dyDescent="0.3">
      <c r="A49" s="10" t="s">
        <v>23</v>
      </c>
      <c r="B49" s="21">
        <f t="shared" si="2"/>
        <v>4860.7096581473952</v>
      </c>
      <c r="C49" s="21">
        <f t="shared" si="2"/>
        <v>10907.61985140461</v>
      </c>
      <c r="D49" s="21">
        <f t="shared" si="2"/>
        <v>45001.502771543499</v>
      </c>
      <c r="E49" s="21">
        <f t="shared" si="2"/>
        <v>19909.258136159686</v>
      </c>
      <c r="F49" s="21">
        <f t="shared" si="2"/>
        <v>4667.3260641848656</v>
      </c>
      <c r="G49" s="21">
        <f t="shared" si="2"/>
        <v>19752.185869633231</v>
      </c>
      <c r="H49" s="21">
        <f t="shared" si="2"/>
        <v>8303.7670655345992</v>
      </c>
      <c r="I49" s="21">
        <f t="shared" si="2"/>
        <v>3821.1036808144609</v>
      </c>
      <c r="J49" s="21">
        <f t="shared" si="2"/>
        <v>14088.955693176864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IF(記載例!$E$16=B$2,記載例!$E$22/1000,0)</f>
        <v>105</v>
      </c>
      <c r="C52" s="21">
        <f>IF(記載例!$E$16=C$2,記載例!$E$22/1000,0)</f>
        <v>0</v>
      </c>
      <c r="D52" s="21">
        <f>IF(記載例!$E$16=D$2,記載例!$E$22/1000,0)</f>
        <v>0</v>
      </c>
      <c r="E52" s="21">
        <f>IF(記載例!$E$16=E$2,記載例!$E$22/1000,0)</f>
        <v>0</v>
      </c>
      <c r="F52" s="21">
        <f>IF(記載例!$E$16=F$2,記載例!$E$22/1000,0)</f>
        <v>0</v>
      </c>
      <c r="G52" s="21">
        <f>IF(記載例!$E$16=G$2,記載例!$E$22/1000,0)</f>
        <v>0</v>
      </c>
      <c r="H52" s="21">
        <f>IF(記載例!$E$16=H$2,記載例!$E$22/1000,0)</f>
        <v>0</v>
      </c>
      <c r="I52" s="21">
        <f>IF(記載例!$E$16=I$2,記載例!$E$22/1000,0)</f>
        <v>0</v>
      </c>
      <c r="J52" s="21">
        <f>IF(記載例!$E$16=J$2,記載例!$E$22/1000,0)</f>
        <v>0</v>
      </c>
      <c r="K52" s="30">
        <f>SUM(B52:J52)</f>
        <v>105</v>
      </c>
    </row>
    <row r="53" spans="1:11" x14ac:dyDescent="0.3">
      <c r="A53" s="10" t="s">
        <v>13</v>
      </c>
      <c r="B53" s="21">
        <f>IF(記載例!$E$16=B$2,記載例!$F$22/1000,0)</f>
        <v>105</v>
      </c>
      <c r="C53" s="21">
        <f>IF(記載例!$E$16=C$2,記載例!$F$22/1000,0)</f>
        <v>0</v>
      </c>
      <c r="D53" s="21">
        <f>IF(記載例!$E$16=D$2,記載例!$F$22/1000,0)</f>
        <v>0</v>
      </c>
      <c r="E53" s="21">
        <f>IF(記載例!$E$16=E$2,記載例!$F$22/1000,0)</f>
        <v>0</v>
      </c>
      <c r="F53" s="21">
        <f>IF(記載例!$E$16=F$2,記載例!$F$22/1000,0)</f>
        <v>0</v>
      </c>
      <c r="G53" s="21">
        <f>IF(記載例!$E$16=G$2,記載例!$F$22/1000,0)</f>
        <v>0</v>
      </c>
      <c r="H53" s="21">
        <f>IF(記載例!$E$16=H$2,記載例!$F$22/1000,0)</f>
        <v>0</v>
      </c>
      <c r="I53" s="21">
        <f>IF(記載例!$E$16=I$2,記載例!$F$22/1000,0)</f>
        <v>0</v>
      </c>
      <c r="J53" s="21">
        <f>IF(記載例!$E$16=J$2,記載例!$F$22/1000,0)</f>
        <v>0</v>
      </c>
      <c r="K53" s="30">
        <f t="shared" ref="K53:K63" si="3">SUM(B53:J53)</f>
        <v>105</v>
      </c>
    </row>
    <row r="54" spans="1:11" x14ac:dyDescent="0.3">
      <c r="A54" s="10" t="s">
        <v>14</v>
      </c>
      <c r="B54" s="21">
        <f>IF(記載例!$E$16=B$2,記載例!$G$22/1000,0)</f>
        <v>103</v>
      </c>
      <c r="C54" s="21">
        <f>IF(記載例!$E$16=C$2,記載例!$G$22/1000,0)</f>
        <v>0</v>
      </c>
      <c r="D54" s="21">
        <f>IF(記載例!$E$16=D$2,記載例!$G$22/1000,0)</f>
        <v>0</v>
      </c>
      <c r="E54" s="21">
        <f>IF(記載例!$E$16=E$2,記載例!$G$22/1000,0)</f>
        <v>0</v>
      </c>
      <c r="F54" s="21">
        <f>IF(記載例!$E$16=F$2,記載例!$G$22/1000,0)</f>
        <v>0</v>
      </c>
      <c r="G54" s="21">
        <f>IF(記載例!$E$16=G$2,記載例!$G$22/1000,0)</f>
        <v>0</v>
      </c>
      <c r="H54" s="21">
        <f>IF(記載例!$E$16=H$2,記載例!$G$22/1000,0)</f>
        <v>0</v>
      </c>
      <c r="I54" s="21">
        <f>IF(記載例!$E$16=I$2,記載例!$G$22/1000,0)</f>
        <v>0</v>
      </c>
      <c r="J54" s="21">
        <f>IF(記載例!$E$16=J$2,記載例!$G$22/1000,0)</f>
        <v>0</v>
      </c>
      <c r="K54" s="30">
        <f t="shared" si="3"/>
        <v>103</v>
      </c>
    </row>
    <row r="55" spans="1:11" x14ac:dyDescent="0.3">
      <c r="A55" s="10" t="s">
        <v>15</v>
      </c>
      <c r="B55" s="21">
        <f>IF(記載例!$E$16=B$2,記載例!$H$22/1000,0)</f>
        <v>102</v>
      </c>
      <c r="C55" s="21">
        <f>IF(記載例!$E$16=C$2,記載例!$H$22/1000,0)</f>
        <v>0</v>
      </c>
      <c r="D55" s="21">
        <f>IF(記載例!$E$16=D$2,記載例!$H$22/1000,0)</f>
        <v>0</v>
      </c>
      <c r="E55" s="21">
        <f>IF(記載例!$E$16=E$2,記載例!$H$22/1000,0)</f>
        <v>0</v>
      </c>
      <c r="F55" s="21">
        <f>IF(記載例!$E$16=F$2,記載例!$H$22/1000,0)</f>
        <v>0</v>
      </c>
      <c r="G55" s="21">
        <f>IF(記載例!$E$16=G$2,記載例!$H$22/1000,0)</f>
        <v>0</v>
      </c>
      <c r="H55" s="21">
        <f>IF(記載例!$E$16=H$2,記載例!$H$22/1000,0)</f>
        <v>0</v>
      </c>
      <c r="I55" s="21">
        <f>IF(記載例!$E$16=I$2,記載例!$H$22/1000,0)</f>
        <v>0</v>
      </c>
      <c r="J55" s="21">
        <f>IF(記載例!$E$16=J$2,記載例!$H$22/1000,0)</f>
        <v>0</v>
      </c>
      <c r="K55" s="30">
        <f t="shared" si="3"/>
        <v>102</v>
      </c>
    </row>
    <row r="56" spans="1:11" x14ac:dyDescent="0.3">
      <c r="A56" s="10" t="s">
        <v>16</v>
      </c>
      <c r="B56" s="21">
        <f>IF(記載例!$E$16=B$2,記載例!$I$22/1000,0)</f>
        <v>102</v>
      </c>
      <c r="C56" s="21">
        <f>IF(記載例!$E$16=C$2,記載例!$I$22/1000,0)</f>
        <v>0</v>
      </c>
      <c r="D56" s="21">
        <f>IF(記載例!$E$16=D$2,記載例!$I$22/1000,0)</f>
        <v>0</v>
      </c>
      <c r="E56" s="21">
        <f>IF(記載例!$E$16=E$2,記載例!$I$22/1000,0)</f>
        <v>0</v>
      </c>
      <c r="F56" s="21">
        <f>IF(記載例!$E$16=F$2,記載例!$I$22/1000,0)</f>
        <v>0</v>
      </c>
      <c r="G56" s="21">
        <f>IF(記載例!$E$16=G$2,記載例!$I$22/1000,0)</f>
        <v>0</v>
      </c>
      <c r="H56" s="21">
        <f>IF(記載例!$E$16=H$2,記載例!$I$22/1000,0)</f>
        <v>0</v>
      </c>
      <c r="I56" s="21">
        <f>IF(記載例!$E$16=I$2,記載例!$I$22/1000,0)</f>
        <v>0</v>
      </c>
      <c r="J56" s="21">
        <f>IF(記載例!$E$16=J$2,記載例!$I$22/1000,0)</f>
        <v>0</v>
      </c>
      <c r="K56" s="30">
        <f t="shared" si="3"/>
        <v>102</v>
      </c>
    </row>
    <row r="57" spans="1:11" x14ac:dyDescent="0.3">
      <c r="A57" s="10" t="s">
        <v>17</v>
      </c>
      <c r="B57" s="21">
        <f>IF(記載例!$E$16=B$2,記載例!$J$22/1000,0)</f>
        <v>103</v>
      </c>
      <c r="C57" s="21">
        <f>IF(記載例!$E$16=C$2,記載例!$J$22/1000,0)</f>
        <v>0</v>
      </c>
      <c r="D57" s="21">
        <f>IF(記載例!$E$16=D$2,記載例!$J$22/1000,0)</f>
        <v>0</v>
      </c>
      <c r="E57" s="21">
        <f>IF(記載例!$E$16=E$2,記載例!$J$22/1000,0)</f>
        <v>0</v>
      </c>
      <c r="F57" s="21">
        <f>IF(記載例!$E$16=F$2,記載例!$J$22/1000,0)</f>
        <v>0</v>
      </c>
      <c r="G57" s="21">
        <f>IF(記載例!$E$16=G$2,記載例!$J$22/1000,0)</f>
        <v>0</v>
      </c>
      <c r="H57" s="21">
        <f>IF(記載例!$E$16=H$2,記載例!$J$22/1000,0)</f>
        <v>0</v>
      </c>
      <c r="I57" s="21">
        <f>IF(記載例!$E$16=I$2,記載例!$J$22/1000,0)</f>
        <v>0</v>
      </c>
      <c r="J57" s="21">
        <f>IF(記載例!$E$16=J$2,記載例!$J$22/1000,0)</f>
        <v>0</v>
      </c>
      <c r="K57" s="30">
        <f t="shared" si="3"/>
        <v>103</v>
      </c>
    </row>
    <row r="58" spans="1:11" x14ac:dyDescent="0.3">
      <c r="A58" s="10" t="s">
        <v>18</v>
      </c>
      <c r="B58" s="21">
        <f>IF(記載例!$E$16=B$2,記載例!$K$22/1000,0)</f>
        <v>105</v>
      </c>
      <c r="C58" s="21">
        <f>IF(記載例!$E$16=C$2,記載例!$K$22/1000,0)</f>
        <v>0</v>
      </c>
      <c r="D58" s="21">
        <f>IF(記載例!$E$16=D$2,記載例!$K$22/1000,0)</f>
        <v>0</v>
      </c>
      <c r="E58" s="21">
        <f>IF(記載例!$E$16=E$2,記載例!$K$22/1000,0)</f>
        <v>0</v>
      </c>
      <c r="F58" s="21">
        <f>IF(記載例!$E$16=F$2,記載例!$K$22/1000,0)</f>
        <v>0</v>
      </c>
      <c r="G58" s="21">
        <f>IF(記載例!$E$16=G$2,記載例!$K$22/1000,0)</f>
        <v>0</v>
      </c>
      <c r="H58" s="21">
        <f>IF(記載例!$E$16=H$2,記載例!$K$22/1000,0)</f>
        <v>0</v>
      </c>
      <c r="I58" s="21">
        <f>IF(記載例!$E$16=I$2,記載例!$K$22/1000,0)</f>
        <v>0</v>
      </c>
      <c r="J58" s="21">
        <f>IF(記載例!$E$16=J$2,記載例!$K$22/1000,0)</f>
        <v>0</v>
      </c>
      <c r="K58" s="30">
        <f t="shared" si="3"/>
        <v>105</v>
      </c>
    </row>
    <row r="59" spans="1:11" x14ac:dyDescent="0.3">
      <c r="A59" s="10" t="s">
        <v>19</v>
      </c>
      <c r="B59" s="21">
        <f>IF(記載例!$E$16=B$2,記載例!$L$22/1000,0)</f>
        <v>105</v>
      </c>
      <c r="C59" s="21">
        <f>IF(記載例!$E$16=C$2,記載例!$L$22/1000,0)</f>
        <v>0</v>
      </c>
      <c r="D59" s="21">
        <f>IF(記載例!$E$16=D$2,記載例!$L$22/1000,0)</f>
        <v>0</v>
      </c>
      <c r="E59" s="21">
        <f>IF(記載例!$E$16=E$2,記載例!$L$22/1000,0)</f>
        <v>0</v>
      </c>
      <c r="F59" s="21">
        <f>IF(記載例!$E$16=F$2,記載例!$L$22/1000,0)</f>
        <v>0</v>
      </c>
      <c r="G59" s="21">
        <f>IF(記載例!$E$16=G$2,記載例!$L$22/1000,0)</f>
        <v>0</v>
      </c>
      <c r="H59" s="21">
        <f>IF(記載例!$E$16=H$2,記載例!$L$22/1000,0)</f>
        <v>0</v>
      </c>
      <c r="I59" s="21">
        <f>IF(記載例!$E$16=I$2,記載例!$L$22/1000,0)</f>
        <v>0</v>
      </c>
      <c r="J59" s="21">
        <f>IF(記載例!$E$16=J$2,記載例!$L$22/1000,0)</f>
        <v>0</v>
      </c>
      <c r="K59" s="30">
        <f t="shared" si="3"/>
        <v>105</v>
      </c>
    </row>
    <row r="60" spans="1:11" x14ac:dyDescent="0.3">
      <c r="A60" s="10" t="s">
        <v>20</v>
      </c>
      <c r="B60" s="21">
        <f>IF(記載例!$E$16=B$2,記載例!$M$22/1000,0)</f>
        <v>107</v>
      </c>
      <c r="C60" s="21">
        <f>IF(記載例!$E$16=C$2,記載例!$M$22/1000,0)</f>
        <v>0</v>
      </c>
      <c r="D60" s="21">
        <f>IF(記載例!$E$16=D$2,記載例!$M$22/1000,0)</f>
        <v>0</v>
      </c>
      <c r="E60" s="21">
        <f>IF(記載例!$E$16=E$2,記載例!$M$22/1000,0)</f>
        <v>0</v>
      </c>
      <c r="F60" s="21">
        <f>IF(記載例!$E$16=F$2,記載例!$M$22/1000,0)</f>
        <v>0</v>
      </c>
      <c r="G60" s="21">
        <f>IF(記載例!$E$16=G$2,記載例!$M$22/1000,0)</f>
        <v>0</v>
      </c>
      <c r="H60" s="21">
        <f>IF(記載例!$E$16=H$2,記載例!$M$22/1000,0)</f>
        <v>0</v>
      </c>
      <c r="I60" s="21">
        <f>IF(記載例!$E$16=I$2,記載例!$M$22/1000,0)</f>
        <v>0</v>
      </c>
      <c r="J60" s="21">
        <f>IF(記載例!$E$16=J$2,記載例!$M$22/1000,0)</f>
        <v>0</v>
      </c>
      <c r="K60" s="30">
        <f t="shared" si="3"/>
        <v>107</v>
      </c>
    </row>
    <row r="61" spans="1:11" x14ac:dyDescent="0.3">
      <c r="A61" s="10" t="s">
        <v>21</v>
      </c>
      <c r="B61" s="21">
        <f>IF(記載例!$E$16=B$2,記載例!$N$22/1000,0)</f>
        <v>108</v>
      </c>
      <c r="C61" s="21">
        <f>IF(記載例!$E$16=C$2,記載例!$N$22/1000,0)</f>
        <v>0</v>
      </c>
      <c r="D61" s="21">
        <f>IF(記載例!$E$16=D$2,記載例!$N$22/1000,0)</f>
        <v>0</v>
      </c>
      <c r="E61" s="21">
        <f>IF(記載例!$E$16=E$2,記載例!$N$22/1000,0)</f>
        <v>0</v>
      </c>
      <c r="F61" s="21">
        <f>IF(記載例!$E$16=F$2,記載例!$N$22/1000,0)</f>
        <v>0</v>
      </c>
      <c r="G61" s="21">
        <f>IF(記載例!$E$16=G$2,記載例!$N$22/1000,0)</f>
        <v>0</v>
      </c>
      <c r="H61" s="21">
        <f>IF(記載例!$E$16=H$2,記載例!$N$22/1000,0)</f>
        <v>0</v>
      </c>
      <c r="I61" s="21">
        <f>IF(記載例!$E$16=I$2,記載例!$N$22/1000,0)</f>
        <v>0</v>
      </c>
      <c r="J61" s="21">
        <f>IF(記載例!$E$16=J$2,記載例!$N$22/1000,0)</f>
        <v>0</v>
      </c>
      <c r="K61" s="30">
        <f t="shared" si="3"/>
        <v>108</v>
      </c>
    </row>
    <row r="62" spans="1:11" x14ac:dyDescent="0.3">
      <c r="A62" s="10" t="s">
        <v>22</v>
      </c>
      <c r="B62" s="21">
        <f>IF(記載例!$E$16=B$2,記載例!$O$22/1000,0)</f>
        <v>108</v>
      </c>
      <c r="C62" s="21">
        <f>IF(記載例!$E$16=C$2,記載例!$O$22/1000,0)</f>
        <v>0</v>
      </c>
      <c r="D62" s="21">
        <f>IF(記載例!$E$16=D$2,記載例!$O$22/1000,0)</f>
        <v>0</v>
      </c>
      <c r="E62" s="21">
        <f>IF(記載例!$E$16=E$2,記載例!$O$22/1000,0)</f>
        <v>0</v>
      </c>
      <c r="F62" s="21">
        <f>IF(記載例!$E$16=F$2,記載例!$O$22/1000,0)</f>
        <v>0</v>
      </c>
      <c r="G62" s="21">
        <f>IF(記載例!$E$16=G$2,記載例!$O$22/1000,0)</f>
        <v>0</v>
      </c>
      <c r="H62" s="21">
        <f>IF(記載例!$E$16=H$2,記載例!$O$22/1000,0)</f>
        <v>0</v>
      </c>
      <c r="I62" s="21">
        <f>IF(記載例!$E$16=I$2,記載例!$O$22/1000,0)</f>
        <v>0</v>
      </c>
      <c r="J62" s="21">
        <f>IF(記載例!$E$16=J$2,記載例!$O$22/1000,0)</f>
        <v>0</v>
      </c>
      <c r="K62" s="30">
        <f t="shared" si="3"/>
        <v>108</v>
      </c>
    </row>
    <row r="63" spans="1:11" x14ac:dyDescent="0.3">
      <c r="A63" s="10" t="s">
        <v>23</v>
      </c>
      <c r="B63" s="21">
        <f>IF(記載例!$E$16=B$2,記載例!$P$22/1000,0)</f>
        <v>107</v>
      </c>
      <c r="C63" s="21">
        <f>IF(記載例!$E$16=C$2,記載例!$P$22/1000,0)</f>
        <v>0</v>
      </c>
      <c r="D63" s="21">
        <f>IF(記載例!$E$16=D$2,記載例!$P$22/1000,0)</f>
        <v>0</v>
      </c>
      <c r="E63" s="21">
        <f>IF(記載例!$E$16=E$2,記載例!$P$22/1000,0)</f>
        <v>0</v>
      </c>
      <c r="F63" s="21">
        <f>IF(記載例!$E$16=F$2,記載例!$P$22/1000,0)</f>
        <v>0</v>
      </c>
      <c r="G63" s="21">
        <f>IF(記載例!$E$16=G$2,記載例!$P$22/1000,0)</f>
        <v>0</v>
      </c>
      <c r="H63" s="21">
        <f>IF(記載例!$E$16=H$2,記載例!$P$22/1000,0)</f>
        <v>0</v>
      </c>
      <c r="I63" s="21">
        <f>IF(記載例!$E$16=I$2,記載例!$P$22/1000,0)</f>
        <v>0</v>
      </c>
      <c r="J63" s="21">
        <f>IF(記載例!$E$16=J$2,記載例!$P$22/1000,0)</f>
        <v>0</v>
      </c>
      <c r="K63" s="30">
        <f t="shared" si="3"/>
        <v>107</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3942.4868601744965</v>
      </c>
      <c r="C66" s="21">
        <f>C38-(C52-MIN(C$52:C$63))</f>
        <v>8676.6121894437947</v>
      </c>
      <c r="D66" s="21">
        <f t="shared" ref="D66:J66" si="4">D38-(D52-MIN(D$52:D$63))</f>
        <v>38741.985010521472</v>
      </c>
      <c r="E66" s="21">
        <f t="shared" si="4"/>
        <v>16976.68687537044</v>
      </c>
      <c r="F66" s="21">
        <f t="shared" si="4"/>
        <v>3661.0917055359496</v>
      </c>
      <c r="G66" s="21">
        <f>G38-(G52-MIN(G$52:G$63))</f>
        <v>16450.114777333922</v>
      </c>
      <c r="H66" s="21">
        <f t="shared" si="4"/>
        <v>6784.4482769532169</v>
      </c>
      <c r="I66" s="21">
        <f t="shared" si="4"/>
        <v>3295.2443036480954</v>
      </c>
      <c r="J66" s="21">
        <f t="shared" si="4"/>
        <v>11807.926766762725</v>
      </c>
      <c r="K66" s="8"/>
    </row>
    <row r="67" spans="1:11" x14ac:dyDescent="0.3">
      <c r="A67" s="10" t="s">
        <v>13</v>
      </c>
      <c r="B67" s="21">
        <f>B39-(B53-MIN(B$52:B$63))</f>
        <v>3295.7602601092572</v>
      </c>
      <c r="C67" s="21">
        <f t="shared" ref="B67:J77" si="5">C39-(C53-MIN(C$52:C$63))</f>
        <v>7323.979769382423</v>
      </c>
      <c r="D67" s="21">
        <f t="shared" si="5"/>
        <v>35343.14689703437</v>
      </c>
      <c r="E67" s="21">
        <f t="shared" si="5"/>
        <v>16206.431074546857</v>
      </c>
      <c r="F67" s="21">
        <f t="shared" si="5"/>
        <v>3052.1496227932239</v>
      </c>
      <c r="G67" s="21">
        <f>G39-(G53-MIN(G$52:G$63))</f>
        <v>15756.402154947338</v>
      </c>
      <c r="H67" s="21">
        <f t="shared" si="5"/>
        <v>5887.8930267747746</v>
      </c>
      <c r="I67" s="21">
        <f t="shared" si="5"/>
        <v>2834.9955653527541</v>
      </c>
      <c r="J67" s="21">
        <f t="shared" si="5"/>
        <v>11424.793764288672</v>
      </c>
      <c r="K67" s="8"/>
    </row>
    <row r="68" spans="1:11" x14ac:dyDescent="0.3">
      <c r="A68" s="10" t="s">
        <v>14</v>
      </c>
      <c r="B68" s="21">
        <f t="shared" si="5"/>
        <v>3409.979904313629</v>
      </c>
      <c r="C68" s="21">
        <f t="shared" si="5"/>
        <v>8542.9101142482868</v>
      </c>
      <c r="D68" s="21">
        <f t="shared" si="5"/>
        <v>39320.67661335403</v>
      </c>
      <c r="E68" s="21">
        <f t="shared" si="5"/>
        <v>17531.96232655222</v>
      </c>
      <c r="F68" s="21">
        <f t="shared" si="5"/>
        <v>3748.3122685701551</v>
      </c>
      <c r="G68" s="21">
        <f>G40-(G54-MIN(G$52:G$63))</f>
        <v>18143.319709557363</v>
      </c>
      <c r="H68" s="21">
        <f t="shared" si="5"/>
        <v>6728.0796442331412</v>
      </c>
      <c r="I68" s="21">
        <f t="shared" si="5"/>
        <v>3389.4157419121366</v>
      </c>
      <c r="J68" s="21">
        <f t="shared" si="5"/>
        <v>12705.29697701063</v>
      </c>
      <c r="K68" s="8"/>
    </row>
    <row r="69" spans="1:11" x14ac:dyDescent="0.3">
      <c r="A69" s="10" t="s">
        <v>15</v>
      </c>
      <c r="B69" s="21">
        <f t="shared" si="5"/>
        <v>4063.715011011253</v>
      </c>
      <c r="C69" s="21">
        <f t="shared" si="5"/>
        <v>10753.47702110448</v>
      </c>
      <c r="D69" s="21">
        <f t="shared" si="5"/>
        <v>51328.998456989379</v>
      </c>
      <c r="E69" s="21">
        <f t="shared" si="5"/>
        <v>21458.428027305348</v>
      </c>
      <c r="F69" s="21">
        <f t="shared" si="5"/>
        <v>4851.9627715159531</v>
      </c>
      <c r="G69" s="21">
        <f>G41-(G55-MIN(G$52:G$63))</f>
        <v>23891.95670772365</v>
      </c>
      <c r="H69" s="21">
        <f t="shared" si="5"/>
        <v>8209.2040267755929</v>
      </c>
      <c r="I69" s="21">
        <f t="shared" si="5"/>
        <v>4223.6412658142344</v>
      </c>
      <c r="J69" s="21">
        <f t="shared" si="5"/>
        <v>16344.39404426432</v>
      </c>
      <c r="K69" s="8"/>
    </row>
    <row r="70" spans="1:11" x14ac:dyDescent="0.3">
      <c r="A70" s="10" t="s">
        <v>16</v>
      </c>
      <c r="B70" s="21">
        <f t="shared" si="5"/>
        <v>4212.4305224195032</v>
      </c>
      <c r="C70" s="21">
        <f t="shared" si="5"/>
        <v>10799.704334561486</v>
      </c>
      <c r="D70" s="21">
        <f t="shared" si="5"/>
        <v>51226.335034026597</v>
      </c>
      <c r="E70" s="21">
        <f t="shared" si="5"/>
        <v>21049.633395868084</v>
      </c>
      <c r="F70" s="21">
        <f t="shared" si="5"/>
        <v>4921.1980555504615</v>
      </c>
      <c r="G70" s="21">
        <f t="shared" si="5"/>
        <v>23966.287410803037</v>
      </c>
      <c r="H70" s="21">
        <f t="shared" si="5"/>
        <v>8165.6895860340046</v>
      </c>
      <c r="I70" s="21">
        <f t="shared" si="5"/>
        <v>4132.8729669225468</v>
      </c>
      <c r="J70" s="21">
        <f t="shared" si="5"/>
        <v>16392.085352526534</v>
      </c>
      <c r="K70" s="8"/>
    </row>
    <row r="71" spans="1:11" x14ac:dyDescent="0.3">
      <c r="A71" s="10" t="s">
        <v>17</v>
      </c>
      <c r="B71" s="21">
        <f t="shared" si="5"/>
        <v>4042.865287384916</v>
      </c>
      <c r="C71" s="21">
        <f t="shared" si="5"/>
        <v>10055.407936686552</v>
      </c>
      <c r="D71" s="21">
        <f t="shared" si="5"/>
        <v>44059.284441756652</v>
      </c>
      <c r="E71" s="21">
        <f t="shared" si="5"/>
        <v>20831.777399669729</v>
      </c>
      <c r="F71" s="21">
        <f t="shared" si="5"/>
        <v>4478.3477314401707</v>
      </c>
      <c r="G71" s="21">
        <f t="shared" si="5"/>
        <v>20346.046081898909</v>
      </c>
      <c r="H71" s="21">
        <f t="shared" si="5"/>
        <v>7915.9064983837006</v>
      </c>
      <c r="I71" s="21">
        <f t="shared" si="5"/>
        <v>3841.2556355559564</v>
      </c>
      <c r="J71" s="21">
        <f t="shared" si="5"/>
        <v>14340.722401793511</v>
      </c>
      <c r="K71" s="8"/>
    </row>
    <row r="72" spans="1:11" x14ac:dyDescent="0.3">
      <c r="A72" s="10" t="s">
        <v>18</v>
      </c>
      <c r="B72" s="21">
        <f t="shared" si="5"/>
        <v>4149.564159811991</v>
      </c>
      <c r="C72" s="21">
        <f t="shared" si="5"/>
        <v>9289.6200135576473</v>
      </c>
      <c r="D72" s="21">
        <f t="shared" si="5"/>
        <v>37512.718830673635</v>
      </c>
      <c r="E72" s="21">
        <f t="shared" si="5"/>
        <v>18050.815434677774</v>
      </c>
      <c r="F72" s="21">
        <f t="shared" si="5"/>
        <v>3841.1454685521194</v>
      </c>
      <c r="G72" s="21">
        <f t="shared" si="5"/>
        <v>17170.837274952966</v>
      </c>
      <c r="H72" s="21">
        <f t="shared" si="5"/>
        <v>6757.020511788156</v>
      </c>
      <c r="I72" s="21">
        <f t="shared" si="5"/>
        <v>3238.877246992678</v>
      </c>
      <c r="J72" s="21">
        <f t="shared" si="5"/>
        <v>12398.641612003414</v>
      </c>
      <c r="K72" s="8"/>
    </row>
    <row r="73" spans="1:11" x14ac:dyDescent="0.3">
      <c r="A73" s="10" t="s">
        <v>19</v>
      </c>
      <c r="B73" s="21">
        <f t="shared" si="5"/>
        <v>4747.6154086020852</v>
      </c>
      <c r="C73" s="21">
        <f t="shared" si="5"/>
        <v>10662.352962705814</v>
      </c>
      <c r="D73" s="21">
        <f t="shared" si="5"/>
        <v>41707.177910430531</v>
      </c>
      <c r="E73" s="21">
        <f t="shared" si="5"/>
        <v>18818.188271635703</v>
      </c>
      <c r="F73" s="21">
        <f t="shared" si="5"/>
        <v>4335.9395721198853</v>
      </c>
      <c r="G73" s="21">
        <f t="shared" si="5"/>
        <v>18308.202543242984</v>
      </c>
      <c r="H73" s="21">
        <f t="shared" si="5"/>
        <v>8095.4703778044341</v>
      </c>
      <c r="I73" s="21">
        <f t="shared" si="5"/>
        <v>3677.3130678159578</v>
      </c>
      <c r="J73" s="21">
        <f t="shared" si="5"/>
        <v>13269.176094839348</v>
      </c>
      <c r="K73" s="8"/>
    </row>
    <row r="74" spans="1:11" x14ac:dyDescent="0.3">
      <c r="A74" s="10" t="s">
        <v>20</v>
      </c>
      <c r="B74" s="21">
        <f t="shared" si="5"/>
        <v>5048.9519517542412</v>
      </c>
      <c r="C74" s="21">
        <f t="shared" si="5"/>
        <v>11450.354196966371</v>
      </c>
      <c r="D74" s="21">
        <f t="shared" si="5"/>
        <v>45737.096968169841</v>
      </c>
      <c r="E74" s="21">
        <f t="shared" si="5"/>
        <v>20217.288008311414</v>
      </c>
      <c r="F74" s="21">
        <f t="shared" si="5"/>
        <v>4868.0019391069636</v>
      </c>
      <c r="G74" s="21">
        <f t="shared" si="5"/>
        <v>21861.81789331459</v>
      </c>
      <c r="H74" s="21">
        <f t="shared" si="5"/>
        <v>9643.1543881483558</v>
      </c>
      <c r="I74" s="21">
        <f t="shared" si="5"/>
        <v>4506.1175044975289</v>
      </c>
      <c r="J74" s="21">
        <f t="shared" si="5"/>
        <v>16658.806973771792</v>
      </c>
      <c r="K74" s="8"/>
    </row>
    <row r="75" spans="1:11" x14ac:dyDescent="0.3">
      <c r="A75" s="10" t="s">
        <v>21</v>
      </c>
      <c r="B75" s="21">
        <f t="shared" si="5"/>
        <v>5348.8564854144661</v>
      </c>
      <c r="C75" s="21">
        <f t="shared" si="5"/>
        <v>12004.804066516761</v>
      </c>
      <c r="D75" s="21">
        <f t="shared" si="5"/>
        <v>49184.177053707346</v>
      </c>
      <c r="E75" s="21">
        <f t="shared" si="5"/>
        <v>21835.22487377773</v>
      </c>
      <c r="F75" s="21">
        <f t="shared" si="5"/>
        <v>5397.8861388113455</v>
      </c>
      <c r="G75" s="21">
        <f t="shared" si="5"/>
        <v>22824.108928642199</v>
      </c>
      <c r="H75" s="21">
        <f t="shared" si="5"/>
        <v>9508.522803322312</v>
      </c>
      <c r="I75" s="21">
        <f t="shared" si="5"/>
        <v>4426.4223375193469</v>
      </c>
      <c r="J75" s="21">
        <f t="shared" si="5"/>
        <v>16691.334395050148</v>
      </c>
      <c r="K75" s="8"/>
    </row>
    <row r="76" spans="1:11" x14ac:dyDescent="0.3">
      <c r="A76" s="10" t="s">
        <v>22</v>
      </c>
      <c r="B76" s="21">
        <f t="shared" si="5"/>
        <v>5238.9133459566419</v>
      </c>
      <c r="C76" s="21">
        <f t="shared" si="5"/>
        <v>11843.587637812059</v>
      </c>
      <c r="D76" s="21">
        <f t="shared" si="5"/>
        <v>49515.879751102693</v>
      </c>
      <c r="E76" s="21">
        <f t="shared" si="5"/>
        <v>22159.755904990852</v>
      </c>
      <c r="F76" s="21">
        <f t="shared" si="5"/>
        <v>5412.235027049489</v>
      </c>
      <c r="G76" s="21">
        <f t="shared" si="5"/>
        <v>22865.276980542658</v>
      </c>
      <c r="H76" s="21">
        <f t="shared" si="5"/>
        <v>9616.1565893573152</v>
      </c>
      <c r="I76" s="21">
        <f t="shared" si="5"/>
        <v>4474.5809240624931</v>
      </c>
      <c r="J76" s="21">
        <f t="shared" si="5"/>
        <v>16810.662035717625</v>
      </c>
      <c r="K76" s="8"/>
    </row>
    <row r="77" spans="1:11" x14ac:dyDescent="0.3">
      <c r="A77" s="10" t="s">
        <v>23</v>
      </c>
      <c r="B77" s="21">
        <f t="shared" si="5"/>
        <v>4855.7096581473952</v>
      </c>
      <c r="C77" s="21">
        <f t="shared" si="5"/>
        <v>10907.61985140461</v>
      </c>
      <c r="D77" s="21">
        <f t="shared" si="5"/>
        <v>45001.502771543499</v>
      </c>
      <c r="E77" s="21">
        <f t="shared" si="5"/>
        <v>19909.258136159686</v>
      </c>
      <c r="F77" s="21">
        <f t="shared" si="5"/>
        <v>4667.3260641848656</v>
      </c>
      <c r="G77" s="21">
        <f t="shared" si="5"/>
        <v>19752.185869633231</v>
      </c>
      <c r="H77" s="21">
        <f t="shared" si="5"/>
        <v>8303.7670655345992</v>
      </c>
      <c r="I77" s="21">
        <f t="shared" si="5"/>
        <v>3821.1036808144609</v>
      </c>
      <c r="J77" s="21">
        <f t="shared" si="5"/>
        <v>14088.955693176864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42872.295339474993</v>
      </c>
      <c r="C80" s="25"/>
      <c r="D80" s="25"/>
      <c r="E80" s="25"/>
      <c r="F80" s="25"/>
      <c r="G80" s="25"/>
      <c r="H80" s="25"/>
      <c r="I80" s="25"/>
      <c r="J80" s="25"/>
      <c r="K80" s="8"/>
    </row>
    <row r="81" spans="1:11" x14ac:dyDescent="0.3">
      <c r="A81" s="10" t="s">
        <v>13</v>
      </c>
      <c r="B81" s="21">
        <f>$B$17-SUM($B67:$J67)</f>
        <v>52083.339969989422</v>
      </c>
      <c r="C81" s="25"/>
      <c r="D81" s="25"/>
      <c r="E81" s="25"/>
      <c r="F81" s="25"/>
      <c r="G81" s="25"/>
      <c r="H81" s="25"/>
      <c r="I81" s="25"/>
      <c r="J81" s="25"/>
      <c r="K81" s="8"/>
    </row>
    <row r="82" spans="1:11" x14ac:dyDescent="0.3">
      <c r="A82" s="10" t="s">
        <v>14</v>
      </c>
      <c r="B82" s="21">
        <f t="shared" ref="B82:B91" si="6">$B$17-SUM($B68:$J68)</f>
        <v>39688.938805467507</v>
      </c>
      <c r="C82" s="25"/>
      <c r="D82" s="25"/>
      <c r="E82" s="25"/>
      <c r="F82" s="25"/>
      <c r="G82" s="25"/>
      <c r="H82" s="25"/>
      <c r="I82" s="25"/>
      <c r="J82" s="25"/>
      <c r="K82" s="8"/>
    </row>
    <row r="83" spans="1:11" x14ac:dyDescent="0.3">
      <c r="A83" s="10" t="s">
        <v>15</v>
      </c>
      <c r="B83" s="21">
        <f>$B$17-SUM($B69:$J69)</f>
        <v>8083.1147727149073</v>
      </c>
      <c r="C83" s="25"/>
      <c r="D83" s="25"/>
      <c r="E83" s="25"/>
      <c r="F83" s="25"/>
      <c r="G83" s="25"/>
      <c r="H83" s="25"/>
      <c r="I83" s="25"/>
      <c r="J83" s="25"/>
      <c r="K83" s="8"/>
    </row>
    <row r="84" spans="1:11" x14ac:dyDescent="0.3">
      <c r="A84" s="10" t="s">
        <v>16</v>
      </c>
      <c r="B84" s="21">
        <f t="shared" si="6"/>
        <v>8342.6554465068621</v>
      </c>
      <c r="C84" s="25"/>
      <c r="D84" s="25"/>
      <c r="E84" s="25"/>
      <c r="F84" s="25"/>
      <c r="G84" s="25"/>
      <c r="H84" s="25"/>
      <c r="I84" s="25"/>
      <c r="J84" s="25"/>
      <c r="K84" s="8"/>
    </row>
    <row r="85" spans="1:11" x14ac:dyDescent="0.3">
      <c r="A85" s="10" t="s">
        <v>17</v>
      </c>
      <c r="B85" s="21">
        <f t="shared" si="6"/>
        <v>23297.278690649022</v>
      </c>
      <c r="C85" s="25"/>
      <c r="D85" s="25"/>
      <c r="E85" s="25"/>
      <c r="F85" s="25"/>
      <c r="G85" s="25"/>
      <c r="H85" s="25"/>
      <c r="I85" s="25"/>
      <c r="J85" s="25"/>
      <c r="K85" s="8"/>
    </row>
    <row r="86" spans="1:11" x14ac:dyDescent="0.3">
      <c r="A86" s="10" t="s">
        <v>18</v>
      </c>
      <c r="B86" s="21">
        <f t="shared" si="6"/>
        <v>40799.651552208728</v>
      </c>
      <c r="C86" s="25"/>
      <c r="D86" s="25"/>
      <c r="E86" s="25"/>
      <c r="F86" s="25"/>
      <c r="G86" s="25"/>
      <c r="H86" s="25"/>
      <c r="I86" s="25"/>
      <c r="J86" s="25"/>
      <c r="K86" s="8"/>
    </row>
    <row r="87" spans="1:11" x14ac:dyDescent="0.3">
      <c r="A87" s="10" t="s">
        <v>19</v>
      </c>
      <c r="B87" s="21">
        <f t="shared" si="6"/>
        <v>29587.455896022351</v>
      </c>
      <c r="C87" s="25"/>
      <c r="D87" s="25"/>
      <c r="E87" s="25"/>
      <c r="F87" s="25"/>
      <c r="G87" s="25"/>
      <c r="H87" s="25"/>
      <c r="I87" s="25"/>
      <c r="J87" s="25"/>
      <c r="K87" s="8"/>
    </row>
    <row r="88" spans="1:11" x14ac:dyDescent="0.3">
      <c r="A88" s="10" t="s">
        <v>20</v>
      </c>
      <c r="B88" s="21">
        <f t="shared" si="6"/>
        <v>13217.30228117801</v>
      </c>
      <c r="C88" s="25"/>
      <c r="D88" s="25"/>
      <c r="E88" s="25"/>
      <c r="F88" s="25"/>
      <c r="G88" s="25"/>
      <c r="H88" s="25"/>
      <c r="I88" s="25"/>
      <c r="J88" s="25"/>
      <c r="K88" s="8"/>
    </row>
    <row r="89" spans="1:11" x14ac:dyDescent="0.3">
      <c r="A89" s="10" t="s">
        <v>21</v>
      </c>
      <c r="B89" s="21">
        <f t="shared" si="6"/>
        <v>5987.5550224574399</v>
      </c>
      <c r="C89" s="25"/>
      <c r="D89" s="25"/>
      <c r="E89" s="25"/>
      <c r="F89" s="25"/>
      <c r="G89" s="25"/>
      <c r="H89" s="25"/>
      <c r="I89" s="25"/>
      <c r="J89" s="25"/>
      <c r="K89" s="8"/>
    </row>
    <row r="90" spans="1:11" x14ac:dyDescent="0.3">
      <c r="A90" s="10" t="s">
        <v>22</v>
      </c>
      <c r="B90" s="21">
        <f t="shared" si="6"/>
        <v>5271.8439086272556</v>
      </c>
      <c r="C90" s="25"/>
      <c r="D90" s="25"/>
      <c r="E90" s="25"/>
      <c r="F90" s="25"/>
      <c r="G90" s="25"/>
      <c r="H90" s="25"/>
      <c r="I90" s="25"/>
      <c r="J90" s="25"/>
      <c r="K90" s="8"/>
    </row>
    <row r="91" spans="1:11" x14ac:dyDescent="0.3">
      <c r="A91" s="10" t="s">
        <v>23</v>
      </c>
      <c r="B91" s="21">
        <f t="shared" si="6"/>
        <v>21901.463314619905</v>
      </c>
      <c r="C91" s="25"/>
      <c r="D91" s="25"/>
      <c r="E91" s="25"/>
      <c r="F91" s="25"/>
      <c r="G91" s="25"/>
      <c r="H91" s="25"/>
      <c r="I91" s="25"/>
      <c r="J91" s="25"/>
      <c r="K91" s="8"/>
    </row>
    <row r="92" spans="1:11" x14ac:dyDescent="0.3">
      <c r="A92" s="16" t="s">
        <v>48</v>
      </c>
      <c r="B92" s="27">
        <f>SUM($B$80:$B$91)/$B$17</f>
        <v>1.900234973306741</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3.0000000000097011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105000.00000000971</v>
      </c>
      <c r="C97" s="20"/>
      <c r="D97" s="20"/>
      <c r="E97" s="20"/>
      <c r="F97" s="20"/>
      <c r="G97" s="20"/>
      <c r="H97" s="20"/>
      <c r="I97" s="20"/>
      <c r="J97" s="20"/>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記載例</vt:lpstr>
      <vt:lpstr>入力</vt:lpstr>
      <vt:lpstr>webにUP時は非表示にする⇒</vt:lpstr>
      <vt:lpstr>リスト</vt:lpstr>
      <vt:lpstr>計算用(期待容量)</vt:lpstr>
      <vt:lpstr>計算用(応札容量)</vt:lpstr>
      <vt:lpstr>計算用(記載例期待容量)</vt:lpstr>
      <vt:lpstr>計算用(記載例応札容量)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2021-06-29T07:38:44Z</dcterms:modified>
</cp:coreProperties>
</file>