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codeName="ThisWorkbook" defaultThemeVersion="124226"/>
  <xr:revisionPtr revIDLastSave="0" documentId="13_ncr:1_{A9700BAA-A0AE-4345-8DFC-66DCA6D3C66C}" xr6:coauthVersionLast="36" xr6:coauthVersionMax="36" xr10:uidLastSave="{00000000-0000-0000-0000-000000000000}"/>
  <workbookProtection workbookAlgorithmName="SHA-512" workbookHashValue="tL2q5SjsDBuaX5tgg5wCppW6TCwwWvxjP3LEL64+yHSby54VshFApLdYCDUV2n75u5QbEApx6uAq52kiJcBdNw==" workbookSaltValue="fK63N6SjnKrfD/qyIbu9Pw==" workbookSpinCount="100000" lockStructure="1"/>
  <bookViews>
    <workbookView xWindow="0" yWindow="0" windowWidth="23040" windowHeight="9276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B38" i="19" l="1"/>
  <c r="J49" i="19" l="1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B39" i="19"/>
  <c r="B40" i="19"/>
  <c r="B41" i="19"/>
  <c r="B42" i="19"/>
  <c r="B43" i="19"/>
  <c r="B44" i="19"/>
  <c r="B45" i="19"/>
  <c r="B46" i="19"/>
  <c r="B47" i="19"/>
  <c r="B48" i="19"/>
  <c r="B49" i="19"/>
  <c r="D115" i="22" l="1"/>
  <c r="G102" i="22"/>
  <c r="K102" i="22"/>
  <c r="L102" i="22"/>
  <c r="O102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D36" i="22"/>
  <c r="D103" i="22" s="1"/>
  <c r="N102" i="22"/>
  <c r="M102" i="22"/>
  <c r="J102" i="22"/>
  <c r="I102" i="22"/>
  <c r="H102" i="22"/>
  <c r="F102" i="22"/>
  <c r="E102" i="22"/>
  <c r="D102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D20" i="22" s="1"/>
  <c r="E15" i="22"/>
  <c r="F15" i="22"/>
  <c r="G15" i="22"/>
  <c r="H15" i="22"/>
  <c r="I15" i="22"/>
  <c r="J15" i="22"/>
  <c r="K15" i="22"/>
  <c r="L15" i="22"/>
  <c r="M15" i="22"/>
  <c r="N15" i="22"/>
  <c r="O15" i="22"/>
  <c r="D15" i="22"/>
  <c r="E49" i="15" l="1"/>
  <c r="O20" i="22"/>
  <c r="N20" i="22"/>
  <c r="M20" i="22"/>
  <c r="L20" i="22"/>
  <c r="K20" i="22"/>
  <c r="J20" i="22"/>
  <c r="I20" i="22"/>
  <c r="H20" i="22"/>
  <c r="G20" i="22"/>
  <c r="F20" i="22"/>
  <c r="E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8" i="22" l="1"/>
  <c r="D7" i="22"/>
  <c r="D6" i="22"/>
  <c r="E15" i="15" l="1"/>
  <c r="D9" i="22"/>
  <c r="G58" i="19" l="1"/>
  <c r="F58" i="19"/>
  <c r="I55" i="19"/>
  <c r="J53" i="19"/>
  <c r="I63" i="19"/>
  <c r="B54" i="19"/>
  <c r="H63" i="19"/>
  <c r="I62" i="19"/>
  <c r="J61" i="19"/>
  <c r="B61" i="19"/>
  <c r="C60" i="19"/>
  <c r="D59" i="19"/>
  <c r="E58" i="19"/>
  <c r="F57" i="19"/>
  <c r="G56" i="19"/>
  <c r="H55" i="19"/>
  <c r="G63" i="19"/>
  <c r="H62" i="19"/>
  <c r="I61" i="19"/>
  <c r="J60" i="19"/>
  <c r="B60" i="19"/>
  <c r="C59" i="19"/>
  <c r="D58" i="19"/>
  <c r="E57" i="19"/>
  <c r="F56" i="19"/>
  <c r="G55" i="19"/>
  <c r="H54" i="19"/>
  <c r="I53" i="19"/>
  <c r="J52" i="19"/>
  <c r="C63" i="19"/>
  <c r="D62" i="19"/>
  <c r="F60" i="19"/>
  <c r="G59" i="19"/>
  <c r="J56" i="19"/>
  <c r="C55" i="19"/>
  <c r="E53" i="19"/>
  <c r="F59" i="19"/>
  <c r="B55" i="19"/>
  <c r="E52" i="19"/>
  <c r="B62" i="19"/>
  <c r="C61" i="19"/>
  <c r="E59" i="19"/>
  <c r="G57" i="19"/>
  <c r="J54" i="19"/>
  <c r="D52" i="19"/>
  <c r="I54" i="19"/>
  <c r="F63" i="19"/>
  <c r="G62" i="19"/>
  <c r="H61" i="19"/>
  <c r="I60" i="19"/>
  <c r="J59" i="19"/>
  <c r="B59" i="19"/>
  <c r="C58" i="19"/>
  <c r="D57" i="19"/>
  <c r="E56" i="19"/>
  <c r="F55" i="19"/>
  <c r="G54" i="19"/>
  <c r="H53" i="19"/>
  <c r="I52" i="19"/>
  <c r="H58" i="19"/>
  <c r="J63" i="19"/>
  <c r="B63" i="19"/>
  <c r="C62" i="19"/>
  <c r="D61" i="19"/>
  <c r="E60" i="19"/>
  <c r="H57" i="19"/>
  <c r="I56" i="19"/>
  <c r="J55" i="19"/>
  <c r="C54" i="19"/>
  <c r="C53" i="19"/>
  <c r="B53" i="19"/>
  <c r="E63" i="19"/>
  <c r="F62" i="19"/>
  <c r="G61" i="19"/>
  <c r="H60" i="19"/>
  <c r="I59" i="19"/>
  <c r="J58" i="19"/>
  <c r="B58" i="19"/>
  <c r="C57" i="19"/>
  <c r="D56" i="19"/>
  <c r="E55" i="19"/>
  <c r="F54" i="19"/>
  <c r="G53" i="19"/>
  <c r="H52" i="19"/>
  <c r="I57" i="19"/>
  <c r="D53" i="19"/>
  <c r="J62" i="19"/>
  <c r="D60" i="19"/>
  <c r="H56" i="19"/>
  <c r="D63" i="19"/>
  <c r="E62" i="19"/>
  <c r="F61" i="19"/>
  <c r="G60" i="19"/>
  <c r="H59" i="19"/>
  <c r="I58" i="19"/>
  <c r="J57" i="19"/>
  <c r="B57" i="19"/>
  <c r="C56" i="19"/>
  <c r="D55" i="19"/>
  <c r="E54" i="19"/>
  <c r="F53" i="19"/>
  <c r="G52" i="19"/>
  <c r="E61" i="19"/>
  <c r="B56" i="19"/>
  <c r="D54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3" i="15"/>
  <c r="E12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E22" i="22" s="1"/>
  <c r="D214" i="7"/>
  <c r="F22" i="22" s="1"/>
  <c r="E214" i="7"/>
  <c r="G22" i="22" s="1"/>
  <c r="F214" i="7"/>
  <c r="H22" i="22" s="1"/>
  <c r="G214" i="7"/>
  <c r="I22" i="22" s="1"/>
  <c r="H214" i="7"/>
  <c r="J22" i="22" s="1"/>
  <c r="I214" i="7"/>
  <c r="K22" i="22" s="1"/>
  <c r="J214" i="7"/>
  <c r="L22" i="22" s="1"/>
  <c r="K214" i="7"/>
  <c r="M22" i="22" s="1"/>
  <c r="L214" i="7"/>
  <c r="N22" i="22" s="1"/>
  <c r="M214" i="7"/>
  <c r="O22" i="22" s="1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D22" i="22" s="1"/>
  <c r="B52" i="19" s="1"/>
  <c r="B66" i="19" s="1"/>
  <c r="B220" i="7"/>
  <c r="B221" i="7"/>
  <c r="B202" i="7"/>
  <c r="C52" i="19" l="1"/>
  <c r="M31" i="15"/>
  <c r="K31" i="15"/>
  <c r="P31" i="15"/>
  <c r="L31" i="15"/>
  <c r="I31" i="15"/>
  <c r="H31" i="15"/>
  <c r="N31" i="15"/>
  <c r="F31" i="15"/>
  <c r="E31" i="15"/>
  <c r="C21" i="19" l="1"/>
  <c r="C67" i="19" s="1"/>
  <c r="C70" i="19"/>
  <c r="C71" i="19"/>
  <c r="C73" i="19"/>
  <c r="C75" i="19"/>
  <c r="C77" i="19" l="1"/>
  <c r="C69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K52" i="19"/>
  <c r="D24" i="22" s="1"/>
  <c r="K53" i="19"/>
  <c r="E24" i="22" s="1"/>
  <c r="B69" i="19" l="1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80" i="19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2" i="19" l="1"/>
  <c r="B94" i="19"/>
  <c r="B97" i="19" s="1"/>
  <c r="D25" i="22" l="1"/>
  <c r="B99" i="19"/>
  <c r="D112" i="22" l="1"/>
  <c r="D113" i="22" s="1"/>
  <c r="E28" i="15" s="1"/>
  <c r="E48" i="15" s="1"/>
  <c r="E50" i="15" s="1"/>
  <c r="E47" i="15" s="1"/>
  <c r="J112" i="22"/>
  <c r="J113" i="22" s="1"/>
  <c r="K28" i="15" s="1"/>
  <c r="K48" i="15" s="1"/>
  <c r="K50" i="15" s="1"/>
  <c r="K47" i="15" s="1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  <c r="E51" i="15"/>
</calcChain>
</file>

<file path=xl/sharedStrings.xml><?xml version="1.0" encoding="utf-8"?>
<sst xmlns="http://schemas.openxmlformats.org/spreadsheetml/2006/main" count="579" uniqueCount="165">
  <si>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</si>
  <si>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</si>
  <si>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</si>
  <si>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</si>
  <si>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</si>
  <si>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</si>
  <si>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</si>
  <si>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</si>
  <si>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</si>
  <si>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</si>
  <si>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</si>
  <si>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</si>
  <si>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</si>
  <si>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</si>
  <si>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</si>
  <si>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</si>
  <si>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</si>
  <si>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</si>
  <si>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</si>
  <si>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</si>
  <si>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</si>
  <si>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</si>
  <si>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</si>
  <si>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</si>
  <si>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</si>
  <si>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</si>
  <si>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</si>
  <si>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</si>
  <si>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</si>
  <si>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</si>
  <si>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</si>
  <si>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</si>
  <si>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</si>
  <si>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</si>
  <si>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</si>
  <si>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</si>
  <si>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</si>
  <si>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</si>
  <si>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</si>
  <si>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</si>
  <si>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</si>
  <si>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</si>
  <si>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</si>
  <si>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</si>
  <si>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</si>
  <si>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</si>
  <si>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</si>
  <si>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</si>
  <si>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</si>
  <si>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</si>
  <si>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</si>
  <si>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</si>
  <si>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</si>
  <si>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</si>
  <si>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</si>
  <si>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</si>
  <si>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</si>
  <si>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</si>
  <si>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</si>
  <si>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</si>
  <si>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</si>
  <si>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</si>
  <si>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</si>
  <si>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</si>
  <si>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調整係数一覧</t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</si>
  <si>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</si>
  <si>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</si>
  <si>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</si>
  <si>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</si>
  <si>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</si>
  <si>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</si>
  <si>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</si>
  <si>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</si>
  <si>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</si>
  <si>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</si>
  <si>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</si>
  <si>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</si>
  <si>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</si>
  <si>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</si>
  <si>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</si>
  <si>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</si>
  <si>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</si>
  <si>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</si>
  <si>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</si>
  <si>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</si>
  <si>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</si>
  <si>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</si>
  <si>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</si>
  <si>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</si>
  <si>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</si>
  <si>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</si>
  <si>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</si>
  <si>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</si>
  <si>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</si>
  <si>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</si>
  <si>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</si>
  <si>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</si>
  <si>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</si>
  <si>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</si>
  <si>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</si>
  <si>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</si>
  <si>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</si>
  <si>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</si>
  <si>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</si>
  <si>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</si>
  <si>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</si>
  <si>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</si>
  <si>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</si>
  <si>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</si>
  <si>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</si>
  <si>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</si>
  <si>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</si>
  <si>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</si>
  <si>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</si>
  <si>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</si>
  <si>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</si>
  <si>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</si>
  <si>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</si>
  <si>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</si>
  <si>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</si>
  <si>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</si>
  <si>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</si>
  <si>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</si>
  <si>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</si>
  <si>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</si>
  <si>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</si>
  <si>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</si>
  <si>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</si>
  <si>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</si>
  <si>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</si>
  <si>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</si>
  <si>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</si>
  <si>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</si>
  <si>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</si>
  <si>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</si>
  <si>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</si>
  <si>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</si>
  <si>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</si>
  <si>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</si>
  <si>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</si>
  <si>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</si>
  <si>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</si>
  <si>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</si>
  <si>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</si>
  <si>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</si>
  <si>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</si>
  <si>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</si>
  <si>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</si>
  <si>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</si>
  <si>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</si>
  <si>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</si>
  <si>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</si>
  <si>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</si>
  <si>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</si>
  <si>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</si>
  <si>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</si>
  <si>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</si>
  <si>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各月</t>
    <rPh sb="0" eb="2">
      <t>カクツキ</t>
    </rPh>
    <phoneticPr fontId="2"/>
  </si>
  <si>
    <t>計算用(差替元差替可能容量)</t>
    <phoneticPr fontId="2"/>
  </si>
  <si>
    <t>差替元入力用（対象実需給年度：2028年度）</t>
    <rPh sb="2" eb="3">
      <t>モト</t>
    </rPh>
    <phoneticPr fontId="2"/>
  </si>
  <si>
    <t>差替元入力用（対象実需給年度：2028年度）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</si>
  <si>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差替元用（対象実需給年度：2028年度）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</si>
  <si>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</si>
  <si>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2028年度</t>
    <rPh sb="4" eb="6">
      <t>ネンド</t>
    </rPh>
    <phoneticPr fontId="2"/>
  </si>
  <si>
    <t>kW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</si>
</sst>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11"/>
      <color rgb="FF0000FF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8" fillId="0" borderId="0" xfId="0" applyFont="1"/>
    <xf numFmtId="0" fontId="1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78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176" fontId="9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6" fontId="10" fillId="3" borderId="5" xfId="0" applyNumberFormat="1" applyFont="1" applyFill="1" applyBorder="1" applyAlignment="1">
      <alignment horizontal="center" vertical="center"/>
    </xf>
    <xf numFmtId="177" fontId="11" fillId="3" borderId="5" xfId="0" applyNumberFormat="1" applyFont="1" applyFill="1" applyBorder="1"/>
    <xf numFmtId="176" fontId="11" fillId="3" borderId="5" xfId="0" applyNumberFormat="1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0" xfId="0" applyNumberFormat="1" applyFont="1" applyFill="1" applyBorder="1" applyAlignment="1">
      <alignment horizontal="center" vertical="center"/>
    </xf>
    <xf numFmtId="178" fontId="11" fillId="3" borderId="11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178" fontId="11" fillId="3" borderId="7" xfId="0" applyNumberFormat="1" applyFont="1" applyFill="1" applyBorder="1" applyAlignment="1">
      <alignment horizontal="center" vertical="center"/>
    </xf>
    <xf numFmtId="178" fontId="11" fillId="3" borderId="13" xfId="0" applyNumberFormat="1" applyFont="1" applyFill="1" applyBorder="1" applyAlignment="1">
      <alignment horizontal="center" vertical="center"/>
    </xf>
    <xf numFmtId="178" fontId="11" fillId="3" borderId="14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8" fontId="11" fillId="3" borderId="16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185" fontId="9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9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9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0000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224118</xdr:colOff>
      <xdr:row>7</xdr:row>
      <xdr:rowOff>89647</xdr:rowOff>
    </xdr:from>
    <xdr:to>
      <xdr:col>20</xdr:col>
      <xdr:colOff>546848</xdr:colOff>
      <xdr:row>16</xdr:row>
      <xdr:rowOff>80681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39600" y="1640541"/>
          <a:ext cx="2761130" cy="1855693"/>
        </a:xfrm>
        <a:prstGeom prst="wedgeRoundRectCallout">
          <a:avLst>
            <a:gd name="adj1" fmla="val -57596"/>
            <a:gd name="adj2" fmla="val 2754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・各月の運転継続時間（応札容量算定用）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188258</xdr:rowOff>
    </xdr:from>
    <xdr:to>
      <xdr:col>20</xdr:col>
      <xdr:colOff>129540</xdr:colOff>
      <xdr:row>29</xdr:row>
      <xdr:rowOff>92783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61694" y="544157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247810</xdr:colOff>
      <xdr:row>103</xdr:row>
      <xdr:rowOff>72999</xdr:rowOff>
    </xdr:from>
    <xdr:to>
      <xdr:col>20</xdr:col>
      <xdr:colOff>229881</xdr:colOff>
      <xdr:row>105</xdr:row>
      <xdr:rowOff>206125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35010" y="21387228"/>
          <a:ext cx="242047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233082</xdr:colOff>
      <xdr:row>109</xdr:row>
      <xdr:rowOff>80682</xdr:rowOff>
    </xdr:from>
    <xdr:to>
      <xdr:col>21</xdr:col>
      <xdr:colOff>12102</xdr:colOff>
      <xdr:row>113</xdr:row>
      <xdr:rowOff>376517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48564" y="23012400"/>
          <a:ext cx="2827020" cy="1030941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236924</xdr:colOff>
      <xdr:row>106</xdr:row>
      <xdr:rowOff>105656</xdr:rowOff>
    </xdr:from>
    <xdr:to>
      <xdr:col>19</xdr:col>
      <xdr:colOff>431398</xdr:colOff>
      <xdr:row>108</xdr:row>
      <xdr:rowOff>223031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2124124" y="22105685"/>
          <a:ext cx="2023274" cy="574575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273844</xdr:colOff>
      <xdr:row>8</xdr:row>
      <xdr:rowOff>71439</xdr:rowOff>
    </xdr:from>
    <xdr:ext cx="2646922" cy="34637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A0A2E4-9C51-425C-9E0A-173FD5FC736F}"/>
            </a:ext>
          </a:extLst>
        </xdr:cNvPr>
        <xdr:cNvSpPr txBox="1"/>
      </xdr:nvSpPr>
      <xdr:spPr>
        <a:xfrm>
          <a:off x="9167813" y="1690689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273844</xdr:colOff>
      <xdr:row>15</xdr:row>
      <xdr:rowOff>154782</xdr:rowOff>
    </xdr:from>
    <xdr:ext cx="2646922" cy="34637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866FD5-D5A2-487F-9986-DDD7F715A2BA}"/>
            </a:ext>
          </a:extLst>
        </xdr:cNvPr>
        <xdr:cNvSpPr txBox="1"/>
      </xdr:nvSpPr>
      <xdr:spPr>
        <a:xfrm>
          <a:off x="9167813" y="3190876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273844</xdr:colOff>
      <xdr:row>26</xdr:row>
      <xdr:rowOff>166688</xdr:rowOff>
    </xdr:from>
    <xdr:ext cx="2646922" cy="34637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310164-A1B1-4F06-85F8-D7AEAE0EE7D6}"/>
            </a:ext>
          </a:extLst>
        </xdr:cNvPr>
        <xdr:cNvSpPr txBox="1"/>
      </xdr:nvSpPr>
      <xdr:spPr>
        <a:xfrm>
          <a:off x="9167813" y="5429251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353786</xdr:colOff>
      <xdr:row>14</xdr:row>
      <xdr:rowOff>190500</xdr:rowOff>
    </xdr:from>
    <xdr:ext cx="2646922" cy="3463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8EABE-D474-4B02-AF28-7825E92C9F60}"/>
            </a:ext>
          </a:extLst>
        </xdr:cNvPr>
        <xdr:cNvSpPr txBox="1"/>
      </xdr:nvSpPr>
      <xdr:spPr>
        <a:xfrm>
          <a:off x="9348107" y="3048000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sheetPr codeName="Sheet1"/>
  <dimension ref="B1:D47"/>
  <sheetViews>
    <sheetView tabSelected="1" zoomScale="80" zoomScaleNormal="80" workbookViewId="0"/>
  </sheetViews>
  <sheetFormatPr defaultColWidth="8.88671875"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91" t="s">
        <v>159</v>
      </c>
      <c r="C1" s="91"/>
      <c r="D1" s="91"/>
    </row>
    <row r="2" spans="2:4" ht="16.2" x14ac:dyDescent="0.3">
      <c r="B2" s="46" t="s">
        <v>140</v>
      </c>
      <c r="C2" s="26"/>
      <c r="D2" s="26"/>
    </row>
    <row r="4" spans="2:4" s="27" customFormat="1" ht="19.95" customHeight="1" x14ac:dyDescent="0.2">
      <c r="B4" s="92" t="s">
        <v>117</v>
      </c>
      <c r="C4" s="93"/>
      <c r="D4" s="44" t="s">
        <v>1</v>
      </c>
    </row>
    <row r="5" spans="2:4" s="27" customFormat="1" ht="19.95" customHeight="1" x14ac:dyDescent="0.2">
      <c r="B5" s="33" t="s">
        <v>65</v>
      </c>
      <c r="C5" s="45" t="s">
        <v>106</v>
      </c>
      <c r="D5" s="40"/>
    </row>
    <row r="6" spans="2:4" s="27" customFormat="1" ht="19.95" customHeight="1" x14ac:dyDescent="0.2">
      <c r="B6" s="33" t="s">
        <v>66</v>
      </c>
      <c r="C6" s="45" t="s">
        <v>133</v>
      </c>
      <c r="D6" s="40"/>
    </row>
    <row r="7" spans="2:4" s="27" customFormat="1" ht="19.95" customHeight="1" x14ac:dyDescent="0.2">
      <c r="B7" s="33" t="s">
        <v>134</v>
      </c>
      <c r="C7" s="47"/>
      <c r="D7" s="40"/>
    </row>
    <row r="8" spans="2:4" s="27" customFormat="1" ht="19.95" customHeight="1" x14ac:dyDescent="0.2">
      <c r="B8" s="33" t="s">
        <v>69</v>
      </c>
      <c r="C8" s="47"/>
      <c r="D8" s="40"/>
    </row>
    <row r="9" spans="2:4" s="27" customFormat="1" ht="19.95" customHeight="1" x14ac:dyDescent="0.2">
      <c r="B9" s="33" t="s">
        <v>70</v>
      </c>
      <c r="C9" s="50"/>
      <c r="D9" s="40"/>
    </row>
    <row r="10" spans="2:4" s="27" customFormat="1" ht="19.95" customHeight="1" x14ac:dyDescent="0.2">
      <c r="B10" s="33" t="s">
        <v>107</v>
      </c>
      <c r="C10" s="45" t="s">
        <v>37</v>
      </c>
      <c r="D10" s="40"/>
    </row>
    <row r="11" spans="2:4" s="27" customFormat="1" ht="19.95" customHeight="1" x14ac:dyDescent="0.2">
      <c r="B11" s="33" t="s">
        <v>4</v>
      </c>
      <c r="C11" s="45" t="s">
        <v>155</v>
      </c>
      <c r="D11" s="40"/>
    </row>
    <row r="12" spans="2:4" s="27" customFormat="1" ht="19.95" customHeight="1" x14ac:dyDescent="0.2">
      <c r="B12" s="33" t="s">
        <v>83</v>
      </c>
      <c r="C12" s="47"/>
      <c r="D12" s="40"/>
    </row>
    <row r="13" spans="2:4" s="27" customFormat="1" ht="19.95" customHeight="1" x14ac:dyDescent="0.2">
      <c r="B13" s="33" t="s">
        <v>72</v>
      </c>
      <c r="C13" s="50"/>
      <c r="D13" s="40"/>
    </row>
    <row r="14" spans="2:4" s="27" customFormat="1" ht="19.95" customHeight="1" x14ac:dyDescent="0.2">
      <c r="B14" s="33" t="s">
        <v>5</v>
      </c>
      <c r="C14" s="47"/>
      <c r="D14" s="40"/>
    </row>
    <row r="15" spans="2:4" s="27" customFormat="1" ht="19.95" customHeight="1" x14ac:dyDescent="0.2">
      <c r="B15" s="33" t="s">
        <v>108</v>
      </c>
      <c r="C15" s="51"/>
      <c r="D15" s="40" t="s">
        <v>19</v>
      </c>
    </row>
    <row r="16" spans="2:4" s="27" customFormat="1" ht="19.95" customHeight="1" x14ac:dyDescent="0.2">
      <c r="B16" s="33" t="s">
        <v>109</v>
      </c>
      <c r="C16" s="47"/>
      <c r="D16" s="40"/>
    </row>
    <row r="17" spans="2:4" s="27" customFormat="1" ht="19.95" customHeight="1" x14ac:dyDescent="0.2">
      <c r="B17" s="33" t="s">
        <v>110</v>
      </c>
      <c r="C17" s="51"/>
      <c r="D17" s="40" t="s">
        <v>19</v>
      </c>
    </row>
    <row r="18" spans="2:4" s="27" customFormat="1" ht="19.95" customHeight="1" x14ac:dyDescent="0.2">
      <c r="B18" s="33" t="s">
        <v>89</v>
      </c>
      <c r="C18" s="47"/>
      <c r="D18" s="40"/>
    </row>
    <row r="19" spans="2:4" s="27" customFormat="1" ht="19.95" customHeight="1" x14ac:dyDescent="0.2">
      <c r="B19" s="33" t="s">
        <v>111</v>
      </c>
      <c r="C19" s="51"/>
      <c r="D19" s="40" t="s">
        <v>19</v>
      </c>
    </row>
    <row r="20" spans="2:4" s="27" customFormat="1" ht="19.95" customHeight="1" x14ac:dyDescent="0.2">
      <c r="B20" s="33" t="s">
        <v>92</v>
      </c>
      <c r="C20" s="47"/>
      <c r="D20" s="40"/>
    </row>
    <row r="21" spans="2:4" s="27" customFormat="1" ht="19.95" customHeight="1" x14ac:dyDescent="0.2">
      <c r="B21" s="33" t="s">
        <v>112</v>
      </c>
      <c r="C21" s="51"/>
      <c r="D21" s="40" t="s">
        <v>19</v>
      </c>
    </row>
    <row r="22" spans="2:4" s="27" customFormat="1" ht="19.95" customHeight="1" x14ac:dyDescent="0.2">
      <c r="B22" s="33" t="s">
        <v>94</v>
      </c>
      <c r="C22" s="47"/>
      <c r="D22" s="40"/>
    </row>
    <row r="23" spans="2:4" s="27" customFormat="1" ht="19.95" customHeight="1" x14ac:dyDescent="0.2">
      <c r="B23" s="33" t="s">
        <v>113</v>
      </c>
      <c r="C23" s="51"/>
      <c r="D23" s="40" t="s">
        <v>19</v>
      </c>
    </row>
    <row r="24" spans="2:4" s="27" customFormat="1" ht="19.95" customHeight="1" x14ac:dyDescent="0.2">
      <c r="B24" s="33" t="s">
        <v>114</v>
      </c>
      <c r="C24" s="47"/>
      <c r="D24" s="40"/>
    </row>
    <row r="25" spans="2:4" s="27" customFormat="1" ht="19.95" customHeight="1" x14ac:dyDescent="0.2">
      <c r="B25" s="33" t="s">
        <v>115</v>
      </c>
      <c r="C25" s="51"/>
      <c r="D25" s="40" t="s">
        <v>19</v>
      </c>
    </row>
    <row r="26" spans="2:4" s="27" customFormat="1" ht="19.95" customHeight="1" x14ac:dyDescent="0.2">
      <c r="B26" s="33" t="s">
        <v>116</v>
      </c>
      <c r="C26" s="51"/>
      <c r="D26" s="40" t="s">
        <v>19</v>
      </c>
    </row>
    <row r="27" spans="2:4" s="27" customFormat="1" ht="19.95" customHeight="1" x14ac:dyDescent="0.2"/>
    <row r="28" spans="2:4" s="27" customFormat="1" ht="19.95" customHeight="1" x14ac:dyDescent="0.2">
      <c r="B28" s="48" t="s">
        <v>105</v>
      </c>
      <c r="C28" s="49"/>
      <c r="D28" s="33"/>
    </row>
    <row r="29" spans="2:4" s="27" customFormat="1" ht="19.95" customHeight="1" x14ac:dyDescent="0.2">
      <c r="B29" s="33" t="s">
        <v>82</v>
      </c>
      <c r="C29" s="47"/>
      <c r="D29" s="40"/>
    </row>
    <row r="30" spans="2:4" s="27" customFormat="1" ht="19.95" customHeight="1" x14ac:dyDescent="0.2">
      <c r="B30" s="33" t="s">
        <v>83</v>
      </c>
      <c r="C30" s="47"/>
      <c r="D30" s="40"/>
    </row>
    <row r="31" spans="2:4" s="27" customFormat="1" ht="19.95" customHeight="1" x14ac:dyDescent="0.2">
      <c r="B31" s="33" t="s">
        <v>72</v>
      </c>
      <c r="C31" s="50"/>
      <c r="D31" s="40"/>
    </row>
    <row r="32" spans="2:4" s="27" customFormat="1" ht="19.95" customHeight="1" x14ac:dyDescent="0.2"/>
    <row r="33" s="27" customFormat="1" ht="19.95" customHeight="1" x14ac:dyDescent="0.2"/>
    <row r="34" s="27" customFormat="1" ht="19.95" customHeight="1" x14ac:dyDescent="0.2"/>
    <row r="35" s="27" customFormat="1" ht="19.95" customHeight="1" x14ac:dyDescent="0.2"/>
    <row r="36" s="27" customFormat="1" ht="19.95" customHeight="1" x14ac:dyDescent="0.2"/>
    <row r="37" s="27" customFormat="1" ht="19.95" customHeight="1" x14ac:dyDescent="0.2"/>
    <row r="38" s="27" customFormat="1" ht="19.95" customHeight="1" x14ac:dyDescent="0.2"/>
    <row r="39" s="27" customFormat="1" ht="19.95" customHeight="1" x14ac:dyDescent="0.2"/>
    <row r="40" s="27" customFormat="1" ht="19.95" customHeight="1" x14ac:dyDescent="0.2"/>
    <row r="41" s="27" customFormat="1" ht="19.95" customHeight="1" x14ac:dyDescent="0.2"/>
    <row r="42" s="27" customFormat="1" ht="19.95" customHeight="1" x14ac:dyDescent="0.2"/>
    <row r="43" s="27" customFormat="1" ht="19.95" customHeight="1" x14ac:dyDescent="0.2"/>
    <row r="44" s="27" customFormat="1" ht="19.95" customHeight="1" x14ac:dyDescent="0.2"/>
    <row r="45" s="27" customFormat="1" ht="19.95" customHeight="1" x14ac:dyDescent="0.2"/>
    <row r="46" s="27" customFormat="1" ht="19.95" customHeight="1" x14ac:dyDescent="0.2"/>
    <row r="47" s="27" customFormat="1" ht="19.95" customHeight="1" x14ac:dyDescent="0.2"/>
  </sheetData>
  <sheetProtection algorithmName="SHA-512" hashValue="oT+WlVmYxrBbJCenS4+zLlL9CpVUMch2tIuIk5iEIgJToIN1X6w/X7C82R5WDXrzX89rm1UlqG9lScpy3osm0A==" saltValue="ssrXa8c1tpMO7JjfsuUrDw==" spinCount="100000" sheet="1" objects="1" scenarios="1"/>
  <mergeCells count="2">
    <mergeCell ref="B1:D1"/>
    <mergeCell ref="B4:C4"/>
  </mergeCells>
  <phoneticPr fontId="2"/>
  <conditionalFormatting sqref="C31">
    <cfRule type="expression" dxfId="23" priority="18">
      <formula>$C$5="差替先掲示板への掲載"</formula>
    </cfRule>
  </conditionalFormatting>
  <conditionalFormatting sqref="C29:C30">
    <cfRule type="expression" dxfId="22" priority="9">
      <formula>$C$5="差替先掲示板への掲載"</formula>
    </cfRule>
  </conditionalFormatting>
  <conditionalFormatting sqref="C19">
    <cfRule type="expression" dxfId="21" priority="8">
      <formula>OR(,$C$18="非落札",$C$18="非応札")</formula>
    </cfRule>
  </conditionalFormatting>
  <conditionalFormatting sqref="C21">
    <cfRule type="expression" dxfId="20" priority="7">
      <formula>OR($C$20="非落札",$C$20="非応札")</formula>
    </cfRule>
  </conditionalFormatting>
  <conditionalFormatting sqref="C22">
    <cfRule type="expression" dxfId="19" priority="6">
      <formula>OR($C$18="非落札",$C$18="非応札")</formula>
    </cfRule>
  </conditionalFormatting>
  <conditionalFormatting sqref="C23">
    <cfRule type="expression" dxfId="18" priority="5">
      <formula>OR($C$18="非落札",$C$18="非応札",$C$22="非落札",$C$22="非応札")</formula>
    </cfRule>
  </conditionalFormatting>
  <conditionalFormatting sqref="C24">
    <cfRule type="expression" dxfId="17" priority="4">
      <formula>OR($C$18="非落札",$C$18="非応札")</formula>
    </cfRule>
  </conditionalFormatting>
  <conditionalFormatting sqref="C25">
    <cfRule type="expression" dxfId="16" priority="3">
      <formula>OR($C$18="非落札",$C$18="非応札",$C$24="無")</formula>
    </cfRule>
  </conditionalFormatting>
  <conditionalFormatting sqref="C26">
    <cfRule type="expression" dxfId="15" priority="2">
      <formula>AND(OR($C$18="非落札",$C$18="非応札"),OR($C$20="非落札",$C$20="非応札"))</formula>
    </cfRule>
  </conditionalFormatting>
  <conditionalFormatting sqref="C17">
    <cfRule type="expression" dxfId="14" priority="1">
      <formula>$C$16="無"</formula>
    </cfRule>
  </conditionalFormatting>
  <dataValidations count="5">
    <dataValidation type="list" allowBlank="1" showInputMessage="1" showErrorMessage="1" sqref="C18 C20 C22" xr:uid="{827CFBC0-F120-4941-8EA7-88C536CFBC23}">
      <formula1>"落札,非落札,非応札"</formula1>
    </dataValidation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"発電機トラブル,経済的な電源等差替"</formula1>
    </dataValidation>
    <dataValidation type="whole" allowBlank="1" showInputMessage="1" showErrorMessage="1" error="整数値を入力してください" sqref="C15 C17 C19 C21 C23 C25 C26" xr:uid="{B7CA0C36-E44F-4004-A9D2-487FA82C30E1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sheetPr codeName="Sheet2"/>
  <dimension ref="B1:Q140"/>
  <sheetViews>
    <sheetView zoomScale="70" zoomScaleNormal="70" workbookViewId="0"/>
  </sheetViews>
  <sheetFormatPr defaultColWidth="8.88671875" defaultRowHeight="15" x14ac:dyDescent="0.3"/>
  <cols>
    <col min="1" max="1" width="5.6640625" style="25" customWidth="1"/>
    <col min="2" max="2" width="8.88671875" style="25"/>
    <col min="3" max="3" width="20.77734375" style="25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91" t="s">
        <v>160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16" ht="16.2" x14ac:dyDescent="0.3">
      <c r="B2" s="121" t="s">
        <v>140</v>
      </c>
      <c r="C2" s="121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7" customFormat="1" ht="19.95" customHeight="1" x14ac:dyDescent="0.2">
      <c r="B4" s="27" t="s">
        <v>135</v>
      </c>
    </row>
    <row r="5" spans="2:16" s="27" customFormat="1" ht="18" customHeight="1" x14ac:dyDescent="0.2">
      <c r="B5" s="116" t="s">
        <v>0</v>
      </c>
      <c r="C5" s="116"/>
      <c r="D5" s="116" t="s">
        <v>20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28" t="s">
        <v>1</v>
      </c>
    </row>
    <row r="6" spans="2:16" s="27" customFormat="1" ht="18" customHeight="1" x14ac:dyDescent="0.3">
      <c r="B6" s="116" t="s">
        <v>2</v>
      </c>
      <c r="C6" s="116"/>
      <c r="D6" s="118" t="str">
        <f>IF('入力欄(基本情報)'!C13="","",'入力欄(基本情報)'!C13)</f>
        <v/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29"/>
    </row>
    <row r="7" spans="2:16" s="27" customFormat="1" ht="18" customHeight="1" x14ac:dyDescent="0.3">
      <c r="B7" s="116" t="s">
        <v>3</v>
      </c>
      <c r="C7" s="116"/>
      <c r="D7" s="99" t="str">
        <f>IF('入力欄(基本情報)'!C10="","",'入力欄(基本情報)'!C10)</f>
        <v>安定電源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29"/>
    </row>
    <row r="8" spans="2:16" s="27" customFormat="1" ht="18" customHeight="1" x14ac:dyDescent="0.3">
      <c r="B8" s="116" t="s">
        <v>4</v>
      </c>
      <c r="C8" s="116"/>
      <c r="D8" s="99" t="str">
        <f>IF('入力欄(基本情報)'!C11="","",'入力欄(基本情報)'!C11)</f>
        <v>揚水（純揚水）、蓄電池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29"/>
    </row>
    <row r="9" spans="2:16" s="27" customFormat="1" ht="18" customHeight="1" x14ac:dyDescent="0.3">
      <c r="B9" s="116" t="s">
        <v>5</v>
      </c>
      <c r="C9" s="116"/>
      <c r="D9" s="99" t="str">
        <f>IF('入力欄(基本情報)'!C14="","",'入力欄(基本情報)'!C14)</f>
        <v/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29"/>
    </row>
    <row r="10" spans="2:16" s="27" customFormat="1" ht="18" customHeight="1" x14ac:dyDescent="0.2">
      <c r="B10" s="116" t="s">
        <v>6</v>
      </c>
      <c r="C10" s="116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30" t="s">
        <v>19</v>
      </c>
    </row>
    <row r="11" spans="2:16" s="27" customFormat="1" ht="18" customHeight="1" x14ac:dyDescent="0.2">
      <c r="B11" s="122" t="s">
        <v>141</v>
      </c>
      <c r="C11" s="107"/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8" t="s">
        <v>17</v>
      </c>
      <c r="O11" s="28" t="s">
        <v>18</v>
      </c>
      <c r="P11" s="30"/>
    </row>
    <row r="12" spans="2:16" s="27" customFormat="1" ht="18" customHeight="1" x14ac:dyDescent="0.2">
      <c r="B12" s="108"/>
      <c r="C12" s="109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30" t="s">
        <v>142</v>
      </c>
    </row>
    <row r="13" spans="2:16" s="27" customFormat="1" ht="18" customHeight="1" x14ac:dyDescent="0.3">
      <c r="B13" s="116" t="s">
        <v>38</v>
      </c>
      <c r="C13" s="116"/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29"/>
    </row>
    <row r="14" spans="2:16" s="27" customFormat="1" ht="18" customHeight="1" x14ac:dyDescent="0.2">
      <c r="B14" s="116"/>
      <c r="C14" s="116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0" t="s">
        <v>19</v>
      </c>
    </row>
    <row r="15" spans="2:16" s="27" customFormat="1" ht="18" hidden="1" customHeight="1" x14ac:dyDescent="0.2">
      <c r="B15" s="94" t="s">
        <v>152</v>
      </c>
      <c r="C15" s="95"/>
      <c r="D15" s="71">
        <f>ROUND(D14,0)</f>
        <v>0</v>
      </c>
      <c r="E15" s="71">
        <f t="shared" ref="E15:O15" si="0">ROUND(E14,0)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P15" s="30"/>
    </row>
    <row r="16" spans="2:16" s="27" customFormat="1" ht="18" customHeight="1" x14ac:dyDescent="0.2">
      <c r="B16" s="122" t="s">
        <v>129</v>
      </c>
      <c r="C16" s="107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0"/>
    </row>
    <row r="17" spans="2:16" s="27" customFormat="1" ht="18" customHeight="1" x14ac:dyDescent="0.2">
      <c r="B17" s="108"/>
      <c r="C17" s="109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0" t="s">
        <v>51</v>
      </c>
    </row>
    <row r="18" spans="2:16" s="27" customFormat="1" ht="18" hidden="1" customHeight="1" x14ac:dyDescent="0.2">
      <c r="B18" s="94" t="s">
        <v>152</v>
      </c>
      <c r="C18" s="95"/>
      <c r="D18" s="72">
        <f>ROUND(D17,0)</f>
        <v>0</v>
      </c>
      <c r="E18" s="72">
        <f t="shared" ref="E18" si="1">ROUND(E17,0)</f>
        <v>0</v>
      </c>
      <c r="F18" s="72">
        <f t="shared" ref="F18" si="2">ROUND(F17,0)</f>
        <v>0</v>
      </c>
      <c r="G18" s="72">
        <f t="shared" ref="G18" si="3">ROUND(G17,0)</f>
        <v>0</v>
      </c>
      <c r="H18" s="72">
        <f t="shared" ref="H18" si="4">ROUND(H17,0)</f>
        <v>0</v>
      </c>
      <c r="I18" s="72">
        <f t="shared" ref="I18" si="5">ROUND(I17,0)</f>
        <v>0</v>
      </c>
      <c r="J18" s="72">
        <f t="shared" ref="J18" si="6">ROUND(J17,0)</f>
        <v>0</v>
      </c>
      <c r="K18" s="72">
        <f t="shared" ref="K18" si="7">ROUND(K17,0)</f>
        <v>0</v>
      </c>
      <c r="L18" s="72">
        <f t="shared" ref="L18" si="8">ROUND(L17,0)</f>
        <v>0</v>
      </c>
      <c r="M18" s="72">
        <f t="shared" ref="M18" si="9">ROUND(M17,0)</f>
        <v>0</v>
      </c>
      <c r="N18" s="72">
        <f t="shared" ref="N18" si="10">ROUND(N17,0)</f>
        <v>0</v>
      </c>
      <c r="O18" s="72">
        <f t="shared" ref="O18" si="11">ROUND(O17,0)</f>
        <v>0</v>
      </c>
      <c r="P18" s="30"/>
    </row>
    <row r="19" spans="2:16" s="27" customFormat="1" ht="18" customHeight="1" x14ac:dyDescent="0.2">
      <c r="B19" s="122" t="s">
        <v>130</v>
      </c>
      <c r="C19" s="107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0"/>
    </row>
    <row r="20" spans="2:16" s="27" customFormat="1" ht="18" customHeight="1" x14ac:dyDescent="0.2">
      <c r="B20" s="108"/>
      <c r="C20" s="109"/>
      <c r="D20" s="31">
        <f>D15*D18</f>
        <v>0</v>
      </c>
      <c r="E20" s="68">
        <f t="shared" ref="E20:O20" si="12">E15*E18</f>
        <v>0</v>
      </c>
      <c r="F20" s="68">
        <f t="shared" si="12"/>
        <v>0</v>
      </c>
      <c r="G20" s="68">
        <f t="shared" si="12"/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30" t="s">
        <v>50</v>
      </c>
    </row>
    <row r="21" spans="2:16" s="27" customFormat="1" ht="18" customHeight="1" x14ac:dyDescent="0.2">
      <c r="B21" s="122" t="s">
        <v>131</v>
      </c>
      <c r="C21" s="107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0"/>
    </row>
    <row r="22" spans="2:16" s="27" customFormat="1" ht="18" customHeight="1" x14ac:dyDescent="0.2">
      <c r="B22" s="108"/>
      <c r="C22" s="109"/>
      <c r="D22" s="32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2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2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2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2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2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2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2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2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2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2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2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0" t="s">
        <v>52</v>
      </c>
    </row>
    <row r="23" spans="2:16" s="27" customFormat="1" ht="18" customHeight="1" x14ac:dyDescent="0.2">
      <c r="B23" s="106" t="s">
        <v>148</v>
      </c>
      <c r="C23" s="107"/>
      <c r="D23" s="28" t="s">
        <v>7</v>
      </c>
      <c r="E23" s="28" t="s">
        <v>8</v>
      </c>
      <c r="F23" s="28" t="s">
        <v>9</v>
      </c>
      <c r="G23" s="28" t="s">
        <v>10</v>
      </c>
      <c r="H23" s="28" t="s">
        <v>11</v>
      </c>
      <c r="I23" s="28" t="s">
        <v>12</v>
      </c>
      <c r="J23" s="28" t="s">
        <v>13</v>
      </c>
      <c r="K23" s="28" t="s">
        <v>14</v>
      </c>
      <c r="L23" s="28" t="s">
        <v>15</v>
      </c>
      <c r="M23" s="28" t="s">
        <v>16</v>
      </c>
      <c r="N23" s="28" t="s">
        <v>17</v>
      </c>
      <c r="O23" s="28" t="s">
        <v>18</v>
      </c>
      <c r="P23" s="30"/>
    </row>
    <row r="24" spans="2:16" s="27" customFormat="1" ht="18" customHeight="1" x14ac:dyDescent="0.2">
      <c r="B24" s="108"/>
      <c r="C24" s="109"/>
      <c r="D24" s="31">
        <f>ROUND(1000*'計算用(差替元差替可能容量)'!K52,0)</f>
        <v>0</v>
      </c>
      <c r="E24" s="31">
        <f>ROUND(1000*'計算用(差替元差替可能容量)'!K53,0)</f>
        <v>0</v>
      </c>
      <c r="F24" s="31">
        <f>ROUND(1000*'計算用(差替元差替可能容量)'!K54,0)</f>
        <v>0</v>
      </c>
      <c r="G24" s="31">
        <f>ROUND(1000*'計算用(差替元差替可能容量)'!K55,0)</f>
        <v>0</v>
      </c>
      <c r="H24" s="31">
        <f>ROUND(1000*'計算用(差替元差替可能容量)'!K56,0)</f>
        <v>0</v>
      </c>
      <c r="I24" s="31">
        <f>ROUND(1000*'計算用(差替元差替可能容量)'!K57,0)</f>
        <v>0</v>
      </c>
      <c r="J24" s="31">
        <f>ROUND(1000*'計算用(差替元差替可能容量)'!K58,0)</f>
        <v>0</v>
      </c>
      <c r="K24" s="31">
        <f>ROUND(1000*'計算用(差替元差替可能容量)'!K59,0)</f>
        <v>0</v>
      </c>
      <c r="L24" s="31">
        <f>ROUND(1000*'計算用(差替元差替可能容量)'!K60,0)</f>
        <v>0</v>
      </c>
      <c r="M24" s="31">
        <f>ROUND(1000*'計算用(差替元差替可能容量)'!K61,0)</f>
        <v>0</v>
      </c>
      <c r="N24" s="31">
        <f>ROUND(1000*'計算用(差替元差替可能容量)'!K62,0)</f>
        <v>0</v>
      </c>
      <c r="O24" s="31">
        <f>ROUND(1000*'計算用(差替元差替可能容量)'!K63,0)</f>
        <v>0</v>
      </c>
      <c r="P24" s="30" t="s">
        <v>164</v>
      </c>
    </row>
    <row r="25" spans="2:16" s="27" customFormat="1" ht="34.950000000000003" customHeight="1" x14ac:dyDescent="0.2">
      <c r="B25" s="123" t="s">
        <v>143</v>
      </c>
      <c r="C25" s="116"/>
      <c r="D25" s="117">
        <f>ROUND('計算用(差替元差替可能容量)'!B97,0)</f>
        <v>0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30" t="s">
        <v>19</v>
      </c>
    </row>
    <row r="26" spans="2:16" s="27" customFormat="1" ht="18" customHeight="1" x14ac:dyDescent="0.2"/>
    <row r="27" spans="2:16" s="27" customFormat="1" ht="18" customHeight="1" x14ac:dyDescent="0.2">
      <c r="B27" s="27" t="s">
        <v>136</v>
      </c>
    </row>
    <row r="28" spans="2:16" s="27" customFormat="1" ht="18" customHeight="1" x14ac:dyDescent="0.2">
      <c r="B28" s="33" t="s">
        <v>118</v>
      </c>
      <c r="C28" s="28" t="s">
        <v>0</v>
      </c>
      <c r="D28" s="116" t="s">
        <v>20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28" t="s">
        <v>1</v>
      </c>
    </row>
    <row r="29" spans="2:16" s="27" customFormat="1" ht="18" customHeight="1" x14ac:dyDescent="0.2">
      <c r="B29" s="100" t="s">
        <v>119</v>
      </c>
      <c r="C29" s="28" t="s">
        <v>137</v>
      </c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3"/>
      <c r="P29" s="34"/>
    </row>
    <row r="30" spans="2:16" s="27" customFormat="1" ht="18" customHeight="1" x14ac:dyDescent="0.2">
      <c r="B30" s="101"/>
      <c r="C30" s="28" t="s">
        <v>138</v>
      </c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  <c r="P30" s="34"/>
    </row>
    <row r="31" spans="2:16" s="27" customFormat="1" ht="18" customHeight="1" x14ac:dyDescent="0.2">
      <c r="B31" s="101"/>
      <c r="C31" s="35" t="s">
        <v>144</v>
      </c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34"/>
    </row>
    <row r="32" spans="2:16" s="27" customFormat="1" ht="18" customHeight="1" x14ac:dyDescent="0.2">
      <c r="B32" s="101"/>
      <c r="C32" s="110" t="s">
        <v>145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0"/>
    </row>
    <row r="33" spans="2:17" s="27" customFormat="1" ht="18" customHeight="1" x14ac:dyDescent="0.2">
      <c r="B33" s="101"/>
      <c r="C33" s="10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0" t="s">
        <v>19</v>
      </c>
    </row>
    <row r="34" spans="2:17" s="27" customFormat="1" ht="18" hidden="1" customHeight="1" x14ac:dyDescent="0.2">
      <c r="B34" s="101"/>
      <c r="C34" s="73" t="s">
        <v>152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0"/>
    </row>
    <row r="35" spans="2:17" s="27" customFormat="1" ht="34.950000000000003" customHeight="1" x14ac:dyDescent="0.2">
      <c r="B35" s="101"/>
      <c r="C35" s="36" t="s">
        <v>146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30" t="s">
        <v>19</v>
      </c>
      <c r="Q35" s="37"/>
    </row>
    <row r="36" spans="2:17" s="27" customFormat="1" ht="18" hidden="1" customHeight="1" x14ac:dyDescent="0.2">
      <c r="B36" s="102"/>
      <c r="C36" s="73" t="s">
        <v>152</v>
      </c>
      <c r="D36" s="96">
        <f>ROUND(D35,0)</f>
        <v>0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30"/>
      <c r="Q36" s="37"/>
    </row>
    <row r="37" spans="2:17" s="27" customFormat="1" ht="18" customHeight="1" x14ac:dyDescent="0.2">
      <c r="B37" s="100" t="s">
        <v>120</v>
      </c>
      <c r="C37" s="28" t="s">
        <v>137</v>
      </c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  <c r="P37" s="34"/>
    </row>
    <row r="38" spans="2:17" s="27" customFormat="1" ht="18" customHeight="1" x14ac:dyDescent="0.2">
      <c r="B38" s="101"/>
      <c r="C38" s="28" t="s">
        <v>138</v>
      </c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3"/>
      <c r="P38" s="34"/>
    </row>
    <row r="39" spans="2:17" s="27" customFormat="1" ht="18" customHeight="1" x14ac:dyDescent="0.2">
      <c r="B39" s="101"/>
      <c r="C39" s="35" t="s">
        <v>144</v>
      </c>
      <c r="D39" s="11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/>
      <c r="P39" s="34"/>
    </row>
    <row r="40" spans="2:17" s="27" customFormat="1" ht="18" customHeight="1" x14ac:dyDescent="0.2">
      <c r="B40" s="101"/>
      <c r="C40" s="110" t="s">
        <v>145</v>
      </c>
      <c r="D40" s="67" t="s">
        <v>7</v>
      </c>
      <c r="E40" s="67" t="s">
        <v>8</v>
      </c>
      <c r="F40" s="67" t="s">
        <v>9</v>
      </c>
      <c r="G40" s="67" t="s">
        <v>10</v>
      </c>
      <c r="H40" s="67" t="s">
        <v>11</v>
      </c>
      <c r="I40" s="67" t="s">
        <v>12</v>
      </c>
      <c r="J40" s="67" t="s">
        <v>13</v>
      </c>
      <c r="K40" s="67" t="s">
        <v>14</v>
      </c>
      <c r="L40" s="67" t="s">
        <v>15</v>
      </c>
      <c r="M40" s="67" t="s">
        <v>16</v>
      </c>
      <c r="N40" s="67" t="s">
        <v>17</v>
      </c>
      <c r="O40" s="67" t="s">
        <v>18</v>
      </c>
      <c r="P40" s="30"/>
    </row>
    <row r="41" spans="2:17" s="27" customFormat="1" ht="18" customHeight="1" x14ac:dyDescent="0.2">
      <c r="B41" s="101"/>
      <c r="C41" s="102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0" t="s">
        <v>19</v>
      </c>
    </row>
    <row r="42" spans="2:17" s="27" customFormat="1" ht="18" hidden="1" customHeight="1" x14ac:dyDescent="0.2">
      <c r="B42" s="101"/>
      <c r="C42" s="73" t="s">
        <v>152</v>
      </c>
      <c r="D42" s="71">
        <f>ROUND(D41,0)</f>
        <v>0</v>
      </c>
      <c r="E42" s="71">
        <f t="shared" ref="E42" si="13">ROUND(E41,0)</f>
        <v>0</v>
      </c>
      <c r="F42" s="71">
        <f t="shared" ref="F42" si="14">ROUND(F41,0)</f>
        <v>0</v>
      </c>
      <c r="G42" s="71">
        <f t="shared" ref="G42" si="15">ROUND(G41,0)</f>
        <v>0</v>
      </c>
      <c r="H42" s="71">
        <f t="shared" ref="H42" si="16">ROUND(H41,0)</f>
        <v>0</v>
      </c>
      <c r="I42" s="71">
        <f t="shared" ref="I42" si="17">ROUND(I41,0)</f>
        <v>0</v>
      </c>
      <c r="J42" s="71">
        <f t="shared" ref="J42" si="18">ROUND(J41,0)</f>
        <v>0</v>
      </c>
      <c r="K42" s="71">
        <f t="shared" ref="K42" si="19">ROUND(K41,0)</f>
        <v>0</v>
      </c>
      <c r="L42" s="71">
        <f t="shared" ref="L42" si="20">ROUND(L41,0)</f>
        <v>0</v>
      </c>
      <c r="M42" s="71">
        <f t="shared" ref="M42" si="21">ROUND(M41,0)</f>
        <v>0</v>
      </c>
      <c r="N42" s="71">
        <f t="shared" ref="N42" si="22">ROUND(N41,0)</f>
        <v>0</v>
      </c>
      <c r="O42" s="71">
        <f t="shared" ref="O42" si="23">ROUND(O41,0)</f>
        <v>0</v>
      </c>
      <c r="P42" s="30"/>
    </row>
    <row r="43" spans="2:17" s="27" customFormat="1" ht="34.950000000000003" customHeight="1" x14ac:dyDescent="0.2">
      <c r="B43" s="101"/>
      <c r="C43" s="69" t="s">
        <v>146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30" t="s">
        <v>19</v>
      </c>
    </row>
    <row r="44" spans="2:17" s="27" customFormat="1" ht="18" hidden="1" customHeight="1" x14ac:dyDescent="0.2">
      <c r="B44" s="102"/>
      <c r="C44" s="73" t="s">
        <v>152</v>
      </c>
      <c r="D44" s="96">
        <f>ROUND(D43,0)</f>
        <v>0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8"/>
      <c r="P44" s="30"/>
    </row>
    <row r="45" spans="2:17" s="27" customFormat="1" ht="18" customHeight="1" x14ac:dyDescent="0.2">
      <c r="B45" s="100" t="s">
        <v>121</v>
      </c>
      <c r="C45" s="28" t="s">
        <v>137</v>
      </c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3"/>
      <c r="P45" s="34"/>
    </row>
    <row r="46" spans="2:17" s="27" customFormat="1" ht="18" customHeight="1" x14ac:dyDescent="0.2">
      <c r="B46" s="101"/>
      <c r="C46" s="28" t="s">
        <v>138</v>
      </c>
      <c r="D46" s="11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3"/>
      <c r="P46" s="34"/>
    </row>
    <row r="47" spans="2:17" s="27" customFormat="1" ht="18" customHeight="1" x14ac:dyDescent="0.2">
      <c r="B47" s="101"/>
      <c r="C47" s="35" t="s">
        <v>144</v>
      </c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3"/>
      <c r="P47" s="34"/>
    </row>
    <row r="48" spans="2:17" s="27" customFormat="1" ht="18" customHeight="1" x14ac:dyDescent="0.2">
      <c r="B48" s="101"/>
      <c r="C48" s="110" t="s">
        <v>145</v>
      </c>
      <c r="D48" s="67" t="s">
        <v>7</v>
      </c>
      <c r="E48" s="67" t="s">
        <v>8</v>
      </c>
      <c r="F48" s="67" t="s">
        <v>9</v>
      </c>
      <c r="G48" s="67" t="s">
        <v>10</v>
      </c>
      <c r="H48" s="67" t="s">
        <v>11</v>
      </c>
      <c r="I48" s="67" t="s">
        <v>12</v>
      </c>
      <c r="J48" s="67" t="s">
        <v>13</v>
      </c>
      <c r="K48" s="67" t="s">
        <v>14</v>
      </c>
      <c r="L48" s="67" t="s">
        <v>15</v>
      </c>
      <c r="M48" s="67" t="s">
        <v>16</v>
      </c>
      <c r="N48" s="67" t="s">
        <v>17</v>
      </c>
      <c r="O48" s="67" t="s">
        <v>18</v>
      </c>
      <c r="P48" s="30"/>
    </row>
    <row r="49" spans="2:16" s="27" customFormat="1" ht="18" customHeight="1" x14ac:dyDescent="0.2">
      <c r="B49" s="101"/>
      <c r="C49" s="102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30" t="s">
        <v>19</v>
      </c>
    </row>
    <row r="50" spans="2:16" s="27" customFormat="1" ht="18" hidden="1" customHeight="1" x14ac:dyDescent="0.2">
      <c r="B50" s="101"/>
      <c r="C50" s="73" t="s">
        <v>152</v>
      </c>
      <c r="D50" s="71">
        <f>ROUND(D49,0)</f>
        <v>0</v>
      </c>
      <c r="E50" s="71">
        <f t="shared" ref="E50" si="24">ROUND(E49,0)</f>
        <v>0</v>
      </c>
      <c r="F50" s="71">
        <f t="shared" ref="F50" si="25">ROUND(F49,0)</f>
        <v>0</v>
      </c>
      <c r="G50" s="71">
        <f t="shared" ref="G50" si="26">ROUND(G49,0)</f>
        <v>0</v>
      </c>
      <c r="H50" s="71">
        <f t="shared" ref="H50" si="27">ROUND(H49,0)</f>
        <v>0</v>
      </c>
      <c r="I50" s="71">
        <f t="shared" ref="I50" si="28">ROUND(I49,0)</f>
        <v>0</v>
      </c>
      <c r="J50" s="71">
        <f t="shared" ref="J50" si="29">ROUND(J49,0)</f>
        <v>0</v>
      </c>
      <c r="K50" s="71">
        <f t="shared" ref="K50" si="30">ROUND(K49,0)</f>
        <v>0</v>
      </c>
      <c r="L50" s="71">
        <f t="shared" ref="L50" si="31">ROUND(L49,0)</f>
        <v>0</v>
      </c>
      <c r="M50" s="71">
        <f t="shared" ref="M50" si="32">ROUND(M49,0)</f>
        <v>0</v>
      </c>
      <c r="N50" s="71">
        <f t="shared" ref="N50" si="33">ROUND(N49,0)</f>
        <v>0</v>
      </c>
      <c r="O50" s="71">
        <f t="shared" ref="O50" si="34">ROUND(O49,0)</f>
        <v>0</v>
      </c>
      <c r="P50" s="30"/>
    </row>
    <row r="51" spans="2:16" s="27" customFormat="1" ht="34.950000000000003" customHeight="1" x14ac:dyDescent="0.2">
      <c r="B51" s="101"/>
      <c r="C51" s="69" t="s">
        <v>146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30" t="s">
        <v>19</v>
      </c>
    </row>
    <row r="52" spans="2:16" s="27" customFormat="1" ht="18" hidden="1" customHeight="1" x14ac:dyDescent="0.2">
      <c r="B52" s="102"/>
      <c r="C52" s="73" t="s">
        <v>152</v>
      </c>
      <c r="D52" s="96">
        <f>ROUND(D51,0)</f>
        <v>0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8"/>
      <c r="P52" s="30"/>
    </row>
    <row r="53" spans="2:16" s="27" customFormat="1" ht="18" customHeight="1" x14ac:dyDescent="0.2">
      <c r="B53" s="100" t="s">
        <v>122</v>
      </c>
      <c r="C53" s="28" t="s">
        <v>137</v>
      </c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3"/>
      <c r="P53" s="34"/>
    </row>
    <row r="54" spans="2:16" s="27" customFormat="1" ht="18" customHeight="1" x14ac:dyDescent="0.2">
      <c r="B54" s="101"/>
      <c r="C54" s="28" t="s">
        <v>138</v>
      </c>
      <c r="D54" s="11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  <c r="P54" s="34"/>
    </row>
    <row r="55" spans="2:16" s="27" customFormat="1" ht="18" customHeight="1" x14ac:dyDescent="0.2">
      <c r="B55" s="101"/>
      <c r="C55" s="35" t="s">
        <v>144</v>
      </c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3"/>
      <c r="P55" s="34"/>
    </row>
    <row r="56" spans="2:16" s="27" customFormat="1" ht="18" customHeight="1" x14ac:dyDescent="0.2">
      <c r="B56" s="101"/>
      <c r="C56" s="110" t="s">
        <v>145</v>
      </c>
      <c r="D56" s="67" t="s">
        <v>7</v>
      </c>
      <c r="E56" s="67" t="s">
        <v>8</v>
      </c>
      <c r="F56" s="67" t="s">
        <v>9</v>
      </c>
      <c r="G56" s="67" t="s">
        <v>10</v>
      </c>
      <c r="H56" s="67" t="s">
        <v>11</v>
      </c>
      <c r="I56" s="67" t="s">
        <v>12</v>
      </c>
      <c r="J56" s="67" t="s">
        <v>13</v>
      </c>
      <c r="K56" s="67" t="s">
        <v>14</v>
      </c>
      <c r="L56" s="67" t="s">
        <v>15</v>
      </c>
      <c r="M56" s="67" t="s">
        <v>16</v>
      </c>
      <c r="N56" s="67" t="s">
        <v>17</v>
      </c>
      <c r="O56" s="67" t="s">
        <v>18</v>
      </c>
      <c r="P56" s="30"/>
    </row>
    <row r="57" spans="2:16" s="27" customFormat="1" ht="18" customHeight="1" x14ac:dyDescent="0.2">
      <c r="B57" s="101"/>
      <c r="C57" s="102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30" t="s">
        <v>19</v>
      </c>
    </row>
    <row r="58" spans="2:16" s="27" customFormat="1" ht="18" hidden="1" customHeight="1" x14ac:dyDescent="0.2">
      <c r="B58" s="101"/>
      <c r="C58" s="73" t="s">
        <v>152</v>
      </c>
      <c r="D58" s="71">
        <f>ROUND(D57,0)</f>
        <v>0</v>
      </c>
      <c r="E58" s="71">
        <f t="shared" ref="E58" si="35">ROUND(E57,0)</f>
        <v>0</v>
      </c>
      <c r="F58" s="71">
        <f t="shared" ref="F58" si="36">ROUND(F57,0)</f>
        <v>0</v>
      </c>
      <c r="G58" s="71">
        <f t="shared" ref="G58" si="37">ROUND(G57,0)</f>
        <v>0</v>
      </c>
      <c r="H58" s="71">
        <f t="shared" ref="H58" si="38">ROUND(H57,0)</f>
        <v>0</v>
      </c>
      <c r="I58" s="71">
        <f t="shared" ref="I58" si="39">ROUND(I57,0)</f>
        <v>0</v>
      </c>
      <c r="J58" s="71">
        <f t="shared" ref="J58" si="40">ROUND(J57,0)</f>
        <v>0</v>
      </c>
      <c r="K58" s="71">
        <f t="shared" ref="K58" si="41">ROUND(K57,0)</f>
        <v>0</v>
      </c>
      <c r="L58" s="71">
        <f t="shared" ref="L58" si="42">ROUND(L57,0)</f>
        <v>0</v>
      </c>
      <c r="M58" s="71">
        <f t="shared" ref="M58" si="43">ROUND(M57,0)</f>
        <v>0</v>
      </c>
      <c r="N58" s="71">
        <f t="shared" ref="N58" si="44">ROUND(N57,0)</f>
        <v>0</v>
      </c>
      <c r="O58" s="71">
        <f t="shared" ref="O58" si="45">ROUND(O57,0)</f>
        <v>0</v>
      </c>
      <c r="P58" s="30"/>
    </row>
    <row r="59" spans="2:16" s="27" customFormat="1" ht="34.950000000000003" customHeight="1" x14ac:dyDescent="0.2">
      <c r="B59" s="101"/>
      <c r="C59" s="69" t="s">
        <v>146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30" t="s">
        <v>19</v>
      </c>
    </row>
    <row r="60" spans="2:16" s="27" customFormat="1" ht="18" hidden="1" customHeight="1" x14ac:dyDescent="0.2">
      <c r="B60" s="102"/>
      <c r="C60" s="73" t="s">
        <v>152</v>
      </c>
      <c r="D60" s="96">
        <f>ROUND(D59,0)</f>
        <v>0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8"/>
      <c r="P60" s="30"/>
    </row>
    <row r="61" spans="2:16" s="27" customFormat="1" ht="18" customHeight="1" x14ac:dyDescent="0.2">
      <c r="B61" s="100" t="s">
        <v>123</v>
      </c>
      <c r="C61" s="28" t="s">
        <v>137</v>
      </c>
      <c r="D61" s="11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3"/>
      <c r="P61" s="34"/>
    </row>
    <row r="62" spans="2:16" s="27" customFormat="1" ht="18" customHeight="1" x14ac:dyDescent="0.2">
      <c r="B62" s="101"/>
      <c r="C62" s="28" t="s">
        <v>138</v>
      </c>
      <c r="D62" s="11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3"/>
      <c r="P62" s="34"/>
    </row>
    <row r="63" spans="2:16" s="27" customFormat="1" ht="18" customHeight="1" x14ac:dyDescent="0.2">
      <c r="B63" s="101"/>
      <c r="C63" s="35" t="s">
        <v>144</v>
      </c>
      <c r="D63" s="11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3"/>
      <c r="P63" s="34"/>
    </row>
    <row r="64" spans="2:16" s="27" customFormat="1" ht="18" customHeight="1" x14ac:dyDescent="0.2">
      <c r="B64" s="101"/>
      <c r="C64" s="110" t="s">
        <v>145</v>
      </c>
      <c r="D64" s="67" t="s">
        <v>7</v>
      </c>
      <c r="E64" s="67" t="s">
        <v>8</v>
      </c>
      <c r="F64" s="67" t="s">
        <v>9</v>
      </c>
      <c r="G64" s="67" t="s">
        <v>10</v>
      </c>
      <c r="H64" s="67" t="s">
        <v>11</v>
      </c>
      <c r="I64" s="67" t="s">
        <v>12</v>
      </c>
      <c r="J64" s="67" t="s">
        <v>13</v>
      </c>
      <c r="K64" s="67" t="s">
        <v>14</v>
      </c>
      <c r="L64" s="67" t="s">
        <v>15</v>
      </c>
      <c r="M64" s="67" t="s">
        <v>16</v>
      </c>
      <c r="N64" s="67" t="s">
        <v>17</v>
      </c>
      <c r="O64" s="67" t="s">
        <v>18</v>
      </c>
      <c r="P64" s="30"/>
    </row>
    <row r="65" spans="2:16" s="27" customFormat="1" ht="18" customHeight="1" x14ac:dyDescent="0.2">
      <c r="B65" s="101"/>
      <c r="C65" s="102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30" t="s">
        <v>19</v>
      </c>
    </row>
    <row r="66" spans="2:16" s="27" customFormat="1" ht="18" hidden="1" customHeight="1" x14ac:dyDescent="0.2">
      <c r="B66" s="101"/>
      <c r="C66" s="73" t="s">
        <v>152</v>
      </c>
      <c r="D66" s="71">
        <f>ROUND(D65,0)</f>
        <v>0</v>
      </c>
      <c r="E66" s="71">
        <f t="shared" ref="E66" si="46">ROUND(E65,0)</f>
        <v>0</v>
      </c>
      <c r="F66" s="71">
        <f t="shared" ref="F66" si="47">ROUND(F65,0)</f>
        <v>0</v>
      </c>
      <c r="G66" s="71">
        <f t="shared" ref="G66" si="48">ROUND(G65,0)</f>
        <v>0</v>
      </c>
      <c r="H66" s="71">
        <f t="shared" ref="H66" si="49">ROUND(H65,0)</f>
        <v>0</v>
      </c>
      <c r="I66" s="71">
        <f t="shared" ref="I66" si="50">ROUND(I65,0)</f>
        <v>0</v>
      </c>
      <c r="J66" s="71">
        <f t="shared" ref="J66" si="51">ROUND(J65,0)</f>
        <v>0</v>
      </c>
      <c r="K66" s="71">
        <f t="shared" ref="K66" si="52">ROUND(K65,0)</f>
        <v>0</v>
      </c>
      <c r="L66" s="71">
        <f t="shared" ref="L66" si="53">ROUND(L65,0)</f>
        <v>0</v>
      </c>
      <c r="M66" s="71">
        <f t="shared" ref="M66" si="54">ROUND(M65,0)</f>
        <v>0</v>
      </c>
      <c r="N66" s="71">
        <f t="shared" ref="N66" si="55">ROUND(N65,0)</f>
        <v>0</v>
      </c>
      <c r="O66" s="71">
        <f t="shared" ref="O66" si="56">ROUND(O65,0)</f>
        <v>0</v>
      </c>
      <c r="P66" s="30"/>
    </row>
    <row r="67" spans="2:16" s="27" customFormat="1" ht="34.950000000000003" customHeight="1" x14ac:dyDescent="0.2">
      <c r="B67" s="101"/>
      <c r="C67" s="69" t="s">
        <v>146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30" t="s">
        <v>19</v>
      </c>
    </row>
    <row r="68" spans="2:16" s="27" customFormat="1" ht="18" hidden="1" customHeight="1" x14ac:dyDescent="0.2">
      <c r="B68" s="102"/>
      <c r="C68" s="73" t="s">
        <v>152</v>
      </c>
      <c r="D68" s="96">
        <f>ROUND(D67,0)</f>
        <v>0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8"/>
      <c r="P68" s="30"/>
    </row>
    <row r="69" spans="2:16" s="27" customFormat="1" ht="18" customHeight="1" x14ac:dyDescent="0.2">
      <c r="B69" s="100" t="s">
        <v>124</v>
      </c>
      <c r="C69" s="28" t="s">
        <v>137</v>
      </c>
      <c r="D69" s="11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3"/>
      <c r="P69" s="34"/>
    </row>
    <row r="70" spans="2:16" s="27" customFormat="1" ht="18" customHeight="1" x14ac:dyDescent="0.2">
      <c r="B70" s="101"/>
      <c r="C70" s="28" t="s">
        <v>138</v>
      </c>
      <c r="D70" s="11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3"/>
      <c r="P70" s="34"/>
    </row>
    <row r="71" spans="2:16" s="27" customFormat="1" ht="18" customHeight="1" x14ac:dyDescent="0.2">
      <c r="B71" s="101"/>
      <c r="C71" s="35" t="s">
        <v>144</v>
      </c>
      <c r="D71" s="11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  <c r="P71" s="34"/>
    </row>
    <row r="72" spans="2:16" s="27" customFormat="1" ht="18" customHeight="1" x14ac:dyDescent="0.2">
      <c r="B72" s="101"/>
      <c r="C72" s="110" t="s">
        <v>145</v>
      </c>
      <c r="D72" s="67" t="s">
        <v>7</v>
      </c>
      <c r="E72" s="67" t="s">
        <v>8</v>
      </c>
      <c r="F72" s="67" t="s">
        <v>9</v>
      </c>
      <c r="G72" s="67" t="s">
        <v>10</v>
      </c>
      <c r="H72" s="67" t="s">
        <v>11</v>
      </c>
      <c r="I72" s="67" t="s">
        <v>12</v>
      </c>
      <c r="J72" s="67" t="s">
        <v>13</v>
      </c>
      <c r="K72" s="67" t="s">
        <v>14</v>
      </c>
      <c r="L72" s="67" t="s">
        <v>15</v>
      </c>
      <c r="M72" s="67" t="s">
        <v>16</v>
      </c>
      <c r="N72" s="67" t="s">
        <v>17</v>
      </c>
      <c r="O72" s="67" t="s">
        <v>18</v>
      </c>
      <c r="P72" s="30"/>
    </row>
    <row r="73" spans="2:16" s="27" customFormat="1" ht="18" customHeight="1" x14ac:dyDescent="0.2">
      <c r="B73" s="101"/>
      <c r="C73" s="102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30" t="s">
        <v>19</v>
      </c>
    </row>
    <row r="74" spans="2:16" s="27" customFormat="1" ht="18" hidden="1" customHeight="1" x14ac:dyDescent="0.2">
      <c r="B74" s="101"/>
      <c r="C74" s="73" t="s">
        <v>152</v>
      </c>
      <c r="D74" s="71">
        <f>ROUND(D73,0)</f>
        <v>0</v>
      </c>
      <c r="E74" s="71">
        <f t="shared" ref="E74" si="57">ROUND(E73,0)</f>
        <v>0</v>
      </c>
      <c r="F74" s="71">
        <f t="shared" ref="F74" si="58">ROUND(F73,0)</f>
        <v>0</v>
      </c>
      <c r="G74" s="71">
        <f t="shared" ref="G74" si="59">ROUND(G73,0)</f>
        <v>0</v>
      </c>
      <c r="H74" s="71">
        <f t="shared" ref="H74" si="60">ROUND(H73,0)</f>
        <v>0</v>
      </c>
      <c r="I74" s="71">
        <f t="shared" ref="I74" si="61">ROUND(I73,0)</f>
        <v>0</v>
      </c>
      <c r="J74" s="71">
        <f t="shared" ref="J74" si="62">ROUND(J73,0)</f>
        <v>0</v>
      </c>
      <c r="K74" s="71">
        <f t="shared" ref="K74" si="63">ROUND(K73,0)</f>
        <v>0</v>
      </c>
      <c r="L74" s="71">
        <f t="shared" ref="L74" si="64">ROUND(L73,0)</f>
        <v>0</v>
      </c>
      <c r="M74" s="71">
        <f t="shared" ref="M74" si="65">ROUND(M73,0)</f>
        <v>0</v>
      </c>
      <c r="N74" s="71">
        <f t="shared" ref="N74" si="66">ROUND(N73,0)</f>
        <v>0</v>
      </c>
      <c r="O74" s="71">
        <f t="shared" ref="O74" si="67">ROUND(O73,0)</f>
        <v>0</v>
      </c>
      <c r="P74" s="30"/>
    </row>
    <row r="75" spans="2:16" s="27" customFormat="1" ht="34.950000000000003" customHeight="1" x14ac:dyDescent="0.2">
      <c r="B75" s="101"/>
      <c r="C75" s="69" t="s">
        <v>146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30" t="s">
        <v>19</v>
      </c>
    </row>
    <row r="76" spans="2:16" s="27" customFormat="1" ht="18" hidden="1" customHeight="1" x14ac:dyDescent="0.2">
      <c r="B76" s="102"/>
      <c r="C76" s="73" t="s">
        <v>152</v>
      </c>
      <c r="D76" s="96">
        <f>ROUND(D75,0)</f>
        <v>0</v>
      </c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8"/>
      <c r="P76" s="30"/>
    </row>
    <row r="77" spans="2:16" s="27" customFormat="1" ht="18" customHeight="1" x14ac:dyDescent="0.2">
      <c r="B77" s="100" t="s">
        <v>125</v>
      </c>
      <c r="C77" s="28" t="s">
        <v>137</v>
      </c>
      <c r="D77" s="11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3"/>
      <c r="P77" s="34"/>
    </row>
    <row r="78" spans="2:16" s="27" customFormat="1" ht="18" customHeight="1" x14ac:dyDescent="0.2">
      <c r="B78" s="101"/>
      <c r="C78" s="28" t="s">
        <v>138</v>
      </c>
      <c r="D78" s="11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3"/>
      <c r="P78" s="34"/>
    </row>
    <row r="79" spans="2:16" s="27" customFormat="1" ht="18" customHeight="1" x14ac:dyDescent="0.2">
      <c r="B79" s="101"/>
      <c r="C79" s="35" t="s">
        <v>144</v>
      </c>
      <c r="D79" s="11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3"/>
      <c r="P79" s="34"/>
    </row>
    <row r="80" spans="2:16" s="27" customFormat="1" ht="18" customHeight="1" x14ac:dyDescent="0.2">
      <c r="B80" s="101"/>
      <c r="C80" s="110" t="s">
        <v>145</v>
      </c>
      <c r="D80" s="67" t="s">
        <v>7</v>
      </c>
      <c r="E80" s="67" t="s">
        <v>8</v>
      </c>
      <c r="F80" s="67" t="s">
        <v>9</v>
      </c>
      <c r="G80" s="67" t="s">
        <v>10</v>
      </c>
      <c r="H80" s="67" t="s">
        <v>11</v>
      </c>
      <c r="I80" s="67" t="s">
        <v>12</v>
      </c>
      <c r="J80" s="67" t="s">
        <v>13</v>
      </c>
      <c r="K80" s="67" t="s">
        <v>14</v>
      </c>
      <c r="L80" s="67" t="s">
        <v>15</v>
      </c>
      <c r="M80" s="67" t="s">
        <v>16</v>
      </c>
      <c r="N80" s="67" t="s">
        <v>17</v>
      </c>
      <c r="O80" s="67" t="s">
        <v>18</v>
      </c>
      <c r="P80" s="30"/>
    </row>
    <row r="81" spans="2:16" s="27" customFormat="1" ht="18" customHeight="1" x14ac:dyDescent="0.2">
      <c r="B81" s="101"/>
      <c r="C81" s="102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30" t="s">
        <v>19</v>
      </c>
    </row>
    <row r="82" spans="2:16" s="27" customFormat="1" ht="18" hidden="1" customHeight="1" x14ac:dyDescent="0.2">
      <c r="B82" s="101"/>
      <c r="C82" s="73" t="s">
        <v>152</v>
      </c>
      <c r="D82" s="71">
        <f>ROUND(D81,0)</f>
        <v>0</v>
      </c>
      <c r="E82" s="71">
        <f t="shared" ref="E82" si="68">ROUND(E81,0)</f>
        <v>0</v>
      </c>
      <c r="F82" s="71">
        <f t="shared" ref="F82" si="69">ROUND(F81,0)</f>
        <v>0</v>
      </c>
      <c r="G82" s="71">
        <f t="shared" ref="G82" si="70">ROUND(G81,0)</f>
        <v>0</v>
      </c>
      <c r="H82" s="71">
        <f t="shared" ref="H82" si="71">ROUND(H81,0)</f>
        <v>0</v>
      </c>
      <c r="I82" s="71">
        <f t="shared" ref="I82" si="72">ROUND(I81,0)</f>
        <v>0</v>
      </c>
      <c r="J82" s="71">
        <f t="shared" ref="J82" si="73">ROUND(J81,0)</f>
        <v>0</v>
      </c>
      <c r="K82" s="71">
        <f t="shared" ref="K82" si="74">ROUND(K81,0)</f>
        <v>0</v>
      </c>
      <c r="L82" s="71">
        <f t="shared" ref="L82" si="75">ROUND(L81,0)</f>
        <v>0</v>
      </c>
      <c r="M82" s="71">
        <f t="shared" ref="M82" si="76">ROUND(M81,0)</f>
        <v>0</v>
      </c>
      <c r="N82" s="71">
        <f t="shared" ref="N82" si="77">ROUND(N81,0)</f>
        <v>0</v>
      </c>
      <c r="O82" s="71">
        <f t="shared" ref="O82" si="78">ROUND(O81,0)</f>
        <v>0</v>
      </c>
      <c r="P82" s="30"/>
    </row>
    <row r="83" spans="2:16" s="27" customFormat="1" ht="34.950000000000003" customHeight="1" x14ac:dyDescent="0.2">
      <c r="B83" s="101"/>
      <c r="C83" s="69" t="s">
        <v>146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30" t="s">
        <v>19</v>
      </c>
    </row>
    <row r="84" spans="2:16" s="27" customFormat="1" ht="18" hidden="1" customHeight="1" x14ac:dyDescent="0.2">
      <c r="B84" s="102"/>
      <c r="C84" s="73" t="s">
        <v>152</v>
      </c>
      <c r="D84" s="96">
        <f>ROUND(D83,0)</f>
        <v>0</v>
      </c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8"/>
      <c r="P84" s="30"/>
    </row>
    <row r="85" spans="2:16" s="27" customFormat="1" ht="18" customHeight="1" x14ac:dyDescent="0.2">
      <c r="B85" s="100" t="s">
        <v>126</v>
      </c>
      <c r="C85" s="28" t="s">
        <v>137</v>
      </c>
      <c r="D85" s="11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3"/>
      <c r="P85" s="34"/>
    </row>
    <row r="86" spans="2:16" s="27" customFormat="1" ht="18" customHeight="1" x14ac:dyDescent="0.2">
      <c r="B86" s="101"/>
      <c r="C86" s="28" t="s">
        <v>138</v>
      </c>
      <c r="D86" s="11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3"/>
      <c r="P86" s="34"/>
    </row>
    <row r="87" spans="2:16" s="27" customFormat="1" ht="18" customHeight="1" x14ac:dyDescent="0.2">
      <c r="B87" s="101"/>
      <c r="C87" s="35" t="s">
        <v>144</v>
      </c>
      <c r="D87" s="11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3"/>
      <c r="P87" s="34"/>
    </row>
    <row r="88" spans="2:16" s="27" customFormat="1" ht="18" customHeight="1" x14ac:dyDescent="0.2">
      <c r="B88" s="101"/>
      <c r="C88" s="110" t="s">
        <v>145</v>
      </c>
      <c r="D88" s="67" t="s">
        <v>7</v>
      </c>
      <c r="E88" s="67" t="s">
        <v>8</v>
      </c>
      <c r="F88" s="67" t="s">
        <v>9</v>
      </c>
      <c r="G88" s="67" t="s">
        <v>10</v>
      </c>
      <c r="H88" s="67" t="s">
        <v>11</v>
      </c>
      <c r="I88" s="67" t="s">
        <v>12</v>
      </c>
      <c r="J88" s="67" t="s">
        <v>13</v>
      </c>
      <c r="K88" s="67" t="s">
        <v>14</v>
      </c>
      <c r="L88" s="67" t="s">
        <v>15</v>
      </c>
      <c r="M88" s="67" t="s">
        <v>16</v>
      </c>
      <c r="N88" s="67" t="s">
        <v>17</v>
      </c>
      <c r="O88" s="67" t="s">
        <v>18</v>
      </c>
      <c r="P88" s="30"/>
    </row>
    <row r="89" spans="2:16" s="27" customFormat="1" ht="18" customHeight="1" x14ac:dyDescent="0.2">
      <c r="B89" s="101"/>
      <c r="C89" s="102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30" t="s">
        <v>19</v>
      </c>
    </row>
    <row r="90" spans="2:16" s="27" customFormat="1" ht="18" hidden="1" customHeight="1" x14ac:dyDescent="0.2">
      <c r="B90" s="101"/>
      <c r="C90" s="73" t="s">
        <v>152</v>
      </c>
      <c r="D90" s="71">
        <f>ROUND(D89,0)</f>
        <v>0</v>
      </c>
      <c r="E90" s="71">
        <f t="shared" ref="E90" si="79">ROUND(E89,0)</f>
        <v>0</v>
      </c>
      <c r="F90" s="71">
        <f t="shared" ref="F90" si="80">ROUND(F89,0)</f>
        <v>0</v>
      </c>
      <c r="G90" s="71">
        <f t="shared" ref="G90" si="81">ROUND(G89,0)</f>
        <v>0</v>
      </c>
      <c r="H90" s="71">
        <f t="shared" ref="H90" si="82">ROUND(H89,0)</f>
        <v>0</v>
      </c>
      <c r="I90" s="71">
        <f t="shared" ref="I90" si="83">ROUND(I89,0)</f>
        <v>0</v>
      </c>
      <c r="J90" s="71">
        <f t="shared" ref="J90" si="84">ROUND(J89,0)</f>
        <v>0</v>
      </c>
      <c r="K90" s="71">
        <f t="shared" ref="K90" si="85">ROUND(K89,0)</f>
        <v>0</v>
      </c>
      <c r="L90" s="71">
        <f t="shared" ref="L90" si="86">ROUND(L89,0)</f>
        <v>0</v>
      </c>
      <c r="M90" s="71">
        <f t="shared" ref="M90" si="87">ROUND(M89,0)</f>
        <v>0</v>
      </c>
      <c r="N90" s="71">
        <f t="shared" ref="N90" si="88">ROUND(N89,0)</f>
        <v>0</v>
      </c>
      <c r="O90" s="71">
        <f t="shared" ref="O90" si="89">ROUND(O89,0)</f>
        <v>0</v>
      </c>
      <c r="P90" s="30"/>
    </row>
    <row r="91" spans="2:16" s="27" customFormat="1" ht="34.950000000000003" customHeight="1" x14ac:dyDescent="0.2">
      <c r="B91" s="101"/>
      <c r="C91" s="69" t="s">
        <v>146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30" t="s">
        <v>19</v>
      </c>
    </row>
    <row r="92" spans="2:16" s="27" customFormat="1" ht="18" hidden="1" customHeight="1" x14ac:dyDescent="0.2">
      <c r="B92" s="102"/>
      <c r="C92" s="73" t="s">
        <v>152</v>
      </c>
      <c r="D92" s="96">
        <f>ROUND(D91,0)</f>
        <v>0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8"/>
      <c r="P92" s="30"/>
    </row>
    <row r="93" spans="2:16" s="27" customFormat="1" ht="18" customHeight="1" x14ac:dyDescent="0.2">
      <c r="B93" s="100" t="s">
        <v>127</v>
      </c>
      <c r="C93" s="28" t="s">
        <v>137</v>
      </c>
      <c r="D93" s="11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3"/>
      <c r="P93" s="34"/>
    </row>
    <row r="94" spans="2:16" s="27" customFormat="1" ht="18" customHeight="1" x14ac:dyDescent="0.2">
      <c r="B94" s="101"/>
      <c r="C94" s="28" t="s">
        <v>138</v>
      </c>
      <c r="D94" s="11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3"/>
      <c r="P94" s="34"/>
    </row>
    <row r="95" spans="2:16" s="27" customFormat="1" ht="18" customHeight="1" x14ac:dyDescent="0.2">
      <c r="B95" s="101"/>
      <c r="C95" s="35" t="s">
        <v>144</v>
      </c>
      <c r="D95" s="11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3"/>
      <c r="P95" s="34"/>
    </row>
    <row r="96" spans="2:16" s="27" customFormat="1" ht="18" customHeight="1" x14ac:dyDescent="0.2">
      <c r="B96" s="101"/>
      <c r="C96" s="110" t="s">
        <v>145</v>
      </c>
      <c r="D96" s="67" t="s">
        <v>7</v>
      </c>
      <c r="E96" s="67" t="s">
        <v>8</v>
      </c>
      <c r="F96" s="67" t="s">
        <v>9</v>
      </c>
      <c r="G96" s="67" t="s">
        <v>10</v>
      </c>
      <c r="H96" s="67" t="s">
        <v>11</v>
      </c>
      <c r="I96" s="67" t="s">
        <v>12</v>
      </c>
      <c r="J96" s="67" t="s">
        <v>13</v>
      </c>
      <c r="K96" s="67" t="s">
        <v>14</v>
      </c>
      <c r="L96" s="67" t="s">
        <v>15</v>
      </c>
      <c r="M96" s="67" t="s">
        <v>16</v>
      </c>
      <c r="N96" s="67" t="s">
        <v>17</v>
      </c>
      <c r="O96" s="67" t="s">
        <v>18</v>
      </c>
      <c r="P96" s="30"/>
    </row>
    <row r="97" spans="2:16" s="27" customFormat="1" ht="18" customHeight="1" x14ac:dyDescent="0.2">
      <c r="B97" s="101"/>
      <c r="C97" s="102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30" t="s">
        <v>19</v>
      </c>
    </row>
    <row r="98" spans="2:16" s="27" customFormat="1" ht="18" hidden="1" customHeight="1" x14ac:dyDescent="0.2">
      <c r="B98" s="101"/>
      <c r="C98" s="73" t="s">
        <v>152</v>
      </c>
      <c r="D98" s="71">
        <f>ROUND(D97,0)</f>
        <v>0</v>
      </c>
      <c r="E98" s="71">
        <f t="shared" ref="E98" si="90">ROUND(E97,0)</f>
        <v>0</v>
      </c>
      <c r="F98" s="71">
        <f t="shared" ref="F98" si="91">ROUND(F97,0)</f>
        <v>0</v>
      </c>
      <c r="G98" s="71">
        <f t="shared" ref="G98" si="92">ROUND(G97,0)</f>
        <v>0</v>
      </c>
      <c r="H98" s="71">
        <f t="shared" ref="H98" si="93">ROUND(H97,0)</f>
        <v>0</v>
      </c>
      <c r="I98" s="71">
        <f t="shared" ref="I98" si="94">ROUND(I97,0)</f>
        <v>0</v>
      </c>
      <c r="J98" s="71">
        <f t="shared" ref="J98" si="95">ROUND(J97,0)</f>
        <v>0</v>
      </c>
      <c r="K98" s="71">
        <f t="shared" ref="K98" si="96">ROUND(K97,0)</f>
        <v>0</v>
      </c>
      <c r="L98" s="71">
        <f t="shared" ref="L98" si="97">ROUND(L97,0)</f>
        <v>0</v>
      </c>
      <c r="M98" s="71">
        <f t="shared" ref="M98" si="98">ROUND(M97,0)</f>
        <v>0</v>
      </c>
      <c r="N98" s="71">
        <f t="shared" ref="N98" si="99">ROUND(N97,0)</f>
        <v>0</v>
      </c>
      <c r="O98" s="71">
        <f t="shared" ref="O98" si="100">ROUND(O97,0)</f>
        <v>0</v>
      </c>
      <c r="P98" s="30"/>
    </row>
    <row r="99" spans="2:16" s="27" customFormat="1" ht="34.950000000000003" customHeight="1" x14ac:dyDescent="0.2">
      <c r="B99" s="101"/>
      <c r="C99" s="69" t="s">
        <v>146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30" t="s">
        <v>19</v>
      </c>
    </row>
    <row r="100" spans="2:16" s="27" customFormat="1" ht="18" hidden="1" customHeight="1" x14ac:dyDescent="0.2">
      <c r="B100" s="102"/>
      <c r="C100" s="73" t="s">
        <v>152</v>
      </c>
      <c r="D100" s="96">
        <f>ROUND(D99,0)</f>
        <v>0</v>
      </c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8"/>
      <c r="P100" s="30"/>
    </row>
    <row r="101" spans="2:16" s="27" customFormat="1" ht="18" customHeight="1" x14ac:dyDescent="0.2">
      <c r="B101" s="116"/>
      <c r="C101" s="110" t="s">
        <v>145</v>
      </c>
      <c r="D101" s="28" t="s">
        <v>7</v>
      </c>
      <c r="E101" s="28" t="s">
        <v>8</v>
      </c>
      <c r="F101" s="28" t="s">
        <v>9</v>
      </c>
      <c r="G101" s="28" t="s">
        <v>10</v>
      </c>
      <c r="H101" s="28" t="s">
        <v>11</v>
      </c>
      <c r="I101" s="28" t="s">
        <v>12</v>
      </c>
      <c r="J101" s="28" t="s">
        <v>13</v>
      </c>
      <c r="K101" s="28" t="s">
        <v>14</v>
      </c>
      <c r="L101" s="28" t="s">
        <v>15</v>
      </c>
      <c r="M101" s="28" t="s">
        <v>16</v>
      </c>
      <c r="N101" s="28" t="s">
        <v>17</v>
      </c>
      <c r="O101" s="28" t="s">
        <v>18</v>
      </c>
      <c r="P101" s="30"/>
    </row>
    <row r="102" spans="2:16" s="27" customFormat="1" ht="18" customHeight="1" x14ac:dyDescent="0.2">
      <c r="B102" s="116"/>
      <c r="C102" s="102"/>
      <c r="D102" s="31">
        <f>SUM(D34,D42,D50,D58,D66,D74,D82,D90,D98)</f>
        <v>0</v>
      </c>
      <c r="E102" s="68">
        <f t="shared" ref="E102:O102" si="101">SUM(E34,E42,E50,E58,E66,E74,E82,E90,E98)</f>
        <v>0</v>
      </c>
      <c r="F102" s="68">
        <f t="shared" si="101"/>
        <v>0</v>
      </c>
      <c r="G102" s="68">
        <f t="shared" si="101"/>
        <v>0</v>
      </c>
      <c r="H102" s="68">
        <f t="shared" si="101"/>
        <v>0</v>
      </c>
      <c r="I102" s="68">
        <f t="shared" si="101"/>
        <v>0</v>
      </c>
      <c r="J102" s="68">
        <f t="shared" si="101"/>
        <v>0</v>
      </c>
      <c r="K102" s="68">
        <f t="shared" si="101"/>
        <v>0</v>
      </c>
      <c r="L102" s="68">
        <f t="shared" si="101"/>
        <v>0</v>
      </c>
      <c r="M102" s="68">
        <f t="shared" si="101"/>
        <v>0</v>
      </c>
      <c r="N102" s="68">
        <f t="shared" si="101"/>
        <v>0</v>
      </c>
      <c r="O102" s="68">
        <f t="shared" si="101"/>
        <v>0</v>
      </c>
      <c r="P102" s="30" t="s">
        <v>19</v>
      </c>
    </row>
    <row r="103" spans="2:16" s="27" customFormat="1" ht="34.950000000000003" customHeight="1" x14ac:dyDescent="0.2">
      <c r="B103" s="116"/>
      <c r="C103" s="36" t="s">
        <v>146</v>
      </c>
      <c r="D103" s="117">
        <f>SUM(D36,D44,D52,D60,D68,D76,D84,D92,D100)</f>
        <v>0</v>
      </c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30" t="s">
        <v>19</v>
      </c>
    </row>
    <row r="104" spans="2:16" s="27" customFormat="1" ht="18" customHeight="1" x14ac:dyDescent="0.2">
      <c r="B104" s="38"/>
    </row>
    <row r="105" spans="2:16" s="27" customFormat="1" ht="18" customHeight="1" x14ac:dyDescent="0.2">
      <c r="B105" s="39" t="s">
        <v>139</v>
      </c>
    </row>
    <row r="106" spans="2:16" s="27" customFormat="1" ht="18" customHeight="1" x14ac:dyDescent="0.2">
      <c r="B106" s="116" t="s">
        <v>0</v>
      </c>
      <c r="C106" s="116"/>
      <c r="D106" s="116" t="s">
        <v>20</v>
      </c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28" t="s">
        <v>1</v>
      </c>
    </row>
    <row r="107" spans="2:16" s="27" customFormat="1" ht="18" customHeight="1" x14ac:dyDescent="0.2">
      <c r="B107" s="116" t="s">
        <v>128</v>
      </c>
      <c r="C107" s="116"/>
      <c r="D107" s="11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3"/>
      <c r="P107" s="40"/>
    </row>
    <row r="108" spans="2:16" s="27" customFormat="1" ht="18" customHeight="1" x14ac:dyDescent="0.2">
      <c r="B108" s="114" t="s">
        <v>137</v>
      </c>
      <c r="C108" s="104"/>
      <c r="D108" s="94" t="str">
        <f>IF('入力欄(基本情報)'!C29="","",'入力欄(基本情報)'!C29)</f>
        <v/>
      </c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95"/>
      <c r="P108" s="34"/>
    </row>
    <row r="109" spans="2:16" s="27" customFormat="1" ht="18" customHeight="1" x14ac:dyDescent="0.2">
      <c r="B109" s="114" t="s">
        <v>138</v>
      </c>
      <c r="C109" s="104"/>
      <c r="D109" s="94" t="str">
        <f>IF('入力欄(基本情報)'!C30="","",'入力欄(基本情報)'!C30)</f>
        <v/>
      </c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95"/>
      <c r="P109" s="34"/>
    </row>
    <row r="110" spans="2:16" s="27" customFormat="1" ht="18" customHeight="1" x14ac:dyDescent="0.2">
      <c r="B110" s="114" t="s">
        <v>144</v>
      </c>
      <c r="C110" s="104"/>
      <c r="D110" s="11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3"/>
      <c r="P110" s="34"/>
    </row>
    <row r="111" spans="2:16" s="27" customFormat="1" ht="19.95" customHeight="1" x14ac:dyDescent="0.2">
      <c r="B111" s="106" t="s">
        <v>147</v>
      </c>
      <c r="C111" s="107"/>
      <c r="D111" s="28" t="s">
        <v>7</v>
      </c>
      <c r="E111" s="28" t="s">
        <v>8</v>
      </c>
      <c r="F111" s="28" t="s">
        <v>9</v>
      </c>
      <c r="G111" s="28" t="s">
        <v>10</v>
      </c>
      <c r="H111" s="28" t="s">
        <v>11</v>
      </c>
      <c r="I111" s="28" t="s">
        <v>12</v>
      </c>
      <c r="J111" s="28" t="s">
        <v>13</v>
      </c>
      <c r="K111" s="28" t="s">
        <v>14</v>
      </c>
      <c r="L111" s="28" t="s">
        <v>15</v>
      </c>
      <c r="M111" s="28" t="s">
        <v>16</v>
      </c>
      <c r="N111" s="28" t="s">
        <v>17</v>
      </c>
      <c r="O111" s="28" t="s">
        <v>18</v>
      </c>
      <c r="P111" s="30"/>
    </row>
    <row r="112" spans="2:16" s="27" customFormat="1" ht="19.95" customHeight="1" x14ac:dyDescent="0.2">
      <c r="B112" s="108"/>
      <c r="C112" s="109"/>
      <c r="D112" s="75" t="e">
        <f>MIN(D24,ROUND($D$115*D24/$D$25,0))</f>
        <v>#DIV/0!</v>
      </c>
      <c r="E112" s="75" t="e">
        <f t="shared" ref="E112:O112" si="102">MIN(E24,ROUND($D$115*E24/$D$25,0))</f>
        <v>#DIV/0!</v>
      </c>
      <c r="F112" s="75" t="e">
        <f t="shared" si="102"/>
        <v>#DIV/0!</v>
      </c>
      <c r="G112" s="75" t="e">
        <f t="shared" si="102"/>
        <v>#DIV/0!</v>
      </c>
      <c r="H112" s="75" t="e">
        <f t="shared" si="102"/>
        <v>#DIV/0!</v>
      </c>
      <c r="I112" s="75" t="e">
        <f t="shared" si="102"/>
        <v>#DIV/0!</v>
      </c>
      <c r="J112" s="75" t="e">
        <f t="shared" si="102"/>
        <v>#DIV/0!</v>
      </c>
      <c r="K112" s="75" t="e">
        <f t="shared" si="102"/>
        <v>#DIV/0!</v>
      </c>
      <c r="L112" s="75" t="e">
        <f t="shared" si="102"/>
        <v>#DIV/0!</v>
      </c>
      <c r="M112" s="75" t="e">
        <f t="shared" si="102"/>
        <v>#DIV/0!</v>
      </c>
      <c r="N112" s="75" t="e">
        <f t="shared" si="102"/>
        <v>#DIV/0!</v>
      </c>
      <c r="O112" s="75" t="e">
        <f t="shared" si="102"/>
        <v>#DIV/0!</v>
      </c>
      <c r="P112" s="30" t="s">
        <v>19</v>
      </c>
    </row>
    <row r="113" spans="2:16" s="27" customFormat="1" ht="15" hidden="1" customHeight="1" x14ac:dyDescent="0.2">
      <c r="B113" s="94" t="s">
        <v>152</v>
      </c>
      <c r="C113" s="95"/>
      <c r="D113" s="71" t="e">
        <f>ROUND(D112,0)</f>
        <v>#DIV/0!</v>
      </c>
      <c r="E113" s="71" t="e">
        <f t="shared" ref="E113" si="103">ROUND(E112,0)</f>
        <v>#DIV/0!</v>
      </c>
      <c r="F113" s="71" t="e">
        <f t="shared" ref="F113" si="104">ROUND(F112,0)</f>
        <v>#DIV/0!</v>
      </c>
      <c r="G113" s="71" t="e">
        <f t="shared" ref="G113" si="105">ROUND(G112,0)</f>
        <v>#DIV/0!</v>
      </c>
      <c r="H113" s="71" t="e">
        <f t="shared" ref="H113" si="106">ROUND(H112,0)</f>
        <v>#DIV/0!</v>
      </c>
      <c r="I113" s="71" t="e">
        <f t="shared" ref="I113" si="107">ROUND(I112,0)</f>
        <v>#DIV/0!</v>
      </c>
      <c r="J113" s="71" t="e">
        <f t="shared" ref="J113" si="108">ROUND(J112,0)</f>
        <v>#DIV/0!</v>
      </c>
      <c r="K113" s="71" t="e">
        <f t="shared" ref="K113" si="109">ROUND(K112,0)</f>
        <v>#DIV/0!</v>
      </c>
      <c r="L113" s="71" t="e">
        <f t="shared" ref="L113" si="110">ROUND(L112,0)</f>
        <v>#DIV/0!</v>
      </c>
      <c r="M113" s="71" t="e">
        <f t="shared" ref="M113" si="111">ROUND(M112,0)</f>
        <v>#DIV/0!</v>
      </c>
      <c r="N113" s="71" t="e">
        <f t="shared" ref="N113" si="112">ROUND(N112,0)</f>
        <v>#DIV/0!</v>
      </c>
      <c r="O113" s="71" t="e">
        <f t="shared" ref="O113" si="113">ROUND(O112,0)</f>
        <v>#DIV/0!</v>
      </c>
      <c r="P113" s="30"/>
    </row>
    <row r="114" spans="2:16" s="27" customFormat="1" ht="34.950000000000003" customHeight="1" x14ac:dyDescent="0.2">
      <c r="B114" s="103" t="s">
        <v>151</v>
      </c>
      <c r="C114" s="104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30" t="s">
        <v>19</v>
      </c>
    </row>
    <row r="115" spans="2:16" s="27" customFormat="1" ht="18" hidden="1" customHeight="1" x14ac:dyDescent="0.2">
      <c r="B115" s="99" t="s">
        <v>152</v>
      </c>
      <c r="C115" s="99"/>
      <c r="D115" s="96">
        <f>ROUND(D114,0)</f>
        <v>0</v>
      </c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8"/>
      <c r="P115" s="30"/>
    </row>
    <row r="116" spans="2:16" s="27" customFormat="1" ht="19.95" customHeight="1" x14ac:dyDescent="0.2"/>
    <row r="117" spans="2:16" s="27" customFormat="1" ht="19.95" customHeight="1" x14ac:dyDescent="0.2"/>
    <row r="118" spans="2:16" s="27" customFormat="1" ht="19.95" customHeight="1" x14ac:dyDescent="0.2"/>
    <row r="119" spans="2:16" s="27" customFormat="1" ht="19.95" customHeight="1" x14ac:dyDescent="0.2"/>
    <row r="120" spans="2:16" s="27" customFormat="1" ht="19.95" customHeight="1" x14ac:dyDescent="0.2"/>
    <row r="121" spans="2:16" s="27" customFormat="1" ht="19.95" customHeight="1" x14ac:dyDescent="0.2"/>
    <row r="122" spans="2:16" s="27" customFormat="1" ht="19.95" customHeight="1" x14ac:dyDescent="0.2"/>
    <row r="123" spans="2:16" s="27" customFormat="1" ht="19.95" customHeight="1" x14ac:dyDescent="0.2"/>
    <row r="124" spans="2:16" s="27" customFormat="1" ht="19.95" customHeight="1" x14ac:dyDescent="0.2"/>
    <row r="125" spans="2:16" s="27" customFormat="1" ht="19.95" customHeight="1" x14ac:dyDescent="0.2"/>
    <row r="126" spans="2:16" s="27" customFormat="1" ht="19.95" customHeight="1" x14ac:dyDescent="0.2"/>
    <row r="127" spans="2:16" s="27" customFormat="1" ht="19.95" customHeight="1" x14ac:dyDescent="0.2"/>
    <row r="128" spans="2:16" s="27" customFormat="1" ht="19.95" customHeight="1" x14ac:dyDescent="0.2"/>
    <row r="129" s="27" customFormat="1" ht="19.95" customHeight="1" x14ac:dyDescent="0.2"/>
    <row r="130" s="27" customFormat="1" ht="19.95" customHeight="1" x14ac:dyDescent="0.2"/>
    <row r="131" s="27" customFormat="1" ht="19.95" customHeight="1" x14ac:dyDescent="0.2"/>
    <row r="132" s="27" customFormat="1" ht="19.95" customHeight="1" x14ac:dyDescent="0.2"/>
    <row r="133" s="27" customFormat="1" ht="19.95" customHeight="1" x14ac:dyDescent="0.2"/>
    <row r="134" s="27" customFormat="1" ht="19.95" customHeight="1" x14ac:dyDescent="0.2"/>
    <row r="135" s="27" customFormat="1" ht="19.95" customHeight="1" x14ac:dyDescent="0.2"/>
    <row r="136" s="27" customFormat="1" ht="19.95" customHeight="1" x14ac:dyDescent="0.2"/>
    <row r="137" s="27" customFormat="1" ht="19.95" customHeight="1" x14ac:dyDescent="0.2"/>
    <row r="138" s="27" customFormat="1" ht="19.95" customHeight="1" x14ac:dyDescent="0.2"/>
    <row r="139" s="27" customFormat="1" ht="19.95" customHeight="1" x14ac:dyDescent="0.2"/>
    <row r="140" s="27" customFormat="1" ht="19.95" customHeight="1" x14ac:dyDescent="0.2"/>
  </sheetData>
  <sheetProtection algorithmName="SHA-512" hashValue="8/X4Nx1p6QOjoQPi2e57R+UP9hxBHbJdUr2b1++Oh36zVWRTwvqrTsJwlM+FEu5G/SjNuZNq/ubqK/uD0g2hXQ==" saltValue="rXfrYY3Qi3t9BW2FnkCLUQ==" spinCount="100000" sheet="1" objects="1" scenarios="1"/>
  <mergeCells count="107"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</mergeCells>
  <phoneticPr fontId="2"/>
  <conditionalFormatting sqref="D12:O12">
    <cfRule type="cellIs" dxfId="13" priority="88" operator="greaterThan">
      <formula>$D$10</formula>
    </cfRule>
  </conditionalFormatting>
  <conditionalFormatting sqref="D14">
    <cfRule type="cellIs" dxfId="12" priority="76" operator="greaterThan">
      <formula>D12</formula>
    </cfRule>
  </conditionalFormatting>
  <conditionalFormatting sqref="E14">
    <cfRule type="cellIs" dxfId="11" priority="12" operator="greaterThan">
      <formula>E12</formula>
    </cfRule>
  </conditionalFormatting>
  <conditionalFormatting sqref="F14">
    <cfRule type="cellIs" dxfId="10" priority="11" operator="greaterThan">
      <formula>F12</formula>
    </cfRule>
  </conditionalFormatting>
  <conditionalFormatting sqref="G14">
    <cfRule type="cellIs" dxfId="9" priority="10" operator="greaterThan">
      <formula>G12</formula>
    </cfRule>
  </conditionalFormatting>
  <conditionalFormatting sqref="H14">
    <cfRule type="cellIs" dxfId="8" priority="9" operator="greaterThan">
      <formula>H12</formula>
    </cfRule>
  </conditionalFormatting>
  <conditionalFormatting sqref="I14">
    <cfRule type="cellIs" dxfId="7" priority="8" operator="greaterThan">
      <formula>I12</formula>
    </cfRule>
  </conditionalFormatting>
  <conditionalFormatting sqref="J14">
    <cfRule type="cellIs" dxfId="6" priority="7" operator="greaterThan">
      <formula>J12</formula>
    </cfRule>
  </conditionalFormatting>
  <conditionalFormatting sqref="K14">
    <cfRule type="cellIs" dxfId="5" priority="6" operator="greaterThan">
      <formula>K12</formula>
    </cfRule>
  </conditionalFormatting>
  <conditionalFormatting sqref="L14">
    <cfRule type="cellIs" dxfId="4" priority="5" operator="greaterThan">
      <formula>L12</formula>
    </cfRule>
  </conditionalFormatting>
  <conditionalFormatting sqref="M14">
    <cfRule type="cellIs" dxfId="3" priority="4" operator="greaterThan">
      <formula>M12</formula>
    </cfRule>
  </conditionalFormatting>
  <conditionalFormatting sqref="N14">
    <cfRule type="cellIs" dxfId="2" priority="3" operator="greaterThan">
      <formula>N12</formula>
    </cfRule>
  </conditionalFormatting>
  <conditionalFormatting sqref="O14">
    <cfRule type="cellIs" dxfId="1" priority="2" operator="greaterThan">
      <formula>O12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sheetPr codeName="Sheet3"/>
  <dimension ref="A1:Q55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52" customWidth="1"/>
    <col min="4" max="4" width="16.77734375" style="52" customWidth="1"/>
    <col min="5" max="16" width="10.77734375" style="38" customWidth="1"/>
    <col min="17" max="16384" width="8.88671875" style="25"/>
  </cols>
  <sheetData>
    <row r="1" spans="1:17" ht="16.2" x14ac:dyDescent="0.3">
      <c r="A1" s="91" t="s">
        <v>161</v>
      </c>
      <c r="B1" s="91"/>
      <c r="C1" s="91"/>
      <c r="D1" s="91"/>
    </row>
    <row r="2" spans="1:17" ht="16.2" x14ac:dyDescent="0.3">
      <c r="A2" s="124"/>
      <c r="B2" s="124"/>
      <c r="C2" s="124"/>
    </row>
    <row r="4" spans="1:17" ht="16.2" x14ac:dyDescent="0.3">
      <c r="A4" s="125" t="s">
        <v>162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16.2" x14ac:dyDescent="0.3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6.2" x14ac:dyDescent="0.3">
      <c r="A6" s="125" t="s">
        <v>156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10" spans="1:17" ht="15.6" thickBot="1" x14ac:dyDescent="0.35"/>
    <row r="11" spans="1:17" ht="15.6" thickBot="1" x14ac:dyDescent="0.35">
      <c r="A11" s="126" t="s">
        <v>0</v>
      </c>
      <c r="B11" s="126"/>
      <c r="C11" s="126"/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7" ht="15.6" thickBot="1" x14ac:dyDescent="0.35">
      <c r="A12" s="128" t="s">
        <v>65</v>
      </c>
      <c r="B12" s="128"/>
      <c r="C12" s="128"/>
      <c r="D12" s="128"/>
      <c r="E12" s="129" t="str">
        <f>IF('入力欄(基本情報)'!C5="","",'入力欄(基本情報)'!C5)</f>
        <v>電源等差替への申込</v>
      </c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</row>
    <row r="13" spans="1:17" ht="15.6" thickBot="1" x14ac:dyDescent="0.35">
      <c r="A13" s="128" t="s">
        <v>66</v>
      </c>
      <c r="B13" s="128"/>
      <c r="C13" s="128"/>
      <c r="D13" s="128"/>
      <c r="E13" s="129" t="str">
        <f>IF('入力欄(基本情報)'!C6="","",'入力欄(基本情報)'!C6)</f>
        <v>差替元電源等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</row>
    <row r="14" spans="1:17" ht="15.6" thickBot="1" x14ac:dyDescent="0.35">
      <c r="A14" s="130" t="s">
        <v>67</v>
      </c>
      <c r="B14" s="130"/>
      <c r="C14" s="130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spans="1:17" ht="15.6" thickBot="1" x14ac:dyDescent="0.35">
      <c r="A15" s="128" t="s">
        <v>68</v>
      </c>
      <c r="B15" s="128"/>
      <c r="C15" s="128"/>
      <c r="D15" s="128"/>
      <c r="E15" s="129" t="str">
        <f>IF('入力欄(基本情報)'!C7="","",'入力欄(基本情報)'!C7)</f>
        <v/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</row>
    <row r="16" spans="1:17" ht="15.6" thickBot="1" x14ac:dyDescent="0.35">
      <c r="A16" s="128" t="s">
        <v>69</v>
      </c>
      <c r="B16" s="128"/>
      <c r="C16" s="128"/>
      <c r="D16" s="128"/>
      <c r="E16" s="129" t="str">
        <f>IF('入力欄(基本情報)'!C8="","",'入力欄(基本情報)'!C8)</f>
        <v/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</row>
    <row r="17" spans="1:16" ht="15.6" thickBot="1" x14ac:dyDescent="0.35">
      <c r="A17" s="128" t="s">
        <v>70</v>
      </c>
      <c r="B17" s="128"/>
      <c r="C17" s="128"/>
      <c r="D17" s="128"/>
      <c r="E17" s="129" t="str">
        <f>IF('入力欄(基本情報)'!C9="","",'入力欄(基本情報)'!C9)</f>
        <v/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</row>
    <row r="18" spans="1:16" ht="15.6" thickBot="1" x14ac:dyDescent="0.35">
      <c r="A18" s="128" t="s">
        <v>71</v>
      </c>
      <c r="B18" s="128"/>
      <c r="C18" s="128"/>
      <c r="D18" s="128"/>
      <c r="E18" s="129" t="str">
        <f>IF('入力欄(基本情報)'!C12="","",'入力欄(基本情報)'!C12)</f>
        <v/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6" ht="15.6" thickBot="1" x14ac:dyDescent="0.35">
      <c r="A19" s="128" t="s">
        <v>72</v>
      </c>
      <c r="B19" s="128"/>
      <c r="C19" s="128"/>
      <c r="D19" s="128"/>
      <c r="E19" s="129" t="str">
        <f>IF('入力欄(基本情報)'!C13="","",'入力欄(基本情報)'!C13)</f>
        <v/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  <row r="20" spans="1:16" ht="15.6" thickBot="1" x14ac:dyDescent="0.35">
      <c r="A20" s="128" t="s">
        <v>73</v>
      </c>
      <c r="B20" s="128"/>
      <c r="C20" s="128"/>
      <c r="D20" s="128"/>
      <c r="E20" s="129" t="s">
        <v>163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  <row r="21" spans="1:16" ht="15.6" thickBot="1" x14ac:dyDescent="0.35">
      <c r="A21" s="128" t="s">
        <v>74</v>
      </c>
      <c r="B21" s="128"/>
      <c r="C21" s="128"/>
      <c r="D21" s="128"/>
      <c r="E21" s="129" t="str">
        <f>IF('入力欄(基本情報)'!C10="","",'入力欄(基本情報)'!C10)</f>
        <v>安定電源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</row>
    <row r="22" spans="1:16" ht="15.6" thickBot="1" x14ac:dyDescent="0.35">
      <c r="A22" s="128" t="s">
        <v>4</v>
      </c>
      <c r="B22" s="128"/>
      <c r="C22" s="128"/>
      <c r="D22" s="128"/>
      <c r="E22" s="129" t="str">
        <f>IF('入力欄(基本情報)'!C11="","",'入力欄(基本情報)'!C11)</f>
        <v>揚水（純揚水）、蓄電池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</row>
    <row r="23" spans="1:16" ht="15.6" thickBot="1" x14ac:dyDescent="0.35">
      <c r="A23" s="128" t="s">
        <v>5</v>
      </c>
      <c r="B23" s="128"/>
      <c r="C23" s="128"/>
      <c r="D23" s="128"/>
      <c r="E23" s="129" t="str">
        <f>IF('入力欄(基本情報)'!C14="","",'入力欄(基本情報)'!C14)</f>
        <v/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</row>
    <row r="24" spans="1:16" ht="49.2" customHeight="1" thickBot="1" x14ac:dyDescent="0.35">
      <c r="A24" s="136" t="s">
        <v>75</v>
      </c>
      <c r="B24" s="126"/>
      <c r="C24" s="137" t="s">
        <v>76</v>
      </c>
      <c r="D24" s="128"/>
      <c r="E24" s="129" t="str">
        <f>IF('入力欄(基本情報)'!C30="","",'入力欄(基本情報)'!C30)</f>
        <v/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</row>
    <row r="25" spans="1:16" ht="15.6" thickBot="1" x14ac:dyDescent="0.35">
      <c r="A25" s="126"/>
      <c r="B25" s="126"/>
      <c r="C25" s="126" t="s">
        <v>77</v>
      </c>
      <c r="D25" s="126"/>
      <c r="E25" s="138" t="str">
        <f>IF('入力欄(基本情報)'!C31="","",'入力欄(基本情報)'!C31)</f>
        <v/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.6" thickBot="1" x14ac:dyDescent="0.35">
      <c r="A26" s="128" t="s">
        <v>78</v>
      </c>
      <c r="B26" s="128"/>
      <c r="C26" s="128"/>
      <c r="D26" s="128"/>
      <c r="E26" s="129" t="str">
        <f>IF('入力欄(差替情報)'!D107="","",'入力欄(差替情報)'!D107)</f>
        <v/>
      </c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16" ht="15.6" thickBot="1" x14ac:dyDescent="0.35">
      <c r="A27" s="126" t="s">
        <v>157</v>
      </c>
      <c r="B27" s="126"/>
      <c r="C27" s="126"/>
      <c r="D27" s="126"/>
      <c r="E27" s="56" t="s">
        <v>7</v>
      </c>
      <c r="F27" s="56" t="s">
        <v>8</v>
      </c>
      <c r="G27" s="56" t="s">
        <v>9</v>
      </c>
      <c r="H27" s="56" t="s">
        <v>10</v>
      </c>
      <c r="I27" s="56" t="s">
        <v>11</v>
      </c>
      <c r="J27" s="56" t="s">
        <v>12</v>
      </c>
      <c r="K27" s="56" t="s">
        <v>13</v>
      </c>
      <c r="L27" s="56" t="s">
        <v>14</v>
      </c>
      <c r="M27" s="56" t="s">
        <v>15</v>
      </c>
      <c r="N27" s="56" t="s">
        <v>16</v>
      </c>
      <c r="O27" s="56" t="s">
        <v>17</v>
      </c>
      <c r="P27" s="56" t="s">
        <v>18</v>
      </c>
    </row>
    <row r="28" spans="1:16" ht="15.6" customHeight="1" thickBot="1" x14ac:dyDescent="0.35">
      <c r="A28" s="128" t="s">
        <v>79</v>
      </c>
      <c r="B28" s="128"/>
      <c r="C28" s="128"/>
      <c r="D28" s="128"/>
      <c r="E28" s="57" t="e">
        <f>IF('入力欄(差替情報)'!D113="",0,MIN('入力欄(差替情報)'!D113,'入力欄(差替情報)'!D24))</f>
        <v>#DIV/0!</v>
      </c>
      <c r="F28" s="65" t="e">
        <f>IF('入力欄(差替情報)'!E113="",0,MIN('入力欄(差替情報)'!E113,'入力欄(差替情報)'!E24))</f>
        <v>#DIV/0!</v>
      </c>
      <c r="G28" s="65" t="e">
        <f>IF('入力欄(差替情報)'!F113="",0,MIN('入力欄(差替情報)'!F113,'入力欄(差替情報)'!F24))</f>
        <v>#DIV/0!</v>
      </c>
      <c r="H28" s="65" t="e">
        <f>IF('入力欄(差替情報)'!G113="",0,MIN('入力欄(差替情報)'!G113,'入力欄(差替情報)'!G24))</f>
        <v>#DIV/0!</v>
      </c>
      <c r="I28" s="65" t="e">
        <f>IF('入力欄(差替情報)'!H113="",0,MIN('入力欄(差替情報)'!H113,'入力欄(差替情報)'!H24))</f>
        <v>#DIV/0!</v>
      </c>
      <c r="J28" s="65" t="e">
        <f>IF('入力欄(差替情報)'!I113="",0,MIN('入力欄(差替情報)'!I113,'入力欄(差替情報)'!I24))</f>
        <v>#DIV/0!</v>
      </c>
      <c r="K28" s="65" t="e">
        <f>IF('入力欄(差替情報)'!J113="",0,MIN('入力欄(差替情報)'!J113,'入力欄(差替情報)'!J24))</f>
        <v>#DIV/0!</v>
      </c>
      <c r="L28" s="65" t="e">
        <f>IF('入力欄(差替情報)'!K113="",0,MIN('入力欄(差替情報)'!K113,'入力欄(差替情報)'!K24))</f>
        <v>#DIV/0!</v>
      </c>
      <c r="M28" s="65" t="e">
        <f>IF('入力欄(差替情報)'!L113="",0,MIN('入力欄(差替情報)'!L113,'入力欄(差替情報)'!L24))</f>
        <v>#DIV/0!</v>
      </c>
      <c r="N28" s="65" t="e">
        <f>IF('入力欄(差替情報)'!M113="",0,MIN('入力欄(差替情報)'!M113,'入力欄(差替情報)'!M24))</f>
        <v>#DIV/0!</v>
      </c>
      <c r="O28" s="65" t="e">
        <f>IF('入力欄(差替情報)'!N113="",0,MIN('入力欄(差替情報)'!N113,'入力欄(差替情報)'!N24))</f>
        <v>#DIV/0!</v>
      </c>
      <c r="P28" s="65" t="e">
        <f>IF('入力欄(差替情報)'!O113="",0,MIN('入力欄(差替情報)'!O113,'入力欄(差替情報)'!O24))</f>
        <v>#DIV/0!</v>
      </c>
    </row>
    <row r="29" spans="1:16" ht="15.6" thickBot="1" x14ac:dyDescent="0.35">
      <c r="A29" s="130" t="s">
        <v>80</v>
      </c>
      <c r="B29" s="130"/>
      <c r="C29" s="130"/>
      <c r="D29" s="13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5.6" thickBot="1" x14ac:dyDescent="0.35">
      <c r="A30" s="137" t="s">
        <v>81</v>
      </c>
      <c r="B30" s="128"/>
      <c r="C30" s="56" t="s">
        <v>82</v>
      </c>
      <c r="D30" s="56" t="s">
        <v>83</v>
      </c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</row>
    <row r="31" spans="1:16" ht="15.6" thickBot="1" x14ac:dyDescent="0.35">
      <c r="A31" s="128"/>
      <c r="B31" s="128"/>
      <c r="C31" s="59"/>
      <c r="D31" s="59"/>
      <c r="E31" s="57">
        <f>'入力欄(差替情報)'!D102</f>
        <v>0</v>
      </c>
      <c r="F31" s="63">
        <f>'入力欄(差替情報)'!E102</f>
        <v>0</v>
      </c>
      <c r="G31" s="63">
        <f>'入力欄(差替情報)'!F102</f>
        <v>0</v>
      </c>
      <c r="H31" s="63">
        <f>'入力欄(差替情報)'!G102</f>
        <v>0</v>
      </c>
      <c r="I31" s="63">
        <f>'入力欄(差替情報)'!H102</f>
        <v>0</v>
      </c>
      <c r="J31" s="63">
        <f>'入力欄(差替情報)'!I102</f>
        <v>0</v>
      </c>
      <c r="K31" s="63">
        <f>'入力欄(差替情報)'!J102</f>
        <v>0</v>
      </c>
      <c r="L31" s="63">
        <f>'入力欄(差替情報)'!K102</f>
        <v>0</v>
      </c>
      <c r="M31" s="63">
        <f>'入力欄(差替情報)'!L102</f>
        <v>0</v>
      </c>
      <c r="N31" s="63">
        <f>'入力欄(差替情報)'!M102</f>
        <v>0</v>
      </c>
      <c r="O31" s="63">
        <f>'入力欄(差替情報)'!N102</f>
        <v>0</v>
      </c>
      <c r="P31" s="63">
        <f>'入力欄(差替情報)'!O102</f>
        <v>0</v>
      </c>
    </row>
    <row r="32" spans="1:16" ht="15.6" thickBot="1" x14ac:dyDescent="0.35">
      <c r="A32" s="132" t="s">
        <v>84</v>
      </c>
      <c r="B32" s="130"/>
      <c r="C32" s="60" t="s">
        <v>82</v>
      </c>
      <c r="D32" s="60" t="s">
        <v>83</v>
      </c>
      <c r="E32" s="133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5"/>
    </row>
    <row r="33" spans="1:16" ht="15.6" thickBot="1" x14ac:dyDescent="0.35">
      <c r="A33" s="130"/>
      <c r="B33" s="130"/>
      <c r="C33" s="61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5.6" thickBot="1" x14ac:dyDescent="0.35">
      <c r="A34" s="136" t="s">
        <v>85</v>
      </c>
      <c r="B34" s="126"/>
      <c r="C34" s="128" t="s">
        <v>86</v>
      </c>
      <c r="D34" s="128"/>
      <c r="E34" s="142" t="str">
        <f>IF('入力欄(基本情報)'!C15="","",'入力欄(基本情報)'!C15)</f>
        <v/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</row>
    <row r="35" spans="1:16" ht="15.6" thickBot="1" x14ac:dyDescent="0.35">
      <c r="A35" s="126"/>
      <c r="B35" s="126"/>
      <c r="C35" s="128" t="s">
        <v>87</v>
      </c>
      <c r="D35" s="128"/>
      <c r="E35" s="142" t="str">
        <f>IF('入力欄(基本情報)'!C17="","",'入力欄(基本情報)'!C17)</f>
        <v/>
      </c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</row>
    <row r="36" spans="1:16" ht="15.6" thickBot="1" x14ac:dyDescent="0.35">
      <c r="A36" s="126"/>
      <c r="B36" s="126"/>
      <c r="C36" s="128" t="s">
        <v>88</v>
      </c>
      <c r="D36" s="128"/>
      <c r="E36" s="142" t="str">
        <f>IF('入力欄(基本情報)'!C26="","",'入力欄(基本情報)'!C26)</f>
        <v/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</row>
    <row r="37" spans="1:16" ht="15.6" thickBot="1" x14ac:dyDescent="0.35">
      <c r="A37" s="126"/>
      <c r="B37" s="126"/>
      <c r="C37" s="128" t="s">
        <v>89</v>
      </c>
      <c r="D37" s="128"/>
      <c r="E37" s="129" t="str">
        <f>IF('入力欄(基本情報)'!C18="","",'入力欄(基本情報)'!C18)</f>
        <v/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16" ht="15.6" thickBot="1" x14ac:dyDescent="0.35">
      <c r="A38" s="126"/>
      <c r="B38" s="126"/>
      <c r="C38" s="128" t="s">
        <v>90</v>
      </c>
      <c r="D38" s="128"/>
      <c r="E38" s="142" t="str">
        <f>IF('入力欄(基本情報)'!C19="","",'入力欄(基本情報)'!C19)</f>
        <v/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1:16" ht="15.6" thickBot="1" x14ac:dyDescent="0.35">
      <c r="A39" s="126"/>
      <c r="B39" s="126"/>
      <c r="C39" s="128" t="s">
        <v>91</v>
      </c>
      <c r="D39" s="128"/>
      <c r="E39" s="142" t="str">
        <f>IF('入力欄(基本情報)'!C25="","",'入力欄(基本情報)'!C25)</f>
        <v/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</row>
    <row r="40" spans="1:16" ht="15.6" thickBot="1" x14ac:dyDescent="0.35">
      <c r="A40" s="126"/>
      <c r="B40" s="126"/>
      <c r="C40" s="128" t="s">
        <v>92</v>
      </c>
      <c r="D40" s="128"/>
      <c r="E40" s="129" t="str">
        <f>IF('入力欄(基本情報)'!C20="","",'入力欄(基本情報)'!C20)</f>
        <v/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16" ht="15.6" thickBot="1" x14ac:dyDescent="0.35">
      <c r="A41" s="126"/>
      <c r="B41" s="126"/>
      <c r="C41" s="128" t="s">
        <v>93</v>
      </c>
      <c r="D41" s="128"/>
      <c r="E41" s="142" t="str">
        <f>IF('入力欄(基本情報)'!C21="","",'入力欄(基本情報)'!C21)</f>
        <v/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1:16" ht="15.6" thickBot="1" x14ac:dyDescent="0.35">
      <c r="A42" s="126"/>
      <c r="B42" s="126"/>
      <c r="C42" s="128" t="s">
        <v>94</v>
      </c>
      <c r="D42" s="128"/>
      <c r="E42" s="129" t="str">
        <f>IF('入力欄(基本情報)'!C22="","",'入力欄(基本情報)'!C22)</f>
        <v/>
      </c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</row>
    <row r="43" spans="1:16" ht="15.6" thickBot="1" x14ac:dyDescent="0.35">
      <c r="A43" s="126"/>
      <c r="B43" s="126"/>
      <c r="C43" s="128" t="s">
        <v>95</v>
      </c>
      <c r="D43" s="128"/>
      <c r="E43" s="142" t="str">
        <f>IF('入力欄(基本情報)'!C22="","",'入力欄(基本情報)'!C23)</f>
        <v/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16" ht="15.6" thickBot="1" x14ac:dyDescent="0.35">
      <c r="A44" s="126" t="s">
        <v>157</v>
      </c>
      <c r="B44" s="126"/>
      <c r="C44" s="126"/>
      <c r="D44" s="126"/>
      <c r="E44" s="56" t="s">
        <v>7</v>
      </c>
      <c r="F44" s="56" t="s">
        <v>8</v>
      </c>
      <c r="G44" s="56" t="s">
        <v>9</v>
      </c>
      <c r="H44" s="56" t="s">
        <v>10</v>
      </c>
      <c r="I44" s="56" t="s">
        <v>11</v>
      </c>
      <c r="J44" s="56" t="s">
        <v>12</v>
      </c>
      <c r="K44" s="56" t="s">
        <v>13</v>
      </c>
      <c r="L44" s="56" t="s">
        <v>14</v>
      </c>
      <c r="M44" s="56" t="s">
        <v>15</v>
      </c>
      <c r="N44" s="56" t="s">
        <v>16</v>
      </c>
      <c r="O44" s="56" t="s">
        <v>17</v>
      </c>
      <c r="P44" s="56" t="s">
        <v>18</v>
      </c>
    </row>
    <row r="45" spans="1:16" ht="15.6" thickBot="1" x14ac:dyDescent="0.35">
      <c r="A45" s="130" t="s">
        <v>96</v>
      </c>
      <c r="B45" s="130"/>
      <c r="C45" s="130"/>
      <c r="D45" s="13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ht="15.6" thickBot="1" x14ac:dyDescent="0.35">
      <c r="A46" s="128" t="s">
        <v>97</v>
      </c>
      <c r="B46" s="128"/>
      <c r="C46" s="128"/>
      <c r="D46" s="128"/>
      <c r="E46" s="57">
        <f>'入力欄(差替情報)'!D15</f>
        <v>0</v>
      </c>
      <c r="F46" s="70">
        <f>'入力欄(差替情報)'!E15</f>
        <v>0</v>
      </c>
      <c r="G46" s="70">
        <f>'入力欄(差替情報)'!F15</f>
        <v>0</v>
      </c>
      <c r="H46" s="70">
        <f>'入力欄(差替情報)'!G15</f>
        <v>0</v>
      </c>
      <c r="I46" s="70">
        <f>'入力欄(差替情報)'!H15</f>
        <v>0</v>
      </c>
      <c r="J46" s="70">
        <f>'入力欄(差替情報)'!I15</f>
        <v>0</v>
      </c>
      <c r="K46" s="70">
        <f>'入力欄(差替情報)'!J15</f>
        <v>0</v>
      </c>
      <c r="L46" s="70">
        <f>'入力欄(差替情報)'!K15</f>
        <v>0</v>
      </c>
      <c r="M46" s="70">
        <f>'入力欄(差替情報)'!L15</f>
        <v>0</v>
      </c>
      <c r="N46" s="70">
        <f>'入力欄(差替情報)'!M15</f>
        <v>0</v>
      </c>
      <c r="O46" s="70">
        <f>'入力欄(差替情報)'!N15</f>
        <v>0</v>
      </c>
      <c r="P46" s="70">
        <f>'入力欄(差替情報)'!O15</f>
        <v>0</v>
      </c>
    </row>
    <row r="47" spans="1:16" ht="15.6" thickBot="1" x14ac:dyDescent="0.35">
      <c r="A47" s="130" t="s">
        <v>98</v>
      </c>
      <c r="B47" s="130"/>
      <c r="C47" s="130"/>
      <c r="D47" s="130"/>
      <c r="E47" s="62" t="e">
        <f>MIN(ROUND(E50/'入力欄(差替情報)'!D22,0),'入力欄(差替情報)'!D15)</f>
        <v>#DIV/0!</v>
      </c>
      <c r="F47" s="74" t="e">
        <f>MIN(ROUND(F50/'入力欄(差替情報)'!E22,0),'入力欄(差替情報)'!E15)</f>
        <v>#DIV/0!</v>
      </c>
      <c r="G47" s="74" t="e">
        <f>MIN(ROUND(G50/'入力欄(差替情報)'!F22,0),'入力欄(差替情報)'!F15)</f>
        <v>#DIV/0!</v>
      </c>
      <c r="H47" s="74" t="e">
        <f>MIN(ROUND(H50/'入力欄(差替情報)'!G22,0),'入力欄(差替情報)'!G15)</f>
        <v>#DIV/0!</v>
      </c>
      <c r="I47" s="74" t="e">
        <f>MIN(ROUND(I50/'入力欄(差替情報)'!H22,0),'入力欄(差替情報)'!H15)</f>
        <v>#DIV/0!</v>
      </c>
      <c r="J47" s="74" t="e">
        <f>MIN(ROUND(J50/'入力欄(差替情報)'!I22,0),'入力欄(差替情報)'!I15)</f>
        <v>#DIV/0!</v>
      </c>
      <c r="K47" s="74" t="e">
        <f>MIN(ROUND(K50/'入力欄(差替情報)'!J22,0),'入力欄(差替情報)'!J15)</f>
        <v>#DIV/0!</v>
      </c>
      <c r="L47" s="74" t="e">
        <f>MIN(ROUND(L50/'入力欄(差替情報)'!K22,0),'入力欄(差替情報)'!K15)</f>
        <v>#DIV/0!</v>
      </c>
      <c r="M47" s="74" t="e">
        <f>MIN(ROUND(M50/'入力欄(差替情報)'!L22,0),'入力欄(差替情報)'!L15)</f>
        <v>#DIV/0!</v>
      </c>
      <c r="N47" s="74" t="e">
        <f>MIN(ROUND(N50/'入力欄(差替情報)'!M22,0),'入力欄(差替情報)'!M15)</f>
        <v>#DIV/0!</v>
      </c>
      <c r="O47" s="74" t="e">
        <f>MIN(ROUND(O50/'入力欄(差替情報)'!N22,0),'入力欄(差替情報)'!N15)</f>
        <v>#DIV/0!</v>
      </c>
      <c r="P47" s="74" t="e">
        <f>MIN(ROUND(P50/'入力欄(差替情報)'!O22,0),'入力欄(差替情報)'!O15)</f>
        <v>#DIV/0!</v>
      </c>
    </row>
    <row r="48" spans="1:16" ht="15.6" thickBot="1" x14ac:dyDescent="0.35">
      <c r="A48" s="130" t="s">
        <v>99</v>
      </c>
      <c r="B48" s="130"/>
      <c r="C48" s="130"/>
      <c r="D48" s="130"/>
      <c r="E48" s="62" t="e">
        <f>E28+E31</f>
        <v>#DIV/0!</v>
      </c>
      <c r="F48" s="62" t="e">
        <f t="shared" ref="F48:P48" si="0">F28+F31</f>
        <v>#DIV/0!</v>
      </c>
      <c r="G48" s="62" t="e">
        <f t="shared" si="0"/>
        <v>#DIV/0!</v>
      </c>
      <c r="H48" s="62" t="e">
        <f t="shared" si="0"/>
        <v>#DIV/0!</v>
      </c>
      <c r="I48" s="62" t="e">
        <f t="shared" si="0"/>
        <v>#DIV/0!</v>
      </c>
      <c r="J48" s="62" t="e">
        <f t="shared" si="0"/>
        <v>#DIV/0!</v>
      </c>
      <c r="K48" s="62" t="e">
        <f t="shared" si="0"/>
        <v>#DIV/0!</v>
      </c>
      <c r="L48" s="62" t="e">
        <f t="shared" si="0"/>
        <v>#DIV/0!</v>
      </c>
      <c r="M48" s="62" t="e">
        <f t="shared" si="0"/>
        <v>#DIV/0!</v>
      </c>
      <c r="N48" s="62" t="e">
        <f t="shared" si="0"/>
        <v>#DIV/0!</v>
      </c>
      <c r="O48" s="62" t="e">
        <f t="shared" si="0"/>
        <v>#DIV/0!</v>
      </c>
      <c r="P48" s="62" t="e">
        <f t="shared" si="0"/>
        <v>#DIV/0!</v>
      </c>
    </row>
    <row r="49" spans="1:16" ht="15.6" thickBot="1" x14ac:dyDescent="0.35">
      <c r="A49" s="130" t="s">
        <v>100</v>
      </c>
      <c r="B49" s="130"/>
      <c r="C49" s="130"/>
      <c r="D49" s="130"/>
      <c r="E49" s="143">
        <f>IF('入力欄(差替情報)'!D103+'入力欄(差替情報)'!D115="","",'入力欄(差替情報)'!D103+'入力欄(差替情報)'!D115)</f>
        <v>0</v>
      </c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</row>
    <row r="50" spans="1:16" ht="15.6" thickBot="1" x14ac:dyDescent="0.35">
      <c r="A50" s="130" t="s">
        <v>101</v>
      </c>
      <c r="B50" s="130"/>
      <c r="C50" s="130"/>
      <c r="D50" s="130"/>
      <c r="E50" s="62" t="e">
        <f>MAX('入力欄(差替情報)'!D24-E48,0)</f>
        <v>#DIV/0!</v>
      </c>
      <c r="F50" s="64" t="e">
        <f>MAX('入力欄(差替情報)'!E24-F48,0)</f>
        <v>#DIV/0!</v>
      </c>
      <c r="G50" s="64" t="e">
        <f>MAX('入力欄(差替情報)'!F24-G48,0)</f>
        <v>#DIV/0!</v>
      </c>
      <c r="H50" s="64" t="e">
        <f>MAX('入力欄(差替情報)'!G24-H48,0)</f>
        <v>#DIV/0!</v>
      </c>
      <c r="I50" s="64" t="e">
        <f>MAX('入力欄(差替情報)'!H24-I48,0)</f>
        <v>#DIV/0!</v>
      </c>
      <c r="J50" s="64" t="e">
        <f>MAX('入力欄(差替情報)'!I24-J48,0)</f>
        <v>#DIV/0!</v>
      </c>
      <c r="K50" s="64" t="e">
        <f>MAX('入力欄(差替情報)'!J24-K48,0)</f>
        <v>#DIV/0!</v>
      </c>
      <c r="L50" s="64" t="e">
        <f>MAX('入力欄(差替情報)'!K24-L48,0)</f>
        <v>#DIV/0!</v>
      </c>
      <c r="M50" s="64" t="e">
        <f>MAX('入力欄(差替情報)'!L24-M48,0)</f>
        <v>#DIV/0!</v>
      </c>
      <c r="N50" s="64" t="e">
        <f>MAX('入力欄(差替情報)'!M24-N48,0)</f>
        <v>#DIV/0!</v>
      </c>
      <c r="O50" s="64" t="e">
        <f>MAX('入力欄(差替情報)'!N24-O48,0)</f>
        <v>#DIV/0!</v>
      </c>
      <c r="P50" s="64" t="e">
        <f>MAX('入力欄(差替情報)'!O24-P48,0)</f>
        <v>#DIV/0!</v>
      </c>
    </row>
    <row r="51" spans="1:16" ht="15.6" thickBot="1" x14ac:dyDescent="0.35">
      <c r="A51" s="130" t="s">
        <v>102</v>
      </c>
      <c r="B51" s="130"/>
      <c r="C51" s="130"/>
      <c r="D51" s="130"/>
      <c r="E51" s="143">
        <f>MAX('入力欄(差替情報)'!D25-E49,0)</f>
        <v>0</v>
      </c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</row>
    <row r="52" spans="1:16" ht="15.6" thickBot="1" x14ac:dyDescent="0.35">
      <c r="A52" s="130" t="s">
        <v>149</v>
      </c>
      <c r="B52" s="130"/>
      <c r="C52" s="130"/>
      <c r="D52" s="13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ht="15.6" thickBot="1" x14ac:dyDescent="0.35">
      <c r="A53" s="130" t="s">
        <v>103</v>
      </c>
      <c r="B53" s="130"/>
      <c r="C53" s="130"/>
      <c r="D53" s="130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</row>
    <row r="54" spans="1:16" ht="15.6" thickBot="1" x14ac:dyDescent="0.35">
      <c r="A54" s="130" t="s">
        <v>150</v>
      </c>
      <c r="B54" s="130"/>
      <c r="C54" s="130"/>
      <c r="D54" s="13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ht="15.6" thickBot="1" x14ac:dyDescent="0.35">
      <c r="A55" s="130" t="s">
        <v>104</v>
      </c>
      <c r="B55" s="130"/>
      <c r="C55" s="130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</row>
  </sheetData>
  <sheetProtection algorithmName="SHA-512" hashValue="E5uItE2gqPdDjQNhczNIfSyoSM7uXEMsUGC11BTdKgXt8qHToxusoChDdO/LDqNHcVEOfWBffy0QrQ1xfCPbKQ==" saltValue="z95iOp+PmADysuvFHNko7Q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158</v>
      </c>
    </row>
    <row r="4" spans="2:3" x14ac:dyDescent="0.3">
      <c r="B4" s="1" t="s">
        <v>63</v>
      </c>
      <c r="C4" s="24" t="s">
        <v>64</v>
      </c>
    </row>
    <row r="7" spans="2:3" x14ac:dyDescent="0.3">
      <c r="C7" s="24"/>
    </row>
    <row r="8" spans="2:3" x14ac:dyDescent="0.3">
      <c r="C8" s="24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 codeName="Sheet4">
    <tabColor rgb="FF0070C0"/>
  </sheetPr>
  <dimension ref="A1:O99"/>
  <sheetViews>
    <sheetView zoomScale="80" zoomScaleNormal="80" workbookViewId="0">
      <selection sqref="A1:D1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153</v>
      </c>
    </row>
    <row r="4" spans="1:13" x14ac:dyDescent="0.3">
      <c r="A4" s="5" t="s">
        <v>7</v>
      </c>
      <c r="B4" s="79">
        <v>4804.4476724655069</v>
      </c>
      <c r="C4" s="79">
        <v>12059.476121833362</v>
      </c>
      <c r="D4" s="79">
        <v>41128.614748559463</v>
      </c>
      <c r="E4" s="79">
        <v>18341.143503528438</v>
      </c>
      <c r="F4" s="79">
        <v>3647.0682073964558</v>
      </c>
      <c r="G4" s="79">
        <v>16926.702293799826</v>
      </c>
      <c r="H4" s="79">
        <v>6857.1574564060029</v>
      </c>
      <c r="I4" s="79">
        <v>4758.7779916317986</v>
      </c>
      <c r="J4" s="79">
        <v>12069.307517284975</v>
      </c>
    </row>
    <row r="5" spans="1:13" x14ac:dyDescent="0.3">
      <c r="A5" s="5" t="s">
        <v>8</v>
      </c>
      <c r="B5" s="79">
        <v>4292.5553329334134</v>
      </c>
      <c r="C5" s="79">
        <v>11202.99060235821</v>
      </c>
      <c r="D5" s="79">
        <v>39797.847965935289</v>
      </c>
      <c r="E5" s="79">
        <v>18382.488190120381</v>
      </c>
      <c r="F5" s="79">
        <v>3357.3020271874166</v>
      </c>
      <c r="G5" s="79">
        <v>17493.2757154192</v>
      </c>
      <c r="H5" s="79">
        <v>6916.976117915975</v>
      </c>
      <c r="I5" s="79">
        <v>4877.0111715481171</v>
      </c>
      <c r="J5" s="79">
        <v>13311.420374224646</v>
      </c>
    </row>
    <row r="6" spans="1:13" x14ac:dyDescent="0.3">
      <c r="A6" s="5" t="s">
        <v>9</v>
      </c>
      <c r="B6" s="79">
        <v>4365.678524295141</v>
      </c>
      <c r="C6" s="79">
        <v>12233.177325783252</v>
      </c>
      <c r="D6" s="79">
        <v>46365.679728546813</v>
      </c>
      <c r="E6" s="79">
        <v>20698.400639269406</v>
      </c>
      <c r="F6" s="79">
        <v>3901.8772624078524</v>
      </c>
      <c r="G6" s="79">
        <v>20256.772614576643</v>
      </c>
      <c r="H6" s="79">
        <v>8000.7066286022919</v>
      </c>
      <c r="I6" s="79">
        <v>5675.0626359832631</v>
      </c>
      <c r="J6" s="79">
        <v>14990.725527952272</v>
      </c>
    </row>
    <row r="7" spans="1:13" x14ac:dyDescent="0.3">
      <c r="A7" s="5" t="s">
        <v>10</v>
      </c>
      <c r="B7" s="79">
        <v>4950.0428698153919</v>
      </c>
      <c r="C7" s="79">
        <v>14637.879024670978</v>
      </c>
      <c r="D7" s="79">
        <v>59757.342310054177</v>
      </c>
      <c r="E7" s="79">
        <v>24906.309999999998</v>
      </c>
      <c r="F7" s="79">
        <v>4755.7579999999998</v>
      </c>
      <c r="G7" s="79">
        <v>26215.64</v>
      </c>
      <c r="H7" s="79">
        <v>10037.09</v>
      </c>
      <c r="I7" s="79">
        <v>7064.2699999999995</v>
      </c>
      <c r="J7" s="79">
        <v>19013.662</v>
      </c>
    </row>
    <row r="8" spans="1:13" x14ac:dyDescent="0.3">
      <c r="A8" s="5" t="s">
        <v>11</v>
      </c>
      <c r="B8" s="79">
        <v>5071.63</v>
      </c>
      <c r="C8" s="79">
        <v>14904.878000000001</v>
      </c>
      <c r="D8" s="79">
        <v>59756.894</v>
      </c>
      <c r="E8" s="79">
        <v>24906.309999999998</v>
      </c>
      <c r="F8" s="79">
        <v>4755.7579999999998</v>
      </c>
      <c r="G8" s="79">
        <v>26215.64</v>
      </c>
      <c r="H8" s="79">
        <v>10037.09</v>
      </c>
      <c r="I8" s="79">
        <v>7064.2699999999995</v>
      </c>
      <c r="J8" s="79">
        <v>19013.662</v>
      </c>
    </row>
    <row r="9" spans="1:13" x14ac:dyDescent="0.3">
      <c r="A9" s="5" t="s">
        <v>12</v>
      </c>
      <c r="B9" s="79">
        <v>4694.6918964277156</v>
      </c>
      <c r="C9" s="79">
        <v>13187.825692253098</v>
      </c>
      <c r="D9" s="79">
        <v>50381.908819344637</v>
      </c>
      <c r="E9" s="79">
        <v>22352.618102947283</v>
      </c>
      <c r="F9" s="79">
        <v>4205.0811583822815</v>
      </c>
      <c r="G9" s="79">
        <v>21883.182087127363</v>
      </c>
      <c r="H9" s="79">
        <v>8773.4033214382162</v>
      </c>
      <c r="I9" s="79">
        <v>6251.4331380753138</v>
      </c>
      <c r="J9" s="79">
        <v>16584.903487574575</v>
      </c>
    </row>
    <row r="10" spans="1:13" x14ac:dyDescent="0.3">
      <c r="A10" s="5" t="s">
        <v>13</v>
      </c>
      <c r="B10" s="79">
        <v>4706.9400839832033</v>
      </c>
      <c r="C10" s="79">
        <v>11705.041423298038</v>
      </c>
      <c r="D10" s="79">
        <v>42387.677379921326</v>
      </c>
      <c r="E10" s="79">
        <v>19178.58590701536</v>
      </c>
      <c r="F10" s="79">
        <v>3467.2129920942934</v>
      </c>
      <c r="G10" s="79">
        <v>18123.228470926057</v>
      </c>
      <c r="H10" s="79">
        <v>7303.9066843485971</v>
      </c>
      <c r="I10" s="79">
        <v>5290.8123012552296</v>
      </c>
      <c r="J10" s="79">
        <v>13881.451498874007</v>
      </c>
    </row>
    <row r="11" spans="1:13" x14ac:dyDescent="0.3">
      <c r="A11" s="5" t="s">
        <v>14</v>
      </c>
      <c r="B11" s="79">
        <v>5401.6504019196154</v>
      </c>
      <c r="C11" s="79">
        <v>13158.829713497711</v>
      </c>
      <c r="D11" s="79">
        <v>43697.277357458799</v>
      </c>
      <c r="E11" s="79">
        <v>19106.215205479453</v>
      </c>
      <c r="F11" s="79">
        <v>3751.9895829893835</v>
      </c>
      <c r="G11" s="79">
        <v>17901.36580231987</v>
      </c>
      <c r="H11" s="79">
        <v>7678.9267404806915</v>
      </c>
      <c r="I11" s="79">
        <v>5024.7951464435146</v>
      </c>
      <c r="J11" s="79">
        <v>14253.672672513927</v>
      </c>
    </row>
    <row r="12" spans="1:13" x14ac:dyDescent="0.3">
      <c r="A12" s="5" t="s">
        <v>15</v>
      </c>
      <c r="B12" s="79">
        <v>5851.3760287942405</v>
      </c>
      <c r="C12" s="79">
        <v>14726.006706275786</v>
      </c>
      <c r="D12" s="79">
        <v>48267.960248512172</v>
      </c>
      <c r="E12" s="79">
        <v>22094.141311747615</v>
      </c>
      <c r="F12" s="79">
        <v>4481.4296228259309</v>
      </c>
      <c r="G12" s="79">
        <v>22208.069923300714</v>
      </c>
      <c r="H12" s="79">
        <v>9447.4546484510629</v>
      </c>
      <c r="I12" s="79">
        <v>6783.477447698745</v>
      </c>
      <c r="J12" s="79">
        <v>17121.015759867252</v>
      </c>
    </row>
    <row r="13" spans="1:13" x14ac:dyDescent="0.3">
      <c r="A13" s="5" t="s">
        <v>16</v>
      </c>
      <c r="B13" s="79">
        <v>6095.14</v>
      </c>
      <c r="C13" s="79">
        <v>15287.688</v>
      </c>
      <c r="D13" s="79">
        <v>52632.39688686205</v>
      </c>
      <c r="E13" s="79">
        <v>23924.126193441265</v>
      </c>
      <c r="F13" s="79">
        <v>4866.1279999999997</v>
      </c>
      <c r="G13" s="79">
        <v>23876.075521215098</v>
      </c>
      <c r="H13" s="79">
        <v>9610.8625459087234</v>
      </c>
      <c r="I13" s="79">
        <v>6783.477447698745</v>
      </c>
      <c r="J13" s="79">
        <v>17937.320620994826</v>
      </c>
    </row>
    <row r="14" spans="1:13" x14ac:dyDescent="0.3">
      <c r="A14" s="5" t="s">
        <v>17</v>
      </c>
      <c r="B14" s="79">
        <v>6070.7556028794243</v>
      </c>
      <c r="C14" s="79">
        <v>15230.927646328541</v>
      </c>
      <c r="D14" s="79">
        <v>52635.505057241258</v>
      </c>
      <c r="E14" s="79">
        <v>23924.126193441265</v>
      </c>
      <c r="F14" s="79">
        <v>4866.1279999999997</v>
      </c>
      <c r="G14" s="79">
        <v>23876.075521215098</v>
      </c>
      <c r="H14" s="79">
        <v>9610.9545825778332</v>
      </c>
      <c r="I14" s="79">
        <v>6783.477447698745</v>
      </c>
      <c r="J14" s="79">
        <v>17937.320620994826</v>
      </c>
    </row>
    <row r="15" spans="1:13" x14ac:dyDescent="0.3">
      <c r="A15" s="5" t="s">
        <v>18</v>
      </c>
      <c r="B15" s="79">
        <v>5510.1244691061784</v>
      </c>
      <c r="C15" s="79">
        <v>14030.937880947193</v>
      </c>
      <c r="D15" s="79">
        <v>46234.235797484827</v>
      </c>
      <c r="E15" s="79">
        <v>20812.126027397262</v>
      </c>
      <c r="F15" s="79">
        <v>4161.6759067331977</v>
      </c>
      <c r="G15" s="79">
        <v>19852.653111043939</v>
      </c>
      <c r="H15" s="79">
        <v>8161.4995359939812</v>
      </c>
      <c r="I15" s="79">
        <v>5601.1656485355643</v>
      </c>
      <c r="J15" s="79">
        <v>14828.5927832958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80">
        <v>151749.99959578266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77"/>
      <c r="C19" s="77"/>
      <c r="D19" s="77"/>
      <c r="E19" s="77"/>
      <c r="F19" s="77"/>
      <c r="G19" s="77"/>
      <c r="H19" s="77"/>
      <c r="I19" s="77"/>
      <c r="J19" s="77"/>
    </row>
    <row r="20" spans="1:12" x14ac:dyDescent="0.3">
      <c r="L20" s="7"/>
    </row>
    <row r="21" spans="1:12" x14ac:dyDescent="0.3">
      <c r="A21" s="1" t="s">
        <v>55</v>
      </c>
      <c r="B21" s="77"/>
      <c r="C21" s="78">
        <f>B21</f>
        <v>0</v>
      </c>
      <c r="D21" s="78">
        <f t="shared" ref="D21:J21" si="0">C21</f>
        <v>0</v>
      </c>
      <c r="E21" s="78">
        <f t="shared" si="0"/>
        <v>0</v>
      </c>
      <c r="F21" s="78">
        <f t="shared" si="0"/>
        <v>0</v>
      </c>
      <c r="G21" s="78">
        <f t="shared" si="0"/>
        <v>0</v>
      </c>
      <c r="H21" s="78">
        <f t="shared" si="0"/>
        <v>0</v>
      </c>
      <c r="I21" s="78">
        <f t="shared" si="0"/>
        <v>0</v>
      </c>
      <c r="J21" s="78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154</v>
      </c>
    </row>
    <row r="24" spans="1:12" x14ac:dyDescent="0.3">
      <c r="A24" s="5" t="s">
        <v>7</v>
      </c>
      <c r="B24" s="81">
        <v>848.17958242328405</v>
      </c>
      <c r="C24" s="81">
        <v>3533.4358112793607</v>
      </c>
      <c r="D24" s="81">
        <v>2428.9928164279231</v>
      </c>
      <c r="E24" s="81">
        <v>1794.4177407460488</v>
      </c>
      <c r="F24" s="81">
        <v>1120.7028760646876</v>
      </c>
      <c r="G24" s="81">
        <v>1484.5007456228914</v>
      </c>
      <c r="H24" s="81">
        <v>656.9419299726469</v>
      </c>
      <c r="I24" s="81">
        <v>462.80325007838411</v>
      </c>
      <c r="J24" s="81">
        <v>907.25524738476861</v>
      </c>
    </row>
    <row r="25" spans="1:12" x14ac:dyDescent="0.3">
      <c r="A25" s="5" t="s">
        <v>8</v>
      </c>
      <c r="B25" s="81">
        <v>1059.7462276911087</v>
      </c>
      <c r="C25" s="81">
        <v>3962.1820683893011</v>
      </c>
      <c r="D25" s="81">
        <v>4281.2211109582486</v>
      </c>
      <c r="E25" s="81">
        <v>2735.2359098449979</v>
      </c>
      <c r="F25" s="81">
        <v>1260.998333897475</v>
      </c>
      <c r="G25" s="81">
        <v>3118.813727319829</v>
      </c>
      <c r="H25" s="81">
        <v>1596.045140796235</v>
      </c>
      <c r="I25" s="81">
        <v>898.84580433498002</v>
      </c>
      <c r="J25" s="81">
        <v>1139.5916767678309</v>
      </c>
    </row>
    <row r="26" spans="1:12" x14ac:dyDescent="0.3">
      <c r="A26" s="5" t="s">
        <v>9</v>
      </c>
      <c r="B26" s="81">
        <v>1021.9091337044943</v>
      </c>
      <c r="C26" s="81">
        <v>4164.8514716373575</v>
      </c>
      <c r="D26" s="81">
        <v>5371.7994013683438</v>
      </c>
      <c r="E26" s="81">
        <v>3507.100817114122</v>
      </c>
      <c r="F26" s="81">
        <v>1126.7302449896563</v>
      </c>
      <c r="G26" s="81">
        <v>3457.0777758423283</v>
      </c>
      <c r="H26" s="81">
        <v>1828.7797432658961</v>
      </c>
      <c r="I26" s="81">
        <v>1080.6383763269318</v>
      </c>
      <c r="J26" s="81">
        <v>2068.0230357508603</v>
      </c>
    </row>
    <row r="27" spans="1:12" x14ac:dyDescent="0.3">
      <c r="A27" s="5" t="s">
        <v>10</v>
      </c>
      <c r="B27" s="81">
        <v>787.76168456464427</v>
      </c>
      <c r="C27" s="81">
        <v>3855.9093413209207</v>
      </c>
      <c r="D27" s="81">
        <v>6419.3248318552505</v>
      </c>
      <c r="E27" s="81">
        <v>4311.3824464627742</v>
      </c>
      <c r="F27" s="81">
        <v>1184.5824407480345</v>
      </c>
      <c r="G27" s="81">
        <v>3990.4628052050757</v>
      </c>
      <c r="H27" s="81">
        <v>2609.4365864903421</v>
      </c>
      <c r="I27" s="81">
        <v>1388.0155014485699</v>
      </c>
      <c r="J27" s="81">
        <v>1896.8143619043308</v>
      </c>
    </row>
    <row r="28" spans="1:12" x14ac:dyDescent="0.3">
      <c r="A28" s="5" t="s">
        <v>11</v>
      </c>
      <c r="B28" s="81">
        <v>766.98689846026207</v>
      </c>
      <c r="C28" s="81">
        <v>4248.6695983762374</v>
      </c>
      <c r="D28" s="81">
        <v>6523.574553337854</v>
      </c>
      <c r="E28" s="81">
        <v>4411.2982882598808</v>
      </c>
      <c r="F28" s="81">
        <v>1115.1666339321384</v>
      </c>
      <c r="G28" s="81">
        <v>3943.9005683519026</v>
      </c>
      <c r="H28" s="81">
        <v>2663.9821460417261</v>
      </c>
      <c r="I28" s="81">
        <v>1423.7825815506383</v>
      </c>
      <c r="J28" s="81">
        <v>2077.5487316893341</v>
      </c>
    </row>
    <row r="29" spans="1:12" x14ac:dyDescent="0.3">
      <c r="A29" s="5" t="s">
        <v>12</v>
      </c>
      <c r="B29" s="81">
        <v>738.54520971880265</v>
      </c>
      <c r="C29" s="81">
        <v>3354.1854988105192</v>
      </c>
      <c r="D29" s="81">
        <v>4923.7342486029775</v>
      </c>
      <c r="E29" s="81">
        <v>3110.6228578369037</v>
      </c>
      <c r="F29" s="81">
        <v>909.74724377072653</v>
      </c>
      <c r="G29" s="81">
        <v>2862.168422310494</v>
      </c>
      <c r="H29" s="81">
        <v>1699.7773549036276</v>
      </c>
      <c r="I29" s="81">
        <v>1066.5870992420005</v>
      </c>
      <c r="J29" s="81">
        <v>1712.8420648039396</v>
      </c>
    </row>
    <row r="30" spans="1:12" x14ac:dyDescent="0.3">
      <c r="A30" s="5" t="s">
        <v>13</v>
      </c>
      <c r="B30" s="81">
        <v>649.40561377114091</v>
      </c>
      <c r="C30" s="81">
        <v>2904.8605960774771</v>
      </c>
      <c r="D30" s="81">
        <v>4011.4257299806141</v>
      </c>
      <c r="E30" s="81">
        <v>2668.0608666068601</v>
      </c>
      <c r="F30" s="81">
        <v>799.52204135123918</v>
      </c>
      <c r="G30" s="81">
        <v>2330.7986915607976</v>
      </c>
      <c r="H30" s="81">
        <v>1537.7290516701921</v>
      </c>
      <c r="I30" s="81">
        <v>960.33065968118842</v>
      </c>
      <c r="J30" s="81">
        <v>1424.8067493004951</v>
      </c>
    </row>
    <row r="31" spans="1:12" x14ac:dyDescent="0.3">
      <c r="A31" s="5" t="s">
        <v>14</v>
      </c>
      <c r="B31" s="81">
        <v>754.06239603825236</v>
      </c>
      <c r="C31" s="81">
        <v>2360.2660100038847</v>
      </c>
      <c r="D31" s="81">
        <v>1462.9142801817316</v>
      </c>
      <c r="E31" s="81">
        <v>980.498878133267</v>
      </c>
      <c r="F31" s="81">
        <v>789.26126768986205</v>
      </c>
      <c r="G31" s="81">
        <v>973.18013849202748</v>
      </c>
      <c r="H31" s="81">
        <v>416.83881953995234</v>
      </c>
      <c r="I31" s="81">
        <v>382.77013415219801</v>
      </c>
      <c r="J31" s="81">
        <v>786.77807576883129</v>
      </c>
    </row>
    <row r="32" spans="1:12" x14ac:dyDescent="0.3">
      <c r="A32" s="5" t="s">
        <v>15</v>
      </c>
      <c r="B32" s="81">
        <v>824.36692233258327</v>
      </c>
      <c r="C32" s="81">
        <v>3283.5548616453243</v>
      </c>
      <c r="D32" s="81">
        <v>1591.2787817520059</v>
      </c>
      <c r="E32" s="81">
        <v>1386.9857384493093</v>
      </c>
      <c r="F32" s="81">
        <v>895.38524695989918</v>
      </c>
      <c r="G32" s="81">
        <v>1402.297165800733</v>
      </c>
      <c r="H32" s="81">
        <v>785.68780207806037</v>
      </c>
      <c r="I32" s="81">
        <v>514.3438045600916</v>
      </c>
      <c r="J32" s="81">
        <v>1044.1196764219817</v>
      </c>
    </row>
    <row r="33" spans="1:12" x14ac:dyDescent="0.3">
      <c r="A33" s="5" t="s">
        <v>16</v>
      </c>
      <c r="B33" s="81">
        <v>647.45817121280652</v>
      </c>
      <c r="C33" s="81">
        <v>3224.8181278364614</v>
      </c>
      <c r="D33" s="81">
        <v>1840.5919577002387</v>
      </c>
      <c r="E33" s="81">
        <v>1458.5628744214482</v>
      </c>
      <c r="F33" s="81">
        <v>771.11253415970918</v>
      </c>
      <c r="G33" s="81">
        <v>1450.1559823639441</v>
      </c>
      <c r="H33" s="81">
        <v>912.52477229890269</v>
      </c>
      <c r="I33" s="81">
        <v>599.59422466754938</v>
      </c>
      <c r="J33" s="81">
        <v>1054.6413553389618</v>
      </c>
    </row>
    <row r="34" spans="1:12" x14ac:dyDescent="0.3">
      <c r="A34" s="5" t="s">
        <v>17</v>
      </c>
      <c r="B34" s="81">
        <v>769.83792158252095</v>
      </c>
      <c r="C34" s="81">
        <v>3187.6674238284686</v>
      </c>
      <c r="D34" s="81">
        <v>1467.2250843764723</v>
      </c>
      <c r="E34" s="81">
        <v>1287.4870925497048</v>
      </c>
      <c r="F34" s="81">
        <v>786.57975938427876</v>
      </c>
      <c r="G34" s="81">
        <v>1486.5913122080874</v>
      </c>
      <c r="H34" s="81">
        <v>819.76501647519865</v>
      </c>
      <c r="I34" s="81">
        <v>598.61464580283973</v>
      </c>
      <c r="J34" s="81">
        <v>1071.4817437924285</v>
      </c>
    </row>
    <row r="35" spans="1:12" x14ac:dyDescent="0.3">
      <c r="A35" s="5" t="s">
        <v>18</v>
      </c>
      <c r="B35" s="81">
        <v>644.55134014932923</v>
      </c>
      <c r="C35" s="81">
        <v>2915.0423798460124</v>
      </c>
      <c r="D35" s="81">
        <v>1620.6022589762219</v>
      </c>
      <c r="E35" s="81">
        <v>1328.855851198045</v>
      </c>
      <c r="F35" s="81">
        <v>910.63068132074909</v>
      </c>
      <c r="G35" s="81">
        <v>1388.3698299715581</v>
      </c>
      <c r="H35" s="81">
        <v>853.94851766736451</v>
      </c>
      <c r="I35" s="81">
        <v>608.53041547185967</v>
      </c>
      <c r="J35" s="81">
        <v>1018.4287253988524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3956.2680900422229</v>
      </c>
      <c r="C38" s="8">
        <f t="shared" ref="C38:J38" si="1">C4-C24</f>
        <v>8526.0403105540026</v>
      </c>
      <c r="D38" s="8">
        <f t="shared" si="1"/>
        <v>38699.621932131537</v>
      </c>
      <c r="E38" s="8">
        <f t="shared" si="1"/>
        <v>16546.725762782389</v>
      </c>
      <c r="F38" s="8">
        <f t="shared" si="1"/>
        <v>2526.3653313317682</v>
      </c>
      <c r="G38" s="8">
        <f t="shared" si="1"/>
        <v>15442.201548176934</v>
      </c>
      <c r="H38" s="8">
        <f t="shared" si="1"/>
        <v>6200.215526433356</v>
      </c>
      <c r="I38" s="8">
        <f t="shared" si="1"/>
        <v>4295.9747415534148</v>
      </c>
      <c r="J38" s="8">
        <f t="shared" si="1"/>
        <v>11162.052269900207</v>
      </c>
      <c r="L38" s="10"/>
    </row>
    <row r="39" spans="1:12" x14ac:dyDescent="0.3">
      <c r="A39" s="5" t="s">
        <v>8</v>
      </c>
      <c r="B39" s="8">
        <f t="shared" ref="B39:J49" si="2">B5-B25</f>
        <v>3232.8091052423047</v>
      </c>
      <c r="C39" s="8">
        <f t="shared" si="2"/>
        <v>7240.8085339689087</v>
      </c>
      <c r="D39" s="8">
        <f t="shared" si="2"/>
        <v>35516.626854977039</v>
      </c>
      <c r="E39" s="8">
        <f t="shared" si="2"/>
        <v>15647.252280275383</v>
      </c>
      <c r="F39" s="8">
        <f t="shared" si="2"/>
        <v>2096.3036932899413</v>
      </c>
      <c r="G39" s="8">
        <f t="shared" si="2"/>
        <v>14374.461988099371</v>
      </c>
      <c r="H39" s="8">
        <f t="shared" si="2"/>
        <v>5320.9309771197404</v>
      </c>
      <c r="I39" s="8">
        <f t="shared" si="2"/>
        <v>3978.165367213137</v>
      </c>
      <c r="J39" s="8">
        <f t="shared" si="2"/>
        <v>12171.828697456815</v>
      </c>
      <c r="L39" s="10"/>
    </row>
    <row r="40" spans="1:12" x14ac:dyDescent="0.3">
      <c r="A40" s="5" t="s">
        <v>9</v>
      </c>
      <c r="B40" s="8">
        <f t="shared" si="2"/>
        <v>3343.7693905906467</v>
      </c>
      <c r="C40" s="8">
        <f t="shared" si="2"/>
        <v>8068.3258541458945</v>
      </c>
      <c r="D40" s="8">
        <f t="shared" si="2"/>
        <v>40993.880327178471</v>
      </c>
      <c r="E40" s="8">
        <f t="shared" si="2"/>
        <v>17191.299822155284</v>
      </c>
      <c r="F40" s="8">
        <f t="shared" si="2"/>
        <v>2775.1470174181959</v>
      </c>
      <c r="G40" s="8">
        <f t="shared" si="2"/>
        <v>16799.694838734315</v>
      </c>
      <c r="H40" s="8">
        <f t="shared" si="2"/>
        <v>6171.9268853363956</v>
      </c>
      <c r="I40" s="8">
        <f t="shared" si="2"/>
        <v>4594.4242596563308</v>
      </c>
      <c r="J40" s="8">
        <f t="shared" si="2"/>
        <v>12922.702492201412</v>
      </c>
      <c r="L40" s="10"/>
    </row>
    <row r="41" spans="1:12" x14ac:dyDescent="0.3">
      <c r="A41" s="5" t="s">
        <v>10</v>
      </c>
      <c r="B41" s="8">
        <f t="shared" si="2"/>
        <v>4162.2811852507475</v>
      </c>
      <c r="C41" s="8">
        <f t="shared" si="2"/>
        <v>10781.969683350057</v>
      </c>
      <c r="D41" s="8">
        <f t="shared" si="2"/>
        <v>53338.017478198926</v>
      </c>
      <c r="E41" s="8">
        <f t="shared" si="2"/>
        <v>20594.927553537222</v>
      </c>
      <c r="F41" s="8">
        <f t="shared" si="2"/>
        <v>3571.1755592519653</v>
      </c>
      <c r="G41" s="8">
        <f t="shared" si="2"/>
        <v>22225.177194794924</v>
      </c>
      <c r="H41" s="8">
        <f t="shared" si="2"/>
        <v>7427.6534135096581</v>
      </c>
      <c r="I41" s="8">
        <f t="shared" si="2"/>
        <v>5676.2544985514296</v>
      </c>
      <c r="J41" s="8">
        <f t="shared" si="2"/>
        <v>17116.847638095671</v>
      </c>
      <c r="L41" s="10"/>
    </row>
    <row r="42" spans="1:12" x14ac:dyDescent="0.3">
      <c r="A42" s="5" t="s">
        <v>11</v>
      </c>
      <c r="B42" s="8">
        <f t="shared" si="2"/>
        <v>4304.6431015397384</v>
      </c>
      <c r="C42" s="8">
        <f t="shared" si="2"/>
        <v>10656.208401623764</v>
      </c>
      <c r="D42" s="8">
        <f t="shared" si="2"/>
        <v>53233.31944666215</v>
      </c>
      <c r="E42" s="8">
        <f t="shared" si="2"/>
        <v>20495.011711740117</v>
      </c>
      <c r="F42" s="8">
        <f t="shared" si="2"/>
        <v>3640.5913660678616</v>
      </c>
      <c r="G42" s="8">
        <f t="shared" si="2"/>
        <v>22271.739431648097</v>
      </c>
      <c r="H42" s="8">
        <f t="shared" si="2"/>
        <v>7373.1078539582741</v>
      </c>
      <c r="I42" s="8">
        <f t="shared" si="2"/>
        <v>5640.487418449361</v>
      </c>
      <c r="J42" s="8">
        <f t="shared" si="2"/>
        <v>16936.113268310666</v>
      </c>
      <c r="L42" s="10"/>
    </row>
    <row r="43" spans="1:12" x14ac:dyDescent="0.3">
      <c r="A43" s="5" t="s">
        <v>12</v>
      </c>
      <c r="B43" s="8">
        <f t="shared" si="2"/>
        <v>3956.146686708913</v>
      </c>
      <c r="C43" s="8">
        <f t="shared" si="2"/>
        <v>9833.6401934425794</v>
      </c>
      <c r="D43" s="8">
        <f t="shared" si="2"/>
        <v>45458.174570741656</v>
      </c>
      <c r="E43" s="8">
        <f t="shared" si="2"/>
        <v>19241.995245110378</v>
      </c>
      <c r="F43" s="8">
        <f t="shared" si="2"/>
        <v>3295.333914611555</v>
      </c>
      <c r="G43" s="8">
        <f t="shared" si="2"/>
        <v>19021.01366481687</v>
      </c>
      <c r="H43" s="8">
        <f t="shared" si="2"/>
        <v>7073.6259665345888</v>
      </c>
      <c r="I43" s="8">
        <f t="shared" si="2"/>
        <v>5184.8460388333133</v>
      </c>
      <c r="J43" s="8">
        <f t="shared" si="2"/>
        <v>14872.061422770636</v>
      </c>
      <c r="L43" s="10"/>
    </row>
    <row r="44" spans="1:12" x14ac:dyDescent="0.3">
      <c r="A44" s="5" t="s">
        <v>13</v>
      </c>
      <c r="B44" s="8">
        <f t="shared" si="2"/>
        <v>4057.5344702120624</v>
      </c>
      <c r="C44" s="8">
        <f t="shared" si="2"/>
        <v>8800.1808272205617</v>
      </c>
      <c r="D44" s="8">
        <f t="shared" si="2"/>
        <v>38376.251649940714</v>
      </c>
      <c r="E44" s="8">
        <f t="shared" si="2"/>
        <v>16510.525040408502</v>
      </c>
      <c r="F44" s="8">
        <f t="shared" si="2"/>
        <v>2667.6909507430541</v>
      </c>
      <c r="G44" s="8">
        <f t="shared" si="2"/>
        <v>15792.429779365259</v>
      </c>
      <c r="H44" s="8">
        <f t="shared" si="2"/>
        <v>5766.1776326784047</v>
      </c>
      <c r="I44" s="8">
        <f t="shared" si="2"/>
        <v>4330.4816415740415</v>
      </c>
      <c r="J44" s="8">
        <f t="shared" si="2"/>
        <v>12456.644749573512</v>
      </c>
      <c r="L44" s="10"/>
    </row>
    <row r="45" spans="1:12" x14ac:dyDescent="0.3">
      <c r="A45" s="5" t="s">
        <v>14</v>
      </c>
      <c r="B45" s="8">
        <f t="shared" si="2"/>
        <v>4647.5880058813627</v>
      </c>
      <c r="C45" s="8">
        <f t="shared" si="2"/>
        <v>10798.563703493826</v>
      </c>
      <c r="D45" s="8">
        <f t="shared" si="2"/>
        <v>42234.36307727707</v>
      </c>
      <c r="E45" s="8">
        <f t="shared" si="2"/>
        <v>18125.716327346185</v>
      </c>
      <c r="F45" s="8">
        <f t="shared" si="2"/>
        <v>2962.7283152995215</v>
      </c>
      <c r="G45" s="8">
        <f t="shared" si="2"/>
        <v>16928.18566382784</v>
      </c>
      <c r="H45" s="8">
        <f t="shared" si="2"/>
        <v>7262.0879209407394</v>
      </c>
      <c r="I45" s="8">
        <f t="shared" si="2"/>
        <v>4642.0250122913167</v>
      </c>
      <c r="J45" s="8">
        <f t="shared" si="2"/>
        <v>13466.894596745096</v>
      </c>
      <c r="L45" s="10"/>
    </row>
    <row r="46" spans="1:12" x14ac:dyDescent="0.3">
      <c r="A46" s="5" t="s">
        <v>15</v>
      </c>
      <c r="B46" s="8">
        <f t="shared" si="2"/>
        <v>5027.0091064616572</v>
      </c>
      <c r="C46" s="8">
        <f t="shared" si="2"/>
        <v>11442.451844630461</v>
      </c>
      <c r="D46" s="8">
        <f t="shared" si="2"/>
        <v>46676.681466760165</v>
      </c>
      <c r="E46" s="8">
        <f t="shared" si="2"/>
        <v>20707.155573298307</v>
      </c>
      <c r="F46" s="8">
        <f t="shared" si="2"/>
        <v>3586.0443758660317</v>
      </c>
      <c r="G46" s="8">
        <f t="shared" si="2"/>
        <v>20805.772757499981</v>
      </c>
      <c r="H46" s="8">
        <f t="shared" si="2"/>
        <v>8661.7668463730024</v>
      </c>
      <c r="I46" s="8">
        <f t="shared" si="2"/>
        <v>6269.1336431386535</v>
      </c>
      <c r="J46" s="8">
        <f t="shared" si="2"/>
        <v>16076.89608344527</v>
      </c>
      <c r="L46" s="10"/>
    </row>
    <row r="47" spans="1:12" x14ac:dyDescent="0.3">
      <c r="A47" s="5" t="s">
        <v>16</v>
      </c>
      <c r="B47" s="8">
        <f t="shared" si="2"/>
        <v>5447.6818287871938</v>
      </c>
      <c r="C47" s="8">
        <f t="shared" si="2"/>
        <v>12062.869872163539</v>
      </c>
      <c r="D47" s="8">
        <f t="shared" si="2"/>
        <v>50791.804929161808</v>
      </c>
      <c r="E47" s="8">
        <f t="shared" si="2"/>
        <v>22465.563319019817</v>
      </c>
      <c r="F47" s="8">
        <f t="shared" si="2"/>
        <v>4095.0154658402907</v>
      </c>
      <c r="G47" s="8">
        <f t="shared" si="2"/>
        <v>22425.919538851154</v>
      </c>
      <c r="H47" s="8">
        <f t="shared" si="2"/>
        <v>8698.3377736098209</v>
      </c>
      <c r="I47" s="8">
        <f t="shared" si="2"/>
        <v>6183.8832230311955</v>
      </c>
      <c r="J47" s="8">
        <f t="shared" si="2"/>
        <v>16882.679265655865</v>
      </c>
      <c r="L47" s="10"/>
    </row>
    <row r="48" spans="1:12" x14ac:dyDescent="0.3">
      <c r="A48" s="5" t="s">
        <v>17</v>
      </c>
      <c r="B48" s="8">
        <f t="shared" si="2"/>
        <v>5300.9176812969035</v>
      </c>
      <c r="C48" s="8">
        <f t="shared" si="2"/>
        <v>12043.260222500072</v>
      </c>
      <c r="D48" s="8">
        <f t="shared" si="2"/>
        <v>51168.279972864788</v>
      </c>
      <c r="E48" s="8">
        <f t="shared" si="2"/>
        <v>22636.63910089156</v>
      </c>
      <c r="F48" s="8">
        <f t="shared" si="2"/>
        <v>4079.5482406157207</v>
      </c>
      <c r="G48" s="8">
        <f t="shared" si="2"/>
        <v>22389.484209007009</v>
      </c>
      <c r="H48" s="8">
        <f t="shared" si="2"/>
        <v>8791.1895661026338</v>
      </c>
      <c r="I48" s="8">
        <f t="shared" si="2"/>
        <v>6184.8628018959052</v>
      </c>
      <c r="J48" s="8">
        <f t="shared" si="2"/>
        <v>16865.838877202397</v>
      </c>
      <c r="L48" s="10"/>
    </row>
    <row r="49" spans="1:13" x14ac:dyDescent="0.3">
      <c r="A49" s="5" t="s">
        <v>18</v>
      </c>
      <c r="B49" s="8">
        <f t="shared" si="2"/>
        <v>4865.5731289568494</v>
      </c>
      <c r="C49" s="8">
        <f t="shared" si="2"/>
        <v>11115.89550110118</v>
      </c>
      <c r="D49" s="8">
        <f t="shared" si="2"/>
        <v>44613.633538508606</v>
      </c>
      <c r="E49" s="8">
        <f t="shared" si="2"/>
        <v>19483.270176199218</v>
      </c>
      <c r="F49" s="8">
        <f t="shared" si="2"/>
        <v>3251.0452254124484</v>
      </c>
      <c r="G49" s="8">
        <f t="shared" si="2"/>
        <v>18464.283281072381</v>
      </c>
      <c r="H49" s="8">
        <f t="shared" si="2"/>
        <v>7307.5510183266169</v>
      </c>
      <c r="I49" s="8">
        <f t="shared" si="2"/>
        <v>4992.6352330637046</v>
      </c>
      <c r="J49" s="8">
        <f>J15-J35</f>
        <v>13810.164057896947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3956.2680900422229</v>
      </c>
      <c r="C66" s="8">
        <f>C38-(C52-MIN(C$52:C$63))</f>
        <v>8526.0403105540026</v>
      </c>
      <c r="D66" s="8">
        <f>D38-(D52-MIN(D$52:D$63))</f>
        <v>38699.621932131537</v>
      </c>
      <c r="E66" s="8">
        <f t="shared" ref="E66:J66" si="4">E38-(E52-MIN(E$52:E$63))</f>
        <v>16546.725762782389</v>
      </c>
      <c r="F66" s="8">
        <f t="shared" si="4"/>
        <v>2526.3653313317682</v>
      </c>
      <c r="G66" s="8">
        <f>G38-(G52-MIN(G$52:G$63))</f>
        <v>15442.201548176934</v>
      </c>
      <c r="H66" s="8">
        <f t="shared" si="4"/>
        <v>6200.215526433356</v>
      </c>
      <c r="I66" s="8">
        <f t="shared" si="4"/>
        <v>4295.9747415534148</v>
      </c>
      <c r="J66" s="8">
        <f t="shared" si="4"/>
        <v>11162.052269900207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3232.8091052423047</v>
      </c>
      <c r="C67" s="8">
        <f>C39-(C53-MIN(C$52:C$63))</f>
        <v>7240.8085339689087</v>
      </c>
      <c r="D67" s="8">
        <f t="shared" ref="B67:J77" si="5">D39-(D53-MIN(D$52:D$63))</f>
        <v>35516.626854977039</v>
      </c>
      <c r="E67" s="8">
        <f t="shared" si="5"/>
        <v>15647.252280275383</v>
      </c>
      <c r="F67" s="8">
        <f t="shared" si="5"/>
        <v>2096.3036932899413</v>
      </c>
      <c r="G67" s="8">
        <f>G39-(G53-MIN(G$52:G$63))</f>
        <v>14374.461988099371</v>
      </c>
      <c r="H67" s="8">
        <f t="shared" si="5"/>
        <v>5320.9309771197404</v>
      </c>
      <c r="I67" s="8">
        <f t="shared" si="5"/>
        <v>3978.165367213137</v>
      </c>
      <c r="J67" s="8">
        <f t="shared" si="5"/>
        <v>12171.828697456815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3343.7693905906467</v>
      </c>
      <c r="C68" s="8">
        <f t="shared" si="5"/>
        <v>8068.3258541458945</v>
      </c>
      <c r="D68" s="8">
        <f>D40-(D54-MIN(D$52:D$63))</f>
        <v>40993.880327178471</v>
      </c>
      <c r="E68" s="8">
        <f t="shared" si="5"/>
        <v>17191.299822155284</v>
      </c>
      <c r="F68" s="8">
        <f t="shared" si="5"/>
        <v>2775.1470174181959</v>
      </c>
      <c r="G68" s="8">
        <f>G40-(G54-MIN(G$52:G$63))</f>
        <v>16799.694838734315</v>
      </c>
      <c r="H68" s="8">
        <f t="shared" si="5"/>
        <v>6171.9268853363956</v>
      </c>
      <c r="I68" s="8">
        <f t="shared" si="5"/>
        <v>4594.4242596563308</v>
      </c>
      <c r="J68" s="8">
        <f t="shared" si="5"/>
        <v>12922.702492201412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4162.2811852507475</v>
      </c>
      <c r="C69" s="8">
        <f t="shared" si="5"/>
        <v>10781.969683350057</v>
      </c>
      <c r="D69" s="8">
        <f t="shared" si="5"/>
        <v>53338.017478198926</v>
      </c>
      <c r="E69" s="8">
        <f t="shared" si="5"/>
        <v>20594.927553537222</v>
      </c>
      <c r="F69" s="8">
        <f t="shared" si="5"/>
        <v>3571.1755592519653</v>
      </c>
      <c r="G69" s="8">
        <f>G41-(G55-MIN(G$52:G$63))</f>
        <v>22225.177194794924</v>
      </c>
      <c r="H69" s="8">
        <f t="shared" si="5"/>
        <v>7427.6534135096581</v>
      </c>
      <c r="I69" s="8">
        <f t="shared" si="5"/>
        <v>5676.2544985514296</v>
      </c>
      <c r="J69" s="8">
        <f t="shared" si="5"/>
        <v>17116.847638095671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4304.6431015397384</v>
      </c>
      <c r="C70" s="8">
        <f>C42-(C56-MIN(C$52:C$63))</f>
        <v>10656.208401623764</v>
      </c>
      <c r="D70" s="8">
        <f>D42-(D56-MIN(D$52:D$63))</f>
        <v>53233.31944666215</v>
      </c>
      <c r="E70" s="8">
        <f t="shared" si="5"/>
        <v>20495.011711740117</v>
      </c>
      <c r="F70" s="8">
        <f t="shared" si="5"/>
        <v>3640.5913660678616</v>
      </c>
      <c r="G70" s="8">
        <f t="shared" si="5"/>
        <v>22271.739431648097</v>
      </c>
      <c r="H70" s="8">
        <f t="shared" si="5"/>
        <v>7373.1078539582741</v>
      </c>
      <c r="I70" s="8">
        <f t="shared" si="5"/>
        <v>5640.487418449361</v>
      </c>
      <c r="J70" s="8">
        <f t="shared" si="5"/>
        <v>16936.113268310666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3956.146686708913</v>
      </c>
      <c r="C71" s="8">
        <f t="shared" si="5"/>
        <v>9833.6401934425794</v>
      </c>
      <c r="D71" s="8">
        <f t="shared" si="5"/>
        <v>45458.174570741656</v>
      </c>
      <c r="E71" s="8">
        <f t="shared" si="5"/>
        <v>19241.995245110378</v>
      </c>
      <c r="F71" s="8">
        <f t="shared" si="5"/>
        <v>3295.333914611555</v>
      </c>
      <c r="G71" s="8">
        <f t="shared" si="5"/>
        <v>19021.01366481687</v>
      </c>
      <c r="H71" s="8">
        <f t="shared" si="5"/>
        <v>7073.6259665345888</v>
      </c>
      <c r="I71" s="8">
        <f t="shared" si="5"/>
        <v>5184.8460388333133</v>
      </c>
      <c r="J71" s="8">
        <f t="shared" si="5"/>
        <v>14872.061422770636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4057.5344702120624</v>
      </c>
      <c r="C72" s="8">
        <f t="shared" si="5"/>
        <v>8800.1808272205617</v>
      </c>
      <c r="D72" s="8">
        <f t="shared" si="5"/>
        <v>38376.251649940714</v>
      </c>
      <c r="E72" s="8">
        <f t="shared" si="5"/>
        <v>16510.525040408502</v>
      </c>
      <c r="F72" s="8">
        <f t="shared" si="5"/>
        <v>2667.6909507430541</v>
      </c>
      <c r="G72" s="8">
        <f t="shared" si="5"/>
        <v>15792.429779365259</v>
      </c>
      <c r="H72" s="8">
        <f t="shared" si="5"/>
        <v>5766.1776326784047</v>
      </c>
      <c r="I72" s="8">
        <f t="shared" si="5"/>
        <v>4330.4816415740415</v>
      </c>
      <c r="J72" s="8">
        <f t="shared" si="5"/>
        <v>12456.644749573512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4647.5880058813627</v>
      </c>
      <c r="C73" s="8">
        <f t="shared" si="5"/>
        <v>10798.563703493826</v>
      </c>
      <c r="D73" s="8">
        <f t="shared" si="5"/>
        <v>42234.36307727707</v>
      </c>
      <c r="E73" s="8">
        <f t="shared" si="5"/>
        <v>18125.716327346185</v>
      </c>
      <c r="F73" s="8">
        <f t="shared" si="5"/>
        <v>2962.7283152995215</v>
      </c>
      <c r="G73" s="8">
        <f t="shared" si="5"/>
        <v>16928.18566382784</v>
      </c>
      <c r="H73" s="8">
        <f t="shared" si="5"/>
        <v>7262.0879209407394</v>
      </c>
      <c r="I73" s="8">
        <f t="shared" si="5"/>
        <v>4642.0250122913167</v>
      </c>
      <c r="J73" s="8">
        <f t="shared" si="5"/>
        <v>13466.894596745096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5027.0091064616572</v>
      </c>
      <c r="C74" s="8">
        <f>C46-(C60-MIN(C$52:C$63))</f>
        <v>11442.451844630461</v>
      </c>
      <c r="D74" s="8">
        <f t="shared" si="5"/>
        <v>46676.681466760165</v>
      </c>
      <c r="E74" s="8">
        <f t="shared" si="5"/>
        <v>20707.155573298307</v>
      </c>
      <c r="F74" s="8">
        <f t="shared" si="5"/>
        <v>3586.0443758660317</v>
      </c>
      <c r="G74" s="8">
        <f t="shared" si="5"/>
        <v>20805.772757499981</v>
      </c>
      <c r="H74" s="8">
        <f t="shared" si="5"/>
        <v>8661.7668463730024</v>
      </c>
      <c r="I74" s="8">
        <f t="shared" si="5"/>
        <v>6269.1336431386535</v>
      </c>
      <c r="J74" s="8">
        <f t="shared" si="5"/>
        <v>16076.89608344527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5447.6818287871938</v>
      </c>
      <c r="C75" s="8">
        <f t="shared" si="5"/>
        <v>12062.869872163539</v>
      </c>
      <c r="D75" s="8">
        <f t="shared" si="5"/>
        <v>50791.804929161808</v>
      </c>
      <c r="E75" s="8">
        <f t="shared" si="5"/>
        <v>22465.563319019817</v>
      </c>
      <c r="F75" s="8">
        <f t="shared" si="5"/>
        <v>4095.0154658402907</v>
      </c>
      <c r="G75" s="8">
        <f t="shared" si="5"/>
        <v>22425.919538851154</v>
      </c>
      <c r="H75" s="8">
        <f t="shared" si="5"/>
        <v>8698.3377736098209</v>
      </c>
      <c r="I75" s="8">
        <f t="shared" si="5"/>
        <v>6183.8832230311955</v>
      </c>
      <c r="J75" s="8">
        <f t="shared" si="5"/>
        <v>16882.679265655865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5300.9176812969035</v>
      </c>
      <c r="C76" s="8">
        <f t="shared" si="5"/>
        <v>12043.260222500072</v>
      </c>
      <c r="D76" s="8">
        <f t="shared" si="5"/>
        <v>51168.279972864788</v>
      </c>
      <c r="E76" s="8">
        <f t="shared" si="5"/>
        <v>22636.63910089156</v>
      </c>
      <c r="F76" s="8">
        <f t="shared" si="5"/>
        <v>4079.5482406157207</v>
      </c>
      <c r="G76" s="8">
        <f t="shared" si="5"/>
        <v>22389.484209007009</v>
      </c>
      <c r="H76" s="8">
        <f t="shared" si="5"/>
        <v>8791.1895661026338</v>
      </c>
      <c r="I76" s="8">
        <f t="shared" si="5"/>
        <v>6184.8628018959052</v>
      </c>
      <c r="J76" s="8">
        <f t="shared" si="5"/>
        <v>16865.838877202397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4865.5731289568494</v>
      </c>
      <c r="C77" s="8">
        <f t="shared" si="5"/>
        <v>11115.89550110118</v>
      </c>
      <c r="D77" s="8">
        <f>D49-(D63-MIN(D$52:D$63))</f>
        <v>44613.633538508606</v>
      </c>
      <c r="E77" s="8">
        <f t="shared" si="5"/>
        <v>19483.270176199218</v>
      </c>
      <c r="F77" s="8">
        <f t="shared" si="5"/>
        <v>3251.0452254124484</v>
      </c>
      <c r="G77" s="8">
        <f t="shared" si="5"/>
        <v>18464.283281072381</v>
      </c>
      <c r="H77" s="8">
        <f t="shared" si="5"/>
        <v>7307.5510183266169</v>
      </c>
      <c r="I77" s="8">
        <f t="shared" si="5"/>
        <v>4992.6352330637046</v>
      </c>
      <c r="J77" s="8">
        <f t="shared" si="5"/>
        <v>13810.164057896947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44394.534082876853</v>
      </c>
      <c r="D80" s="15"/>
    </row>
    <row r="81" spans="1:4" x14ac:dyDescent="0.3">
      <c r="A81" s="5" t="s">
        <v>8</v>
      </c>
      <c r="B81" s="8">
        <f>$B$17-SUM($B67:$J67)</f>
        <v>52170.812098140013</v>
      </c>
      <c r="D81" s="15"/>
    </row>
    <row r="82" spans="1:4" x14ac:dyDescent="0.3">
      <c r="A82" s="5" t="s">
        <v>9</v>
      </c>
      <c r="B82" s="8">
        <f>$B$17-SUM($B68:$J68)</f>
        <v>38888.828708365734</v>
      </c>
      <c r="D82" s="15"/>
    </row>
    <row r="83" spans="1:4" x14ac:dyDescent="0.3">
      <c r="A83" s="5" t="s">
        <v>10</v>
      </c>
      <c r="B83" s="8">
        <f>$B$17-SUM($B69:$J69)</f>
        <v>6855.6953912420722</v>
      </c>
      <c r="D83" s="15"/>
    </row>
    <row r="84" spans="1:4" x14ac:dyDescent="0.3">
      <c r="A84" s="5" t="s">
        <v>11</v>
      </c>
      <c r="B84" s="8">
        <f>$B$17-SUM($B70:$J70)</f>
        <v>7198.7775957826234</v>
      </c>
      <c r="D84" s="15"/>
    </row>
    <row r="85" spans="1:4" x14ac:dyDescent="0.3">
      <c r="A85" s="5" t="s">
        <v>12</v>
      </c>
      <c r="B85" s="8">
        <f t="shared" ref="B85:B91" si="6">$B$17-SUM($B71:$J71)</f>
        <v>23813.161892212156</v>
      </c>
      <c r="D85" s="15"/>
    </row>
    <row r="86" spans="1:4" x14ac:dyDescent="0.3">
      <c r="A86" s="5" t="s">
        <v>13</v>
      </c>
      <c r="B86" s="8">
        <f t="shared" si="6"/>
        <v>42992.082854066568</v>
      </c>
      <c r="D86" s="15"/>
    </row>
    <row r="87" spans="1:4" x14ac:dyDescent="0.3">
      <c r="A87" s="5" t="s">
        <v>14</v>
      </c>
      <c r="B87" s="8">
        <f t="shared" si="6"/>
        <v>30681.84697267969</v>
      </c>
      <c r="D87" s="15"/>
    </row>
    <row r="88" spans="1:4" x14ac:dyDescent="0.3">
      <c r="A88" s="5" t="s">
        <v>15</v>
      </c>
      <c r="B88" s="8">
        <f t="shared" si="6"/>
        <v>12497.087898309139</v>
      </c>
      <c r="D88" s="15"/>
    </row>
    <row r="89" spans="1:4" x14ac:dyDescent="0.3">
      <c r="A89" s="5" t="s">
        <v>16</v>
      </c>
      <c r="B89" s="8">
        <f t="shared" si="6"/>
        <v>2696.2443796619773</v>
      </c>
      <c r="D89" s="15"/>
    </row>
    <row r="90" spans="1:4" x14ac:dyDescent="0.3">
      <c r="A90" s="5" t="s">
        <v>17</v>
      </c>
      <c r="B90" s="8">
        <f t="shared" si="6"/>
        <v>2289.9789234056661</v>
      </c>
      <c r="D90" s="15"/>
    </row>
    <row r="91" spans="1:4" x14ac:dyDescent="0.3">
      <c r="A91" s="5" t="s">
        <v>18</v>
      </c>
      <c r="B91" s="8">
        <f t="shared" si="6"/>
        <v>23845.948435244703</v>
      </c>
      <c r="D91" s="15"/>
    </row>
    <row r="92" spans="1:4" x14ac:dyDescent="0.3">
      <c r="A92" s="9" t="s">
        <v>33</v>
      </c>
      <c r="B92" s="12">
        <f>SUM($B$80:$B$91)/$B$17</f>
        <v>1.9000000000000015</v>
      </c>
    </row>
    <row r="94" spans="1:4" x14ac:dyDescent="0.3">
      <c r="A94" s="1" t="s">
        <v>60</v>
      </c>
      <c r="B94" s="23">
        <f>(SUM($B$80:$B$91)-$D$95*$B$17)/12</f>
        <v>1.9402553637822468E-11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1.9402553637822468E-8</v>
      </c>
    </row>
    <row r="98" spans="1:2" ht="15.6" thickBot="1" x14ac:dyDescent="0.35"/>
    <row r="99" spans="1:2" ht="15.6" thickBot="1" x14ac:dyDescent="0.35">
      <c r="A99" s="1" t="s">
        <v>49</v>
      </c>
      <c r="B99" s="7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9" style="1"/>
    <col min="2" max="3" width="8.44140625" style="1" bestFit="1" customWidth="1"/>
    <col min="4" max="7" width="9.77734375" style="1" bestFit="1" customWidth="1"/>
    <col min="8" max="11" width="8.44140625" style="1" bestFit="1" customWidth="1"/>
    <col min="12" max="12" width="9.77734375" style="1" bestFit="1" customWidth="1"/>
    <col min="13" max="13" width="8.44140625" style="1" bestFit="1" customWidth="1"/>
    <col min="14" max="16384" width="9" style="1"/>
  </cols>
  <sheetData>
    <row r="1" spans="1:16" x14ac:dyDescent="0.3">
      <c r="O1" s="3"/>
      <c r="P1" s="4" t="s">
        <v>132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82">
        <v>1</v>
      </c>
      <c r="C4" s="83">
        <v>1</v>
      </c>
      <c r="D4" s="83">
        <v>0.99796658010139905</v>
      </c>
      <c r="E4" s="83">
        <v>1</v>
      </c>
      <c r="F4" s="83">
        <v>1</v>
      </c>
      <c r="G4" s="83">
        <v>1</v>
      </c>
      <c r="H4" s="83">
        <v>1</v>
      </c>
      <c r="I4" s="83">
        <v>0.99591334637482865</v>
      </c>
      <c r="J4" s="83">
        <v>1</v>
      </c>
      <c r="K4" s="83">
        <v>0.99915574595217127</v>
      </c>
      <c r="L4" s="83">
        <v>0.99535026124961523</v>
      </c>
      <c r="M4" s="84">
        <v>0.99147055961920683</v>
      </c>
    </row>
    <row r="5" spans="1:16" x14ac:dyDescent="0.3">
      <c r="A5" s="17">
        <v>19</v>
      </c>
      <c r="B5" s="85">
        <v>1</v>
      </c>
      <c r="C5" s="86">
        <v>1</v>
      </c>
      <c r="D5" s="86">
        <v>0.99796658010139905</v>
      </c>
      <c r="E5" s="86">
        <v>1</v>
      </c>
      <c r="F5" s="86">
        <v>1</v>
      </c>
      <c r="G5" s="86">
        <v>1</v>
      </c>
      <c r="H5" s="86">
        <v>1</v>
      </c>
      <c r="I5" s="86">
        <v>0.99591334637482865</v>
      </c>
      <c r="J5" s="86">
        <v>1</v>
      </c>
      <c r="K5" s="86">
        <v>0.99915574595217127</v>
      </c>
      <c r="L5" s="86">
        <v>0.99535026124961523</v>
      </c>
      <c r="M5" s="87">
        <v>0.99147055961920683</v>
      </c>
    </row>
    <row r="6" spans="1:16" x14ac:dyDescent="0.3">
      <c r="A6" s="17">
        <v>18</v>
      </c>
      <c r="B6" s="85">
        <v>1</v>
      </c>
      <c r="C6" s="86">
        <v>1</v>
      </c>
      <c r="D6" s="86">
        <v>0.99796658010139905</v>
      </c>
      <c r="E6" s="86">
        <v>1</v>
      </c>
      <c r="F6" s="86">
        <v>1</v>
      </c>
      <c r="G6" s="86">
        <v>1</v>
      </c>
      <c r="H6" s="86">
        <v>1</v>
      </c>
      <c r="I6" s="86">
        <v>0.99591334637482865</v>
      </c>
      <c r="J6" s="86">
        <v>1</v>
      </c>
      <c r="K6" s="86">
        <v>0.99915574595217127</v>
      </c>
      <c r="L6" s="86">
        <v>0.99535026124961523</v>
      </c>
      <c r="M6" s="87">
        <v>0.99147055961920683</v>
      </c>
    </row>
    <row r="7" spans="1:16" x14ac:dyDescent="0.3">
      <c r="A7" s="17">
        <v>17</v>
      </c>
      <c r="B7" s="85">
        <v>1</v>
      </c>
      <c r="C7" s="86">
        <v>1</v>
      </c>
      <c r="D7" s="86">
        <v>0.99796658010139905</v>
      </c>
      <c r="E7" s="86">
        <v>1</v>
      </c>
      <c r="F7" s="86">
        <v>1</v>
      </c>
      <c r="G7" s="86">
        <v>1</v>
      </c>
      <c r="H7" s="86">
        <v>1</v>
      </c>
      <c r="I7" s="86">
        <v>0.99591334637482865</v>
      </c>
      <c r="J7" s="86">
        <v>1</v>
      </c>
      <c r="K7" s="86">
        <v>0.99915574595217127</v>
      </c>
      <c r="L7" s="86">
        <v>0.99535026124961523</v>
      </c>
      <c r="M7" s="87">
        <v>0.99147055961920683</v>
      </c>
    </row>
    <row r="8" spans="1:16" x14ac:dyDescent="0.3">
      <c r="A8" s="17">
        <v>16</v>
      </c>
      <c r="B8" s="85">
        <v>1</v>
      </c>
      <c r="C8" s="86">
        <v>1</v>
      </c>
      <c r="D8" s="86">
        <v>0.99796658010139905</v>
      </c>
      <c r="E8" s="86">
        <v>1</v>
      </c>
      <c r="F8" s="86">
        <v>1</v>
      </c>
      <c r="G8" s="86">
        <v>1</v>
      </c>
      <c r="H8" s="86">
        <v>1</v>
      </c>
      <c r="I8" s="86">
        <v>0.99591334637482865</v>
      </c>
      <c r="J8" s="86">
        <v>1</v>
      </c>
      <c r="K8" s="86">
        <v>0.99915574595217127</v>
      </c>
      <c r="L8" s="86">
        <v>0.99535026124961523</v>
      </c>
      <c r="M8" s="87">
        <v>0.99147055961920683</v>
      </c>
    </row>
    <row r="9" spans="1:16" x14ac:dyDescent="0.3">
      <c r="A9" s="17">
        <v>15</v>
      </c>
      <c r="B9" s="85">
        <v>1</v>
      </c>
      <c r="C9" s="86">
        <v>1</v>
      </c>
      <c r="D9" s="86">
        <v>0.99796658010139905</v>
      </c>
      <c r="E9" s="86">
        <v>1</v>
      </c>
      <c r="F9" s="86">
        <v>1</v>
      </c>
      <c r="G9" s="86">
        <v>1</v>
      </c>
      <c r="H9" s="86">
        <v>1</v>
      </c>
      <c r="I9" s="86">
        <v>0.99591334637482865</v>
      </c>
      <c r="J9" s="86">
        <v>1</v>
      </c>
      <c r="K9" s="86">
        <v>0.99915574595217127</v>
      </c>
      <c r="L9" s="86">
        <v>0.99535026124961523</v>
      </c>
      <c r="M9" s="87">
        <v>0.99147055961920683</v>
      </c>
    </row>
    <row r="10" spans="1:16" x14ac:dyDescent="0.3">
      <c r="A10" s="17">
        <v>14</v>
      </c>
      <c r="B10" s="85">
        <v>1</v>
      </c>
      <c r="C10" s="86">
        <v>1</v>
      </c>
      <c r="D10" s="86">
        <v>0.99796658010139905</v>
      </c>
      <c r="E10" s="86">
        <v>1</v>
      </c>
      <c r="F10" s="86">
        <v>1</v>
      </c>
      <c r="G10" s="86">
        <v>1</v>
      </c>
      <c r="H10" s="86">
        <v>1</v>
      </c>
      <c r="I10" s="86">
        <v>0.99591334637482865</v>
      </c>
      <c r="J10" s="86">
        <v>1</v>
      </c>
      <c r="K10" s="86">
        <v>0.99915574595217127</v>
      </c>
      <c r="L10" s="86">
        <v>0.99535026124961523</v>
      </c>
      <c r="M10" s="87">
        <v>0.99147055961920683</v>
      </c>
    </row>
    <row r="11" spans="1:16" x14ac:dyDescent="0.3">
      <c r="A11" s="17">
        <v>13</v>
      </c>
      <c r="B11" s="85">
        <v>1</v>
      </c>
      <c r="C11" s="86">
        <v>1</v>
      </c>
      <c r="D11" s="86">
        <v>0.99796658010139905</v>
      </c>
      <c r="E11" s="86">
        <v>1</v>
      </c>
      <c r="F11" s="86">
        <v>1</v>
      </c>
      <c r="G11" s="86">
        <v>1</v>
      </c>
      <c r="H11" s="86">
        <v>1</v>
      </c>
      <c r="I11" s="86">
        <v>0.99591334637482865</v>
      </c>
      <c r="J11" s="86">
        <v>1</v>
      </c>
      <c r="K11" s="86">
        <v>0.99915574595217127</v>
      </c>
      <c r="L11" s="86">
        <v>0.99535026124961523</v>
      </c>
      <c r="M11" s="87">
        <v>0.99147055961920683</v>
      </c>
    </row>
    <row r="12" spans="1:16" x14ac:dyDescent="0.3">
      <c r="A12" s="17">
        <v>12</v>
      </c>
      <c r="B12" s="85">
        <v>1</v>
      </c>
      <c r="C12" s="86">
        <v>1</v>
      </c>
      <c r="D12" s="86">
        <v>0.99796658010139905</v>
      </c>
      <c r="E12" s="86">
        <v>1</v>
      </c>
      <c r="F12" s="86">
        <v>1</v>
      </c>
      <c r="G12" s="86">
        <v>1</v>
      </c>
      <c r="H12" s="86">
        <v>1</v>
      </c>
      <c r="I12" s="86">
        <v>0.99591334637482865</v>
      </c>
      <c r="J12" s="86">
        <v>1</v>
      </c>
      <c r="K12" s="86">
        <v>0.99915574595217127</v>
      </c>
      <c r="L12" s="86">
        <v>0.99535026124961523</v>
      </c>
      <c r="M12" s="87">
        <v>0.99147055961920683</v>
      </c>
    </row>
    <row r="13" spans="1:16" x14ac:dyDescent="0.3">
      <c r="A13" s="17">
        <v>11</v>
      </c>
      <c r="B13" s="85">
        <v>1</v>
      </c>
      <c r="C13" s="86">
        <v>1</v>
      </c>
      <c r="D13" s="86">
        <v>0.99796658010139905</v>
      </c>
      <c r="E13" s="86">
        <v>1</v>
      </c>
      <c r="F13" s="86">
        <v>1</v>
      </c>
      <c r="G13" s="86">
        <v>1</v>
      </c>
      <c r="H13" s="86">
        <v>1</v>
      </c>
      <c r="I13" s="86">
        <v>0.99591334637482865</v>
      </c>
      <c r="J13" s="86">
        <v>0.9950709071118673</v>
      </c>
      <c r="K13" s="86">
        <v>0.99655730704167855</v>
      </c>
      <c r="L13" s="86">
        <v>0.99535026124961523</v>
      </c>
      <c r="M13" s="87">
        <v>0.99147055961920683</v>
      </c>
    </row>
    <row r="14" spans="1:16" x14ac:dyDescent="0.3">
      <c r="A14" s="17">
        <v>10</v>
      </c>
      <c r="B14" s="85">
        <v>1</v>
      </c>
      <c r="C14" s="86">
        <v>1</v>
      </c>
      <c r="D14" s="86">
        <v>0.99796658010139905</v>
      </c>
      <c r="E14" s="86">
        <v>1</v>
      </c>
      <c r="F14" s="86">
        <v>1</v>
      </c>
      <c r="G14" s="86">
        <v>1</v>
      </c>
      <c r="H14" s="86">
        <v>1</v>
      </c>
      <c r="I14" s="86">
        <v>0.99256447909573187</v>
      </c>
      <c r="J14" s="86">
        <v>0.98137989656538038</v>
      </c>
      <c r="K14" s="86">
        <v>0.9887425715385364</v>
      </c>
      <c r="L14" s="86">
        <v>0.98695715832218656</v>
      </c>
      <c r="M14" s="87">
        <v>0.99092559214484965</v>
      </c>
    </row>
    <row r="15" spans="1:16" x14ac:dyDescent="0.3">
      <c r="A15" s="17">
        <v>9</v>
      </c>
      <c r="B15" s="85">
        <v>1</v>
      </c>
      <c r="C15" s="86">
        <v>0.99392808505631547</v>
      </c>
      <c r="D15" s="86">
        <v>0.9875777907413188</v>
      </c>
      <c r="E15" s="86">
        <v>1</v>
      </c>
      <c r="F15" s="86">
        <v>1</v>
      </c>
      <c r="G15" s="86">
        <v>1</v>
      </c>
      <c r="H15" s="86">
        <v>1</v>
      </c>
      <c r="I15" s="86">
        <v>0.9832659809377533</v>
      </c>
      <c r="J15" s="86">
        <v>0.9614135706852327</v>
      </c>
      <c r="K15" s="86">
        <v>0.9757115394427448</v>
      </c>
      <c r="L15" s="86">
        <v>0.96989085878053549</v>
      </c>
      <c r="M15" s="87">
        <v>0.98227038650521348</v>
      </c>
    </row>
    <row r="16" spans="1:16" x14ac:dyDescent="0.3">
      <c r="A16" s="17">
        <v>8</v>
      </c>
      <c r="B16" s="85">
        <v>1</v>
      </c>
      <c r="C16" s="86">
        <v>0.97660237400934469</v>
      </c>
      <c r="D16" s="86">
        <v>0.96651715586427056</v>
      </c>
      <c r="E16" s="86">
        <v>1</v>
      </c>
      <c r="F16" s="86">
        <v>1</v>
      </c>
      <c r="G16" s="86">
        <v>1</v>
      </c>
      <c r="H16" s="86">
        <v>0.99730398570647982</v>
      </c>
      <c r="I16" s="86">
        <v>0.96801785190089285</v>
      </c>
      <c r="J16" s="86">
        <v>0.9351719294714238</v>
      </c>
      <c r="K16" s="86">
        <v>0.95746421075430355</v>
      </c>
      <c r="L16" s="86">
        <v>0.94415136262466182</v>
      </c>
      <c r="M16" s="87">
        <v>0.96550494270029841</v>
      </c>
    </row>
    <row r="17" spans="1:13" x14ac:dyDescent="0.3">
      <c r="A17" s="17">
        <v>7</v>
      </c>
      <c r="B17" s="85">
        <v>0.98584202971477919</v>
      </c>
      <c r="C17" s="86">
        <v>0.95054273863392624</v>
      </c>
      <c r="D17" s="86">
        <v>0.93478467547025412</v>
      </c>
      <c r="E17" s="86">
        <v>0.99724033166545234</v>
      </c>
      <c r="F17" s="86">
        <v>0.99211360103377155</v>
      </c>
      <c r="G17" s="86">
        <v>0.97917159534134068</v>
      </c>
      <c r="H17" s="86">
        <v>0.97571118950924551</v>
      </c>
      <c r="I17" s="86">
        <v>0.94682009198515082</v>
      </c>
      <c r="J17" s="86">
        <v>0.90265497292395391</v>
      </c>
      <c r="K17" s="86">
        <v>0.93400058547321285</v>
      </c>
      <c r="L17" s="86">
        <v>0.90973866985456575</v>
      </c>
      <c r="M17" s="87">
        <v>0.94062926073010455</v>
      </c>
    </row>
    <row r="18" spans="1:13" x14ac:dyDescent="0.3">
      <c r="A18" s="17">
        <v>6</v>
      </c>
      <c r="B18" s="85">
        <v>0.95395946264904441</v>
      </c>
      <c r="C18" s="86">
        <v>0.91574917893006014</v>
      </c>
      <c r="D18" s="86">
        <v>0.89238034955926959</v>
      </c>
      <c r="E18" s="86">
        <v>0.95951356036383151</v>
      </c>
      <c r="F18" s="86">
        <v>0.96118828440705961</v>
      </c>
      <c r="G18" s="86">
        <v>0.94596698634643683</v>
      </c>
      <c r="H18" s="86">
        <v>0.94455608801148239</v>
      </c>
      <c r="I18" s="86">
        <v>0.9196727011905268</v>
      </c>
      <c r="J18" s="86">
        <v>0.86386270104282326</v>
      </c>
      <c r="K18" s="86">
        <v>0.90532066359947272</v>
      </c>
      <c r="L18" s="86">
        <v>0.8666527804702473</v>
      </c>
      <c r="M18" s="87">
        <v>0.90764334059463181</v>
      </c>
    </row>
    <row r="19" spans="1:13" x14ac:dyDescent="0.3">
      <c r="A19" s="17">
        <v>5</v>
      </c>
      <c r="B19" s="85">
        <v>0.91158628797481867</v>
      </c>
      <c r="C19" s="86">
        <v>0.87222169489774659</v>
      </c>
      <c r="D19" s="86">
        <v>0.83930417813131697</v>
      </c>
      <c r="E19" s="86">
        <v>0.90811398370630547</v>
      </c>
      <c r="F19" s="86">
        <v>0.91959232321601059</v>
      </c>
      <c r="G19" s="86">
        <v>0.90233677333808748</v>
      </c>
      <c r="H19" s="86">
        <v>0.90383868121319044</v>
      </c>
      <c r="I19" s="86">
        <v>0.88657567951702121</v>
      </c>
      <c r="J19" s="86">
        <v>0.81879511382803138</v>
      </c>
      <c r="K19" s="86">
        <v>0.87142444513308304</v>
      </c>
      <c r="L19" s="86">
        <v>0.81489369447170645</v>
      </c>
      <c r="M19" s="87">
        <v>0.86654718229388006</v>
      </c>
    </row>
    <row r="20" spans="1:13" x14ac:dyDescent="0.3">
      <c r="A20" s="17">
        <v>4</v>
      </c>
      <c r="B20" s="85">
        <v>0.85872250569210196</v>
      </c>
      <c r="C20" s="86">
        <v>0.81996028653698527</v>
      </c>
      <c r="D20" s="86">
        <v>0.77555616118639614</v>
      </c>
      <c r="E20" s="86">
        <v>0.84304160169287368</v>
      </c>
      <c r="F20" s="86">
        <v>0.86732571746062426</v>
      </c>
      <c r="G20" s="86">
        <v>0.84828095631629252</v>
      </c>
      <c r="H20" s="86">
        <v>0.85355896911436957</v>
      </c>
      <c r="I20" s="86">
        <v>0.84752902696463384</v>
      </c>
      <c r="J20" s="86">
        <v>0.76745221127957863</v>
      </c>
      <c r="K20" s="86">
        <v>0.83231193007404392</v>
      </c>
      <c r="L20" s="86">
        <v>0.754461411858943</v>
      </c>
      <c r="M20" s="87">
        <v>0.81734078582784953</v>
      </c>
    </row>
    <row r="21" spans="1:13" x14ac:dyDescent="0.3">
      <c r="A21" s="17">
        <v>3</v>
      </c>
      <c r="B21" s="85">
        <v>0.79536811580089428</v>
      </c>
      <c r="C21" s="86">
        <v>0.75896495384777651</v>
      </c>
      <c r="D21" s="86">
        <v>0.70113629872450711</v>
      </c>
      <c r="E21" s="86">
        <v>0.76429641432353668</v>
      </c>
      <c r="F21" s="86">
        <v>0.80438846714090073</v>
      </c>
      <c r="G21" s="86">
        <v>0.78379953528105184</v>
      </c>
      <c r="H21" s="86">
        <v>0.79371695171501988</v>
      </c>
      <c r="I21" s="86">
        <v>0.80253274353336468</v>
      </c>
      <c r="J21" s="86">
        <v>0.70983399339746489</v>
      </c>
      <c r="K21" s="86">
        <v>0.78798311842235524</v>
      </c>
      <c r="L21" s="86">
        <v>0.68535593263195738</v>
      </c>
      <c r="M21" s="87">
        <v>0.7600241511965401</v>
      </c>
    </row>
    <row r="22" spans="1:13" x14ac:dyDescent="0.3">
      <c r="A22" s="17">
        <v>2</v>
      </c>
      <c r="B22" s="85">
        <v>0.72152311830119564</v>
      </c>
      <c r="C22" s="86">
        <v>0.68923569683012009</v>
      </c>
      <c r="D22" s="86">
        <v>0.6160445907456501</v>
      </c>
      <c r="E22" s="86">
        <v>0.67187842159829425</v>
      </c>
      <c r="F22" s="86">
        <v>0.73078057225684012</v>
      </c>
      <c r="G22" s="86">
        <v>0.70889251023236566</v>
      </c>
      <c r="H22" s="86">
        <v>0.72431262901514126</v>
      </c>
      <c r="I22" s="86">
        <v>0.75158682922321363</v>
      </c>
      <c r="J22" s="86">
        <v>0.64594046018169027</v>
      </c>
      <c r="K22" s="86">
        <v>0.73843801017801713</v>
      </c>
      <c r="L22" s="86">
        <v>0.60757725679074914</v>
      </c>
      <c r="M22" s="87">
        <v>0.69459727839995167</v>
      </c>
    </row>
    <row r="23" spans="1:13" x14ac:dyDescent="0.3">
      <c r="A23" s="17">
        <v>1</v>
      </c>
      <c r="B23" s="88">
        <v>0.63718751319300604</v>
      </c>
      <c r="C23" s="89">
        <v>0.61077251548401612</v>
      </c>
      <c r="D23" s="89">
        <v>0.52028103724982488</v>
      </c>
      <c r="E23" s="89">
        <v>0.56578762351714629</v>
      </c>
      <c r="F23" s="89">
        <v>0.6465020328084421</v>
      </c>
      <c r="G23" s="89">
        <v>0.62355988117023375</v>
      </c>
      <c r="H23" s="89">
        <v>0.64534600101473383</v>
      </c>
      <c r="I23" s="89">
        <v>0.69469128403418101</v>
      </c>
      <c r="J23" s="89">
        <v>0.57577161163225454</v>
      </c>
      <c r="K23" s="89">
        <v>0.68367660534102948</v>
      </c>
      <c r="L23" s="89">
        <v>0.52112538433531852</v>
      </c>
      <c r="M23" s="90">
        <v>0.62106016743808445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82">
        <v>1</v>
      </c>
      <c r="C26" s="83">
        <v>1</v>
      </c>
      <c r="D26" s="83">
        <v>1</v>
      </c>
      <c r="E26" s="83">
        <v>1</v>
      </c>
      <c r="F26" s="83">
        <v>1</v>
      </c>
      <c r="G26" s="83">
        <v>1</v>
      </c>
      <c r="H26" s="83">
        <v>1</v>
      </c>
      <c r="I26" s="83">
        <v>0.9954135594924417</v>
      </c>
      <c r="J26" s="83">
        <v>1</v>
      </c>
      <c r="K26" s="83">
        <v>1</v>
      </c>
      <c r="L26" s="83">
        <v>0.99848252529793502</v>
      </c>
      <c r="M26" s="84">
        <v>1</v>
      </c>
    </row>
    <row r="27" spans="1:13" x14ac:dyDescent="0.3">
      <c r="A27" s="17">
        <v>19</v>
      </c>
      <c r="B27" s="85">
        <v>1</v>
      </c>
      <c r="C27" s="86">
        <v>1</v>
      </c>
      <c r="D27" s="86">
        <v>1</v>
      </c>
      <c r="E27" s="86">
        <v>1</v>
      </c>
      <c r="F27" s="86">
        <v>1</v>
      </c>
      <c r="G27" s="86">
        <v>1</v>
      </c>
      <c r="H27" s="86">
        <v>1</v>
      </c>
      <c r="I27" s="86">
        <v>0.9954135594924417</v>
      </c>
      <c r="J27" s="86">
        <v>1</v>
      </c>
      <c r="K27" s="86">
        <v>1</v>
      </c>
      <c r="L27" s="86">
        <v>0.99848252529793502</v>
      </c>
      <c r="M27" s="87">
        <v>1</v>
      </c>
    </row>
    <row r="28" spans="1:13" x14ac:dyDescent="0.3">
      <c r="A28" s="17">
        <v>18</v>
      </c>
      <c r="B28" s="85">
        <v>1</v>
      </c>
      <c r="C28" s="86">
        <v>1</v>
      </c>
      <c r="D28" s="86">
        <v>1</v>
      </c>
      <c r="E28" s="86">
        <v>1</v>
      </c>
      <c r="F28" s="86">
        <v>1</v>
      </c>
      <c r="G28" s="86">
        <v>1</v>
      </c>
      <c r="H28" s="86">
        <v>1</v>
      </c>
      <c r="I28" s="86">
        <v>0.9954135594924417</v>
      </c>
      <c r="J28" s="86">
        <v>1</v>
      </c>
      <c r="K28" s="86">
        <v>1</v>
      </c>
      <c r="L28" s="86">
        <v>0.99848252529793502</v>
      </c>
      <c r="M28" s="87">
        <v>1</v>
      </c>
    </row>
    <row r="29" spans="1:13" x14ac:dyDescent="0.3">
      <c r="A29" s="17">
        <v>17</v>
      </c>
      <c r="B29" s="85">
        <v>1</v>
      </c>
      <c r="C29" s="86">
        <v>1</v>
      </c>
      <c r="D29" s="86">
        <v>1</v>
      </c>
      <c r="E29" s="86">
        <v>1</v>
      </c>
      <c r="F29" s="86">
        <v>1</v>
      </c>
      <c r="G29" s="86">
        <v>1</v>
      </c>
      <c r="H29" s="86">
        <v>1</v>
      </c>
      <c r="I29" s="86">
        <v>0.9954135594924417</v>
      </c>
      <c r="J29" s="86">
        <v>1</v>
      </c>
      <c r="K29" s="86">
        <v>1</v>
      </c>
      <c r="L29" s="86">
        <v>0.99848252529793502</v>
      </c>
      <c r="M29" s="87">
        <v>1</v>
      </c>
    </row>
    <row r="30" spans="1:13" x14ac:dyDescent="0.3">
      <c r="A30" s="17">
        <v>16</v>
      </c>
      <c r="B30" s="85">
        <v>1</v>
      </c>
      <c r="C30" s="86">
        <v>1</v>
      </c>
      <c r="D30" s="86">
        <v>1</v>
      </c>
      <c r="E30" s="86">
        <v>1</v>
      </c>
      <c r="F30" s="86">
        <v>1</v>
      </c>
      <c r="G30" s="86">
        <v>1</v>
      </c>
      <c r="H30" s="86">
        <v>1</v>
      </c>
      <c r="I30" s="86">
        <v>0.9954135594924417</v>
      </c>
      <c r="J30" s="86">
        <v>1</v>
      </c>
      <c r="K30" s="86">
        <v>1</v>
      </c>
      <c r="L30" s="86">
        <v>0.99848252529793502</v>
      </c>
      <c r="M30" s="87">
        <v>1</v>
      </c>
    </row>
    <row r="31" spans="1:13" x14ac:dyDescent="0.3">
      <c r="A31" s="17">
        <v>15</v>
      </c>
      <c r="B31" s="85">
        <v>1</v>
      </c>
      <c r="C31" s="86">
        <v>1</v>
      </c>
      <c r="D31" s="86">
        <v>1</v>
      </c>
      <c r="E31" s="86">
        <v>1</v>
      </c>
      <c r="F31" s="86">
        <v>1</v>
      </c>
      <c r="G31" s="86">
        <v>1</v>
      </c>
      <c r="H31" s="86">
        <v>1</v>
      </c>
      <c r="I31" s="86">
        <v>0.9954135594924417</v>
      </c>
      <c r="J31" s="86">
        <v>1</v>
      </c>
      <c r="K31" s="86">
        <v>1</v>
      </c>
      <c r="L31" s="86">
        <v>0.99848252529793502</v>
      </c>
      <c r="M31" s="87">
        <v>1</v>
      </c>
    </row>
    <row r="32" spans="1:13" x14ac:dyDescent="0.3">
      <c r="A32" s="17">
        <v>14</v>
      </c>
      <c r="B32" s="85">
        <v>1</v>
      </c>
      <c r="C32" s="86">
        <v>1</v>
      </c>
      <c r="D32" s="86">
        <v>1</v>
      </c>
      <c r="E32" s="86">
        <v>1</v>
      </c>
      <c r="F32" s="86">
        <v>1</v>
      </c>
      <c r="G32" s="86">
        <v>1</v>
      </c>
      <c r="H32" s="86">
        <v>1</v>
      </c>
      <c r="I32" s="86">
        <v>0.9954135594924417</v>
      </c>
      <c r="J32" s="86">
        <v>1</v>
      </c>
      <c r="K32" s="86">
        <v>1</v>
      </c>
      <c r="L32" s="86">
        <v>0.99848252529793502</v>
      </c>
      <c r="M32" s="87">
        <v>1</v>
      </c>
    </row>
    <row r="33" spans="1:13" x14ac:dyDescent="0.3">
      <c r="A33" s="17">
        <v>13</v>
      </c>
      <c r="B33" s="85">
        <v>1</v>
      </c>
      <c r="C33" s="86">
        <v>1</v>
      </c>
      <c r="D33" s="86">
        <v>1</v>
      </c>
      <c r="E33" s="86">
        <v>1</v>
      </c>
      <c r="F33" s="86">
        <v>1</v>
      </c>
      <c r="G33" s="86">
        <v>1</v>
      </c>
      <c r="H33" s="86">
        <v>1</v>
      </c>
      <c r="I33" s="86">
        <v>0.9954135594924417</v>
      </c>
      <c r="J33" s="86">
        <v>1</v>
      </c>
      <c r="K33" s="86">
        <v>1</v>
      </c>
      <c r="L33" s="86">
        <v>0.99848252529793502</v>
      </c>
      <c r="M33" s="87">
        <v>1</v>
      </c>
    </row>
    <row r="34" spans="1:13" x14ac:dyDescent="0.3">
      <c r="A34" s="17">
        <v>12</v>
      </c>
      <c r="B34" s="85">
        <v>1</v>
      </c>
      <c r="C34" s="86">
        <v>1</v>
      </c>
      <c r="D34" s="86">
        <v>1</v>
      </c>
      <c r="E34" s="86">
        <v>1</v>
      </c>
      <c r="F34" s="86">
        <v>1</v>
      </c>
      <c r="G34" s="86">
        <v>1</v>
      </c>
      <c r="H34" s="86">
        <v>1</v>
      </c>
      <c r="I34" s="86">
        <v>0.9954135594924417</v>
      </c>
      <c r="J34" s="86">
        <v>1</v>
      </c>
      <c r="K34" s="86">
        <v>1</v>
      </c>
      <c r="L34" s="86">
        <v>0.99848252529793502</v>
      </c>
      <c r="M34" s="87">
        <v>1</v>
      </c>
    </row>
    <row r="35" spans="1:13" x14ac:dyDescent="0.3">
      <c r="A35" s="17">
        <v>11</v>
      </c>
      <c r="B35" s="85">
        <v>1</v>
      </c>
      <c r="C35" s="86">
        <v>1</v>
      </c>
      <c r="D35" s="86">
        <v>1</v>
      </c>
      <c r="E35" s="86">
        <v>1</v>
      </c>
      <c r="F35" s="86">
        <v>1</v>
      </c>
      <c r="G35" s="86">
        <v>1</v>
      </c>
      <c r="H35" s="86">
        <v>1</v>
      </c>
      <c r="I35" s="86">
        <v>0.9954135594924417</v>
      </c>
      <c r="J35" s="86">
        <v>0.99349485476951593</v>
      </c>
      <c r="K35" s="86">
        <v>0.99665623115987367</v>
      </c>
      <c r="L35" s="86">
        <v>0.99285258717901814</v>
      </c>
      <c r="M35" s="87">
        <v>1</v>
      </c>
    </row>
    <row r="36" spans="1:13" x14ac:dyDescent="0.3">
      <c r="A36" s="17">
        <v>10</v>
      </c>
      <c r="B36" s="85">
        <v>1</v>
      </c>
      <c r="C36" s="86">
        <v>1</v>
      </c>
      <c r="D36" s="86">
        <v>0.99529323521049673</v>
      </c>
      <c r="E36" s="86">
        <v>1</v>
      </c>
      <c r="F36" s="86">
        <v>1</v>
      </c>
      <c r="G36" s="86">
        <v>1</v>
      </c>
      <c r="H36" s="86">
        <v>1</v>
      </c>
      <c r="I36" s="86">
        <v>0.9916890516883905</v>
      </c>
      <c r="J36" s="86">
        <v>0.97893828672687577</v>
      </c>
      <c r="K36" s="86">
        <v>0.98775550857827232</v>
      </c>
      <c r="L36" s="86">
        <v>0.98134964840314332</v>
      </c>
      <c r="M36" s="87">
        <v>1</v>
      </c>
    </row>
    <row r="37" spans="1:13" x14ac:dyDescent="0.3">
      <c r="A37" s="17">
        <v>9</v>
      </c>
      <c r="B37" s="85">
        <v>1</v>
      </c>
      <c r="C37" s="86">
        <v>0.99565191730660429</v>
      </c>
      <c r="D37" s="86">
        <v>0.98397011832124981</v>
      </c>
      <c r="E37" s="86">
        <v>1</v>
      </c>
      <c r="F37" s="86">
        <v>1</v>
      </c>
      <c r="G37" s="86">
        <v>1</v>
      </c>
      <c r="H37" s="86">
        <v>1</v>
      </c>
      <c r="I37" s="86">
        <v>0.98266097190906754</v>
      </c>
      <c r="J37" s="86">
        <v>0.95988613461630901</v>
      </c>
      <c r="K37" s="86">
        <v>0.97441815083120897</v>
      </c>
      <c r="L37" s="86">
        <v>0.96397370897031065</v>
      </c>
      <c r="M37" s="87">
        <v>0.99820407900286479</v>
      </c>
    </row>
    <row r="38" spans="1:13" x14ac:dyDescent="0.3">
      <c r="A38" s="17">
        <v>8</v>
      </c>
      <c r="B38" s="85">
        <v>1</v>
      </c>
      <c r="C38" s="86">
        <v>0.98167467878147974</v>
      </c>
      <c r="D38" s="86">
        <v>0.96820953458123438</v>
      </c>
      <c r="E38" s="86">
        <v>1</v>
      </c>
      <c r="F38" s="86">
        <v>1</v>
      </c>
      <c r="G38" s="86">
        <v>1</v>
      </c>
      <c r="H38" s="86">
        <v>0.99512733254057473</v>
      </c>
      <c r="I38" s="86">
        <v>0.96832932015447271</v>
      </c>
      <c r="J38" s="86">
        <v>0.93633839843781563</v>
      </c>
      <c r="K38" s="86">
        <v>0.95664415791868374</v>
      </c>
      <c r="L38" s="86">
        <v>0.94072476888052026</v>
      </c>
      <c r="M38" s="87">
        <v>0.98723652287295049</v>
      </c>
    </row>
    <row r="39" spans="1:13" x14ac:dyDescent="0.3">
      <c r="A39" s="17">
        <v>7</v>
      </c>
      <c r="B39" s="85">
        <v>0.98735689708282204</v>
      </c>
      <c r="C39" s="86">
        <v>0.9607184192150221</v>
      </c>
      <c r="D39" s="86">
        <v>0.94801148399045043</v>
      </c>
      <c r="E39" s="86">
        <v>0.99762602799797451</v>
      </c>
      <c r="F39" s="86">
        <v>0.99410247386693207</v>
      </c>
      <c r="G39" s="86">
        <v>0.98811655368918305</v>
      </c>
      <c r="H39" s="86">
        <v>0.97633664996675362</v>
      </c>
      <c r="I39" s="86">
        <v>0.94869409642460589</v>
      </c>
      <c r="J39" s="86">
        <v>0.90829507819139588</v>
      </c>
      <c r="K39" s="86">
        <v>0.9344335298406965</v>
      </c>
      <c r="L39" s="86">
        <v>0.91160282813377214</v>
      </c>
      <c r="M39" s="87">
        <v>0.97005616381980675</v>
      </c>
    </row>
    <row r="40" spans="1:13" x14ac:dyDescent="0.3">
      <c r="A40" s="17">
        <v>6</v>
      </c>
      <c r="B40" s="85">
        <v>0.9586895191831003</v>
      </c>
      <c r="C40" s="86">
        <v>0.93278313860723161</v>
      </c>
      <c r="D40" s="86">
        <v>0.92337596654889786</v>
      </c>
      <c r="E40" s="86">
        <v>0.97310448460113752</v>
      </c>
      <c r="F40" s="86">
        <v>0.96519735897995329</v>
      </c>
      <c r="G40" s="86">
        <v>0.95713857886514964</v>
      </c>
      <c r="H40" s="86">
        <v>0.94958303483391715</v>
      </c>
      <c r="I40" s="86">
        <v>0.92375530071946721</v>
      </c>
      <c r="J40" s="86">
        <v>0.8757561738770494</v>
      </c>
      <c r="K40" s="86">
        <v>0.90778626659724726</v>
      </c>
      <c r="L40" s="86">
        <v>0.87660788673006595</v>
      </c>
      <c r="M40" s="87">
        <v>0.94666300184343355</v>
      </c>
    </row>
    <row r="41" spans="1:13" x14ac:dyDescent="0.3">
      <c r="A41" s="17">
        <v>5</v>
      </c>
      <c r="B41" s="85">
        <v>0.92058746412062575</v>
      </c>
      <c r="C41" s="86">
        <v>0.89786883695810793</v>
      </c>
      <c r="D41" s="86">
        <v>0.89430298225657667</v>
      </c>
      <c r="E41" s="86">
        <v>0.9397601485873367</v>
      </c>
      <c r="F41" s="86">
        <v>0.92617301606065849</v>
      </c>
      <c r="G41" s="86">
        <v>0.91582927348373511</v>
      </c>
      <c r="H41" s="86">
        <v>0.91486648714206531</v>
      </c>
      <c r="I41" s="86">
        <v>0.89351293303905677</v>
      </c>
      <c r="J41" s="86">
        <v>0.83872168549477655</v>
      </c>
      <c r="K41" s="86">
        <v>0.87670236818833625</v>
      </c>
      <c r="L41" s="86">
        <v>0.83573994466940227</v>
      </c>
      <c r="M41" s="87">
        <v>0.91705703694383089</v>
      </c>
    </row>
    <row r="42" spans="1:13" x14ac:dyDescent="0.3">
      <c r="A42" s="17">
        <v>4</v>
      </c>
      <c r="B42" s="85">
        <v>0.87305073189539861</v>
      </c>
      <c r="C42" s="86">
        <v>0.85597551426765128</v>
      </c>
      <c r="D42" s="86">
        <v>0.86079253111348686</v>
      </c>
      <c r="E42" s="86">
        <v>0.89759301995657226</v>
      </c>
      <c r="F42" s="86">
        <v>0.87702944510904757</v>
      </c>
      <c r="G42" s="86">
        <v>0.86418863754493935</v>
      </c>
      <c r="H42" s="86">
        <v>0.87218700689119799</v>
      </c>
      <c r="I42" s="86">
        <v>0.85796699338337423</v>
      </c>
      <c r="J42" s="86">
        <v>0.79719161304457697</v>
      </c>
      <c r="K42" s="86">
        <v>0.84118183461396323</v>
      </c>
      <c r="L42" s="86">
        <v>0.78899900195178052</v>
      </c>
      <c r="M42" s="87">
        <v>0.8812382691209989</v>
      </c>
    </row>
    <row r="43" spans="1:13" x14ac:dyDescent="0.3">
      <c r="A43" s="17">
        <v>3</v>
      </c>
      <c r="B43" s="85">
        <v>0.81607932250741866</v>
      </c>
      <c r="C43" s="86">
        <v>0.80710317053586167</v>
      </c>
      <c r="D43" s="86">
        <v>0.82284461311962853</v>
      </c>
      <c r="E43" s="86">
        <v>0.84660309870884409</v>
      </c>
      <c r="F43" s="86">
        <v>0.81776664612512051</v>
      </c>
      <c r="G43" s="86">
        <v>0.80221667104876238</v>
      </c>
      <c r="H43" s="86">
        <v>0.82154459408131519</v>
      </c>
      <c r="I43" s="86">
        <v>0.81711748175242005</v>
      </c>
      <c r="J43" s="86">
        <v>0.75116595652645102</v>
      </c>
      <c r="K43" s="86">
        <v>0.80122466587412822</v>
      </c>
      <c r="L43" s="86">
        <v>0.73638505857720105</v>
      </c>
      <c r="M43" s="87">
        <v>0.83920669837493744</v>
      </c>
    </row>
    <row r="44" spans="1:13" x14ac:dyDescent="0.3">
      <c r="A44" s="17">
        <v>2</v>
      </c>
      <c r="B44" s="85">
        <v>0.749673235956686</v>
      </c>
      <c r="C44" s="86">
        <v>0.75125180576273898</v>
      </c>
      <c r="D44" s="86">
        <v>0.78045922827500158</v>
      </c>
      <c r="E44" s="86">
        <v>0.7867903848441522</v>
      </c>
      <c r="F44" s="86">
        <v>0.74838461910887732</v>
      </c>
      <c r="G44" s="86">
        <v>0.72991337399520428</v>
      </c>
      <c r="H44" s="86">
        <v>0.76293924871241692</v>
      </c>
      <c r="I44" s="86">
        <v>0.77096439814619389</v>
      </c>
      <c r="J44" s="86">
        <v>0.70064471594039834</v>
      </c>
      <c r="K44" s="86">
        <v>0.75683086196883131</v>
      </c>
      <c r="L44" s="86">
        <v>0.67789811454566373</v>
      </c>
      <c r="M44" s="87">
        <v>0.79096232470564654</v>
      </c>
    </row>
    <row r="45" spans="1:13" x14ac:dyDescent="0.3">
      <c r="A45" s="17">
        <v>1</v>
      </c>
      <c r="B45" s="88">
        <v>0.67383247224320075</v>
      </c>
      <c r="C45" s="89">
        <v>0.68842141994828332</v>
      </c>
      <c r="D45" s="89">
        <v>0.73363637657960601</v>
      </c>
      <c r="E45" s="89">
        <v>0.71815487836249647</v>
      </c>
      <c r="F45" s="89">
        <v>0.66888336406031801</v>
      </c>
      <c r="G45" s="89">
        <v>0.64727874638426497</v>
      </c>
      <c r="H45" s="89">
        <v>0.69637097078450338</v>
      </c>
      <c r="I45" s="89">
        <v>0.71950774256469585</v>
      </c>
      <c r="J45" s="89">
        <v>0.64562789128641929</v>
      </c>
      <c r="K45" s="89">
        <v>0.70800042289807241</v>
      </c>
      <c r="L45" s="89">
        <v>0.61353816985716869</v>
      </c>
      <c r="M45" s="90">
        <v>0.73650514811312617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82">
        <v>1</v>
      </c>
      <c r="C48" s="83">
        <v>1</v>
      </c>
      <c r="D48" s="83">
        <v>1</v>
      </c>
      <c r="E48" s="83">
        <v>1</v>
      </c>
      <c r="F48" s="83">
        <v>1</v>
      </c>
      <c r="G48" s="83">
        <v>1</v>
      </c>
      <c r="H48" s="83">
        <v>1</v>
      </c>
      <c r="I48" s="83">
        <v>1</v>
      </c>
      <c r="J48" s="83">
        <v>1</v>
      </c>
      <c r="K48" s="83">
        <v>1</v>
      </c>
      <c r="L48" s="83">
        <v>0.99900423554031714</v>
      </c>
      <c r="M48" s="84">
        <v>1</v>
      </c>
    </row>
    <row r="49" spans="1:13" x14ac:dyDescent="0.3">
      <c r="A49" s="17">
        <v>19</v>
      </c>
      <c r="B49" s="85">
        <v>1</v>
      </c>
      <c r="C49" s="86">
        <v>1</v>
      </c>
      <c r="D49" s="86">
        <v>1</v>
      </c>
      <c r="E49" s="86">
        <v>1</v>
      </c>
      <c r="F49" s="86">
        <v>1</v>
      </c>
      <c r="G49" s="86">
        <v>1</v>
      </c>
      <c r="H49" s="86">
        <v>1</v>
      </c>
      <c r="I49" s="86">
        <v>1</v>
      </c>
      <c r="J49" s="86">
        <v>1</v>
      </c>
      <c r="K49" s="86">
        <v>1</v>
      </c>
      <c r="L49" s="86">
        <v>0.99900423554031714</v>
      </c>
      <c r="M49" s="87">
        <v>1</v>
      </c>
    </row>
    <row r="50" spans="1:13" x14ac:dyDescent="0.3">
      <c r="A50" s="17">
        <v>18</v>
      </c>
      <c r="B50" s="85">
        <v>1</v>
      </c>
      <c r="C50" s="86">
        <v>1</v>
      </c>
      <c r="D50" s="86">
        <v>1</v>
      </c>
      <c r="E50" s="86">
        <v>1</v>
      </c>
      <c r="F50" s="86">
        <v>1</v>
      </c>
      <c r="G50" s="86">
        <v>1</v>
      </c>
      <c r="H50" s="86">
        <v>1</v>
      </c>
      <c r="I50" s="86">
        <v>1</v>
      </c>
      <c r="J50" s="86">
        <v>1</v>
      </c>
      <c r="K50" s="86">
        <v>1</v>
      </c>
      <c r="L50" s="86">
        <v>0.99900423554031714</v>
      </c>
      <c r="M50" s="87">
        <v>1</v>
      </c>
    </row>
    <row r="51" spans="1:13" x14ac:dyDescent="0.3">
      <c r="A51" s="17">
        <v>17</v>
      </c>
      <c r="B51" s="85">
        <v>1</v>
      </c>
      <c r="C51" s="86">
        <v>1</v>
      </c>
      <c r="D51" s="86">
        <v>1</v>
      </c>
      <c r="E51" s="86">
        <v>1</v>
      </c>
      <c r="F51" s="86">
        <v>1</v>
      </c>
      <c r="G51" s="86">
        <v>1</v>
      </c>
      <c r="H51" s="86">
        <v>1</v>
      </c>
      <c r="I51" s="86">
        <v>1</v>
      </c>
      <c r="J51" s="86">
        <v>1</v>
      </c>
      <c r="K51" s="86">
        <v>1</v>
      </c>
      <c r="L51" s="86">
        <v>0.99900423554031714</v>
      </c>
      <c r="M51" s="87">
        <v>1</v>
      </c>
    </row>
    <row r="52" spans="1:13" x14ac:dyDescent="0.3">
      <c r="A52" s="17">
        <v>16</v>
      </c>
      <c r="B52" s="85">
        <v>1</v>
      </c>
      <c r="C52" s="86">
        <v>1</v>
      </c>
      <c r="D52" s="86">
        <v>1</v>
      </c>
      <c r="E52" s="86">
        <v>1</v>
      </c>
      <c r="F52" s="86">
        <v>1</v>
      </c>
      <c r="G52" s="86">
        <v>1</v>
      </c>
      <c r="H52" s="86">
        <v>1</v>
      </c>
      <c r="I52" s="86">
        <v>1</v>
      </c>
      <c r="J52" s="86">
        <v>1</v>
      </c>
      <c r="K52" s="86">
        <v>1</v>
      </c>
      <c r="L52" s="86">
        <v>0.99900423554031714</v>
      </c>
      <c r="M52" s="87">
        <v>1</v>
      </c>
    </row>
    <row r="53" spans="1:13" x14ac:dyDescent="0.3">
      <c r="A53" s="17">
        <v>15</v>
      </c>
      <c r="B53" s="85">
        <v>1</v>
      </c>
      <c r="C53" s="86">
        <v>1</v>
      </c>
      <c r="D53" s="86">
        <v>1</v>
      </c>
      <c r="E53" s="86">
        <v>1</v>
      </c>
      <c r="F53" s="86">
        <v>1</v>
      </c>
      <c r="G53" s="86">
        <v>1</v>
      </c>
      <c r="H53" s="86">
        <v>1</v>
      </c>
      <c r="I53" s="86">
        <v>1</v>
      </c>
      <c r="J53" s="86">
        <v>1</v>
      </c>
      <c r="K53" s="86">
        <v>1</v>
      </c>
      <c r="L53" s="86">
        <v>0.99900423554031714</v>
      </c>
      <c r="M53" s="87">
        <v>1</v>
      </c>
    </row>
    <row r="54" spans="1:13" x14ac:dyDescent="0.3">
      <c r="A54" s="17">
        <v>14</v>
      </c>
      <c r="B54" s="85">
        <v>1</v>
      </c>
      <c r="C54" s="86">
        <v>1</v>
      </c>
      <c r="D54" s="86">
        <v>1</v>
      </c>
      <c r="E54" s="86">
        <v>1</v>
      </c>
      <c r="F54" s="86">
        <v>1</v>
      </c>
      <c r="G54" s="86">
        <v>1</v>
      </c>
      <c r="H54" s="86">
        <v>1</v>
      </c>
      <c r="I54" s="86">
        <v>1</v>
      </c>
      <c r="J54" s="86">
        <v>1</v>
      </c>
      <c r="K54" s="86">
        <v>1</v>
      </c>
      <c r="L54" s="86">
        <v>0.99900423554031714</v>
      </c>
      <c r="M54" s="87">
        <v>1</v>
      </c>
    </row>
    <row r="55" spans="1:13" x14ac:dyDescent="0.3">
      <c r="A55" s="17">
        <v>13</v>
      </c>
      <c r="B55" s="85">
        <v>1</v>
      </c>
      <c r="C55" s="86">
        <v>1</v>
      </c>
      <c r="D55" s="86">
        <v>1</v>
      </c>
      <c r="E55" s="86">
        <v>1</v>
      </c>
      <c r="F55" s="86">
        <v>1</v>
      </c>
      <c r="G55" s="86">
        <v>1</v>
      </c>
      <c r="H55" s="86">
        <v>1</v>
      </c>
      <c r="I55" s="86">
        <v>1</v>
      </c>
      <c r="J55" s="86">
        <v>1</v>
      </c>
      <c r="K55" s="86">
        <v>1</v>
      </c>
      <c r="L55" s="86">
        <v>0.99900423554031714</v>
      </c>
      <c r="M55" s="87">
        <v>1</v>
      </c>
    </row>
    <row r="56" spans="1:13" x14ac:dyDescent="0.3">
      <c r="A56" s="17">
        <v>12</v>
      </c>
      <c r="B56" s="85">
        <v>1</v>
      </c>
      <c r="C56" s="86">
        <v>1</v>
      </c>
      <c r="D56" s="86">
        <v>1</v>
      </c>
      <c r="E56" s="86">
        <v>1</v>
      </c>
      <c r="F56" s="86">
        <v>1</v>
      </c>
      <c r="G56" s="86">
        <v>1</v>
      </c>
      <c r="H56" s="86">
        <v>1</v>
      </c>
      <c r="I56" s="86">
        <v>1</v>
      </c>
      <c r="J56" s="86">
        <v>1</v>
      </c>
      <c r="K56" s="86">
        <v>1</v>
      </c>
      <c r="L56" s="86">
        <v>0.99900423554031714</v>
      </c>
      <c r="M56" s="87">
        <v>1</v>
      </c>
    </row>
    <row r="57" spans="1:13" x14ac:dyDescent="0.3">
      <c r="A57" s="17">
        <v>11</v>
      </c>
      <c r="B57" s="85">
        <v>1</v>
      </c>
      <c r="C57" s="86">
        <v>1</v>
      </c>
      <c r="D57" s="86">
        <v>1</v>
      </c>
      <c r="E57" s="86">
        <v>1</v>
      </c>
      <c r="F57" s="86">
        <v>1</v>
      </c>
      <c r="G57" s="86">
        <v>1</v>
      </c>
      <c r="H57" s="86">
        <v>1</v>
      </c>
      <c r="I57" s="86">
        <v>0.98990815536070031</v>
      </c>
      <c r="J57" s="86">
        <v>1</v>
      </c>
      <c r="K57" s="86">
        <v>0.9985440108411745</v>
      </c>
      <c r="L57" s="86">
        <v>0.99900423554031714</v>
      </c>
      <c r="M57" s="87">
        <v>1</v>
      </c>
    </row>
    <row r="58" spans="1:13" x14ac:dyDescent="0.3">
      <c r="A58" s="17">
        <v>10</v>
      </c>
      <c r="B58" s="85">
        <v>1</v>
      </c>
      <c r="C58" s="86">
        <v>1</v>
      </c>
      <c r="D58" s="86">
        <v>1</v>
      </c>
      <c r="E58" s="86">
        <v>1</v>
      </c>
      <c r="F58" s="86">
        <v>1</v>
      </c>
      <c r="G58" s="86">
        <v>1</v>
      </c>
      <c r="H58" s="86">
        <v>1</v>
      </c>
      <c r="I58" s="86">
        <v>0.96515827751481909</v>
      </c>
      <c r="J58" s="86">
        <v>0.9952859304826065</v>
      </c>
      <c r="K58" s="86">
        <v>0.98259336931022623</v>
      </c>
      <c r="L58" s="86">
        <v>0.99365506914395751</v>
      </c>
      <c r="M58" s="87">
        <v>1</v>
      </c>
    </row>
    <row r="59" spans="1:13" x14ac:dyDescent="0.3">
      <c r="A59" s="17">
        <v>9</v>
      </c>
      <c r="B59" s="85">
        <v>1</v>
      </c>
      <c r="C59" s="86">
        <v>1</v>
      </c>
      <c r="D59" s="86">
        <v>1</v>
      </c>
      <c r="E59" s="86">
        <v>1</v>
      </c>
      <c r="F59" s="86">
        <v>1</v>
      </c>
      <c r="G59" s="86">
        <v>1</v>
      </c>
      <c r="H59" s="86">
        <v>1</v>
      </c>
      <c r="I59" s="86">
        <v>0.9289300605723676</v>
      </c>
      <c r="J59" s="86">
        <v>0.9731813969295342</v>
      </c>
      <c r="K59" s="86">
        <v>0.95427110047914843</v>
      </c>
      <c r="L59" s="86">
        <v>0.97457713729781248</v>
      </c>
      <c r="M59" s="87">
        <v>0.99740177748279368</v>
      </c>
    </row>
    <row r="60" spans="1:13" x14ac:dyDescent="0.3">
      <c r="A60" s="17">
        <v>8</v>
      </c>
      <c r="B60" s="85">
        <v>1</v>
      </c>
      <c r="C60" s="86">
        <v>0.97120233807530987</v>
      </c>
      <c r="D60" s="86">
        <v>0.97154134578022933</v>
      </c>
      <c r="E60" s="86">
        <v>1</v>
      </c>
      <c r="F60" s="86">
        <v>1</v>
      </c>
      <c r="G60" s="86">
        <v>1</v>
      </c>
      <c r="H60" s="86">
        <v>1</v>
      </c>
      <c r="I60" s="86">
        <v>0.88122350453334586</v>
      </c>
      <c r="J60" s="86">
        <v>0.93593555490061298</v>
      </c>
      <c r="K60" s="86">
        <v>0.91357720434794099</v>
      </c>
      <c r="L60" s="86">
        <v>0.94177044000188226</v>
      </c>
      <c r="M60" s="87">
        <v>0.97004454833501619</v>
      </c>
    </row>
    <row r="61" spans="1:13" x14ac:dyDescent="0.3">
      <c r="A61" s="17">
        <v>7</v>
      </c>
      <c r="B61" s="85">
        <v>0.9764713309952745</v>
      </c>
      <c r="C61" s="86">
        <v>0.92070342792491644</v>
      </c>
      <c r="D61" s="86">
        <v>0.91653949425848169</v>
      </c>
      <c r="E61" s="86">
        <v>0.99669493536501785</v>
      </c>
      <c r="F61" s="86">
        <v>0.98506640130797674</v>
      </c>
      <c r="G61" s="86">
        <v>0.9796120142070619</v>
      </c>
      <c r="H61" s="86">
        <v>0.96113776306774601</v>
      </c>
      <c r="I61" s="86">
        <v>0.82203860939775386</v>
      </c>
      <c r="J61" s="86">
        <v>0.8835484043958427</v>
      </c>
      <c r="K61" s="86">
        <v>0.86051168091660379</v>
      </c>
      <c r="L61" s="86">
        <v>0.89523497725616674</v>
      </c>
      <c r="M61" s="87">
        <v>0.92773693615398156</v>
      </c>
    </row>
    <row r="62" spans="1:13" x14ac:dyDescent="0.3">
      <c r="A62" s="17">
        <v>6</v>
      </c>
      <c r="B62" s="85">
        <v>0.9264353004226743</v>
      </c>
      <c r="C62" s="86">
        <v>0.85193517162488641</v>
      </c>
      <c r="D62" s="86">
        <v>0.84118850585170457</v>
      </c>
      <c r="E62" s="86">
        <v>0.94424595193098493</v>
      </c>
      <c r="F62" s="86">
        <v>0.92430897442011672</v>
      </c>
      <c r="G62" s="86">
        <v>0.92141394825432721</v>
      </c>
      <c r="H62" s="86">
        <v>0.89718279762905107</v>
      </c>
      <c r="I62" s="86">
        <v>0.75137537516559205</v>
      </c>
      <c r="J62" s="86">
        <v>0.8160199454152236</v>
      </c>
      <c r="K62" s="86">
        <v>0.79507453018513685</v>
      </c>
      <c r="L62" s="86">
        <v>0.83497074906066593</v>
      </c>
      <c r="M62" s="87">
        <v>0.87047894093968936</v>
      </c>
    </row>
    <row r="63" spans="1:13" x14ac:dyDescent="0.3">
      <c r="A63" s="17">
        <v>5</v>
      </c>
      <c r="B63" s="85">
        <v>0.8600615681602557</v>
      </c>
      <c r="C63" s="86">
        <v>0.76489756917521923</v>
      </c>
      <c r="D63" s="86">
        <v>0.74548838055989786</v>
      </c>
      <c r="E63" s="86">
        <v>0.8727301457247536</v>
      </c>
      <c r="F63" s="86">
        <v>0.84254052220340125</v>
      </c>
      <c r="G63" s="86">
        <v>0.84363788002254891</v>
      </c>
      <c r="H63" s="86">
        <v>0.81314151557225889</v>
      </c>
      <c r="I63" s="86">
        <v>0.66923380183685977</v>
      </c>
      <c r="J63" s="86">
        <v>0.73335017795875534</v>
      </c>
      <c r="K63" s="86">
        <v>0.71726575215354027</v>
      </c>
      <c r="L63" s="86">
        <v>0.76097775541537982</v>
      </c>
      <c r="M63" s="87">
        <v>0.79827056269213981</v>
      </c>
    </row>
    <row r="64" spans="1:13" x14ac:dyDescent="0.3">
      <c r="A64" s="17">
        <v>4</v>
      </c>
      <c r="B64" s="85">
        <v>0.77735013420801879</v>
      </c>
      <c r="C64" s="86">
        <v>0.65959062057591544</v>
      </c>
      <c r="D64" s="86">
        <v>0.62943911838306166</v>
      </c>
      <c r="E64" s="86">
        <v>0.78214751674632355</v>
      </c>
      <c r="F64" s="86">
        <v>0.73976104465783088</v>
      </c>
      <c r="G64" s="86">
        <v>0.74628380951172724</v>
      </c>
      <c r="H64" s="86">
        <v>0.70901391689737003</v>
      </c>
      <c r="I64" s="86">
        <v>0.57561388941155733</v>
      </c>
      <c r="J64" s="86">
        <v>0.63553910202643815</v>
      </c>
      <c r="K64" s="86">
        <v>0.62708534682181416</v>
      </c>
      <c r="L64" s="86">
        <v>0.67325599632030841</v>
      </c>
      <c r="M64" s="87">
        <v>0.7111118014113329</v>
      </c>
    </row>
    <row r="65" spans="1:13" x14ac:dyDescent="0.3">
      <c r="A65" s="17">
        <v>3</v>
      </c>
      <c r="B65" s="85">
        <v>0.6783009985659636</v>
      </c>
      <c r="C65" s="86">
        <v>0.53601432582697495</v>
      </c>
      <c r="D65" s="86">
        <v>0.49304071932119586</v>
      </c>
      <c r="E65" s="86">
        <v>0.67249806499569498</v>
      </c>
      <c r="F65" s="86">
        <v>0.61597054178340516</v>
      </c>
      <c r="G65" s="86">
        <v>0.62935173672186218</v>
      </c>
      <c r="H65" s="86">
        <v>0.58480000160438417</v>
      </c>
      <c r="I65" s="86">
        <v>0.47051563788968476</v>
      </c>
      <c r="J65" s="86">
        <v>0.52258671761827191</v>
      </c>
      <c r="K65" s="86">
        <v>0.5245333141899583</v>
      </c>
      <c r="L65" s="86">
        <v>0.57180547177545182</v>
      </c>
      <c r="M65" s="87">
        <v>0.60900265709726864</v>
      </c>
    </row>
    <row r="66" spans="1:13" x14ac:dyDescent="0.3">
      <c r="A66" s="17">
        <v>2</v>
      </c>
      <c r="B66" s="85">
        <v>0.56291416123408999</v>
      </c>
      <c r="C66" s="86">
        <v>0.39416868492839752</v>
      </c>
      <c r="D66" s="86">
        <v>0.33629318337430048</v>
      </c>
      <c r="E66" s="86">
        <v>0.54378179047286801</v>
      </c>
      <c r="F66" s="86">
        <v>0.47116901358012425</v>
      </c>
      <c r="G66" s="86">
        <v>0.49284166165295362</v>
      </c>
      <c r="H66" s="86">
        <v>0.44049976969330118</v>
      </c>
      <c r="I66" s="86">
        <v>0.35393904727124204</v>
      </c>
      <c r="J66" s="86">
        <v>0.39449302473425674</v>
      </c>
      <c r="K66" s="86">
        <v>0.40960965425797274</v>
      </c>
      <c r="L66" s="86">
        <v>0.45662618178080994</v>
      </c>
      <c r="M66" s="87">
        <v>0.49194312974994697</v>
      </c>
    </row>
    <row r="67" spans="1:13" x14ac:dyDescent="0.3">
      <c r="A67" s="17">
        <v>1</v>
      </c>
      <c r="B67" s="88">
        <v>0.43118962221239809</v>
      </c>
      <c r="C67" s="89">
        <v>0.23405369788018329</v>
      </c>
      <c r="D67" s="89">
        <v>0.15919651054237557</v>
      </c>
      <c r="E67" s="89">
        <v>0.39599869317784242</v>
      </c>
      <c r="F67" s="89">
        <v>0.30535646004798811</v>
      </c>
      <c r="G67" s="89">
        <v>0.33675358430500163</v>
      </c>
      <c r="H67" s="89">
        <v>0.27611322116412129</v>
      </c>
      <c r="I67" s="89">
        <v>0.22588411755622909</v>
      </c>
      <c r="J67" s="89">
        <v>0.25125802337439251</v>
      </c>
      <c r="K67" s="89">
        <v>0.28231436702585755</v>
      </c>
      <c r="L67" s="89">
        <v>0.32771812633638275</v>
      </c>
      <c r="M67" s="90">
        <v>0.35993321936936784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82">
        <v>1</v>
      </c>
      <c r="C70" s="83">
        <v>1</v>
      </c>
      <c r="D70" s="83">
        <v>1</v>
      </c>
      <c r="E70" s="83">
        <v>1</v>
      </c>
      <c r="F70" s="83">
        <v>1</v>
      </c>
      <c r="G70" s="83">
        <v>1</v>
      </c>
      <c r="H70" s="83">
        <v>1</v>
      </c>
      <c r="I70" s="83">
        <v>0.99657705889564907</v>
      </c>
      <c r="J70" s="83">
        <v>0.99927565295025289</v>
      </c>
      <c r="K70" s="83">
        <v>0.99971695860527399</v>
      </c>
      <c r="L70" s="83">
        <v>0.99636278426192515</v>
      </c>
      <c r="M70" s="84">
        <v>1</v>
      </c>
    </row>
    <row r="71" spans="1:13" x14ac:dyDescent="0.3">
      <c r="A71" s="17">
        <v>19</v>
      </c>
      <c r="B71" s="85">
        <v>1</v>
      </c>
      <c r="C71" s="86">
        <v>1</v>
      </c>
      <c r="D71" s="86">
        <v>1</v>
      </c>
      <c r="E71" s="86">
        <v>1</v>
      </c>
      <c r="F71" s="86">
        <v>1</v>
      </c>
      <c r="G71" s="86">
        <v>1</v>
      </c>
      <c r="H71" s="86">
        <v>1</v>
      </c>
      <c r="I71" s="86">
        <v>0.99657705889564907</v>
      </c>
      <c r="J71" s="86">
        <v>0.99927565295025289</v>
      </c>
      <c r="K71" s="86">
        <v>0.99971695860527399</v>
      </c>
      <c r="L71" s="86">
        <v>0.99636278426192515</v>
      </c>
      <c r="M71" s="87">
        <v>1</v>
      </c>
    </row>
    <row r="72" spans="1:13" x14ac:dyDescent="0.3">
      <c r="A72" s="17">
        <v>18</v>
      </c>
      <c r="B72" s="85">
        <v>1</v>
      </c>
      <c r="C72" s="86">
        <v>1</v>
      </c>
      <c r="D72" s="86">
        <v>1</v>
      </c>
      <c r="E72" s="86">
        <v>1</v>
      </c>
      <c r="F72" s="86">
        <v>1</v>
      </c>
      <c r="G72" s="86">
        <v>1</v>
      </c>
      <c r="H72" s="86">
        <v>1</v>
      </c>
      <c r="I72" s="86">
        <v>0.99657705889564907</v>
      </c>
      <c r="J72" s="86">
        <v>0.99927565295025289</v>
      </c>
      <c r="K72" s="86">
        <v>0.99971695860527399</v>
      </c>
      <c r="L72" s="86">
        <v>0.99636278426192515</v>
      </c>
      <c r="M72" s="87">
        <v>1</v>
      </c>
    </row>
    <row r="73" spans="1:13" x14ac:dyDescent="0.3">
      <c r="A73" s="17">
        <v>17</v>
      </c>
      <c r="B73" s="85">
        <v>1</v>
      </c>
      <c r="C73" s="86">
        <v>1</v>
      </c>
      <c r="D73" s="86">
        <v>1</v>
      </c>
      <c r="E73" s="86">
        <v>1</v>
      </c>
      <c r="F73" s="86">
        <v>1</v>
      </c>
      <c r="G73" s="86">
        <v>1</v>
      </c>
      <c r="H73" s="86">
        <v>1</v>
      </c>
      <c r="I73" s="86">
        <v>0.99657705889564907</v>
      </c>
      <c r="J73" s="86">
        <v>0.99927565295025289</v>
      </c>
      <c r="K73" s="86">
        <v>0.99971695860527399</v>
      </c>
      <c r="L73" s="86">
        <v>0.99636278426192515</v>
      </c>
      <c r="M73" s="87">
        <v>1</v>
      </c>
    </row>
    <row r="74" spans="1:13" x14ac:dyDescent="0.3">
      <c r="A74" s="17">
        <v>16</v>
      </c>
      <c r="B74" s="85">
        <v>1</v>
      </c>
      <c r="C74" s="86">
        <v>1</v>
      </c>
      <c r="D74" s="86">
        <v>1</v>
      </c>
      <c r="E74" s="86">
        <v>1</v>
      </c>
      <c r="F74" s="86">
        <v>1</v>
      </c>
      <c r="G74" s="86">
        <v>1</v>
      </c>
      <c r="H74" s="86">
        <v>1</v>
      </c>
      <c r="I74" s="86">
        <v>0.99657705889564907</v>
      </c>
      <c r="J74" s="86">
        <v>0.99927565295025289</v>
      </c>
      <c r="K74" s="86">
        <v>0.99971695860527399</v>
      </c>
      <c r="L74" s="86">
        <v>0.99636278426192515</v>
      </c>
      <c r="M74" s="87">
        <v>1</v>
      </c>
    </row>
    <row r="75" spans="1:13" x14ac:dyDescent="0.3">
      <c r="A75" s="17">
        <v>15</v>
      </c>
      <c r="B75" s="85">
        <v>1</v>
      </c>
      <c r="C75" s="86">
        <v>1</v>
      </c>
      <c r="D75" s="86">
        <v>1</v>
      </c>
      <c r="E75" s="86">
        <v>1</v>
      </c>
      <c r="F75" s="86">
        <v>1</v>
      </c>
      <c r="G75" s="86">
        <v>1</v>
      </c>
      <c r="H75" s="86">
        <v>1</v>
      </c>
      <c r="I75" s="86">
        <v>0.99657705889564907</v>
      </c>
      <c r="J75" s="86">
        <v>0.99927565295025289</v>
      </c>
      <c r="K75" s="86">
        <v>0.99971695860527399</v>
      </c>
      <c r="L75" s="86">
        <v>0.99636278426192515</v>
      </c>
      <c r="M75" s="87">
        <v>1</v>
      </c>
    </row>
    <row r="76" spans="1:13" x14ac:dyDescent="0.3">
      <c r="A76" s="17">
        <v>14</v>
      </c>
      <c r="B76" s="85">
        <v>1</v>
      </c>
      <c r="C76" s="86">
        <v>1</v>
      </c>
      <c r="D76" s="86">
        <v>1</v>
      </c>
      <c r="E76" s="86">
        <v>1</v>
      </c>
      <c r="F76" s="86">
        <v>1</v>
      </c>
      <c r="G76" s="86">
        <v>1</v>
      </c>
      <c r="H76" s="86">
        <v>1</v>
      </c>
      <c r="I76" s="86">
        <v>0.99657705889564907</v>
      </c>
      <c r="J76" s="86">
        <v>0.99927565295025289</v>
      </c>
      <c r="K76" s="86">
        <v>0.99971695860527399</v>
      </c>
      <c r="L76" s="86">
        <v>0.99636278426192515</v>
      </c>
      <c r="M76" s="87">
        <v>1</v>
      </c>
    </row>
    <row r="77" spans="1:13" x14ac:dyDescent="0.3">
      <c r="A77" s="17">
        <v>13</v>
      </c>
      <c r="B77" s="85">
        <v>1</v>
      </c>
      <c r="C77" s="86">
        <v>1</v>
      </c>
      <c r="D77" s="86">
        <v>1</v>
      </c>
      <c r="E77" s="86">
        <v>1</v>
      </c>
      <c r="F77" s="86">
        <v>1</v>
      </c>
      <c r="G77" s="86">
        <v>1</v>
      </c>
      <c r="H77" s="86">
        <v>1</v>
      </c>
      <c r="I77" s="86">
        <v>0.99657705889564907</v>
      </c>
      <c r="J77" s="86">
        <v>0.99927565295025289</v>
      </c>
      <c r="K77" s="86">
        <v>0.99971695860527399</v>
      </c>
      <c r="L77" s="86">
        <v>0.99636278426192515</v>
      </c>
      <c r="M77" s="87">
        <v>1</v>
      </c>
    </row>
    <row r="78" spans="1:13" x14ac:dyDescent="0.3">
      <c r="A78" s="17">
        <v>12</v>
      </c>
      <c r="B78" s="85">
        <v>1</v>
      </c>
      <c r="C78" s="86">
        <v>1</v>
      </c>
      <c r="D78" s="86">
        <v>1</v>
      </c>
      <c r="E78" s="86">
        <v>1</v>
      </c>
      <c r="F78" s="86">
        <v>1</v>
      </c>
      <c r="G78" s="86">
        <v>1</v>
      </c>
      <c r="H78" s="86">
        <v>1</v>
      </c>
      <c r="I78" s="86">
        <v>0.99657705889564907</v>
      </c>
      <c r="J78" s="86">
        <v>0.99927565295025289</v>
      </c>
      <c r="K78" s="86">
        <v>0.99971695860527399</v>
      </c>
      <c r="L78" s="86">
        <v>0.99636278426192515</v>
      </c>
      <c r="M78" s="87">
        <v>1</v>
      </c>
    </row>
    <row r="79" spans="1:13" x14ac:dyDescent="0.3">
      <c r="A79" s="17">
        <v>11</v>
      </c>
      <c r="B79" s="85">
        <v>1</v>
      </c>
      <c r="C79" s="86">
        <v>1</v>
      </c>
      <c r="D79" s="86">
        <v>1</v>
      </c>
      <c r="E79" s="86">
        <v>1</v>
      </c>
      <c r="F79" s="86">
        <v>1</v>
      </c>
      <c r="G79" s="86">
        <v>1</v>
      </c>
      <c r="H79" s="86">
        <v>1</v>
      </c>
      <c r="I79" s="86">
        <v>0.99657705889564907</v>
      </c>
      <c r="J79" s="86">
        <v>0.99609205381077581</v>
      </c>
      <c r="K79" s="86">
        <v>0.99971695860527399</v>
      </c>
      <c r="L79" s="86">
        <v>0.99359089733211292</v>
      </c>
      <c r="M79" s="87">
        <v>1</v>
      </c>
    </row>
    <row r="80" spans="1:13" x14ac:dyDescent="0.3">
      <c r="A80" s="17">
        <v>10</v>
      </c>
      <c r="B80" s="85">
        <v>1</v>
      </c>
      <c r="C80" s="86">
        <v>1</v>
      </c>
      <c r="D80" s="86">
        <v>1</v>
      </c>
      <c r="E80" s="86">
        <v>1</v>
      </c>
      <c r="F80" s="86">
        <v>1</v>
      </c>
      <c r="G80" s="86">
        <v>1</v>
      </c>
      <c r="H80" s="86">
        <v>1</v>
      </c>
      <c r="I80" s="86">
        <v>0.99460962402870046</v>
      </c>
      <c r="J80" s="86">
        <v>0.98511499904897093</v>
      </c>
      <c r="K80" s="86">
        <v>0.9931564538420623</v>
      </c>
      <c r="L80" s="86">
        <v>0.98384217702346644</v>
      </c>
      <c r="M80" s="87">
        <v>1</v>
      </c>
    </row>
    <row r="81" spans="1:13" x14ac:dyDescent="0.3">
      <c r="A81" s="17">
        <v>9</v>
      </c>
      <c r="B81" s="85">
        <v>1</v>
      </c>
      <c r="C81" s="86">
        <v>1</v>
      </c>
      <c r="D81" s="86">
        <v>1</v>
      </c>
      <c r="E81" s="86">
        <v>1</v>
      </c>
      <c r="F81" s="86">
        <v>1</v>
      </c>
      <c r="G81" s="86">
        <v>1</v>
      </c>
      <c r="H81" s="86">
        <v>1</v>
      </c>
      <c r="I81" s="86">
        <v>0.98602985165400958</v>
      </c>
      <c r="J81" s="86">
        <v>0.9663444886648378</v>
      </c>
      <c r="K81" s="86">
        <v>0.97687165872039816</v>
      </c>
      <c r="L81" s="86">
        <v>0.96711662333598614</v>
      </c>
      <c r="M81" s="87">
        <v>1</v>
      </c>
    </row>
    <row r="82" spans="1:13" x14ac:dyDescent="0.3">
      <c r="A82" s="17">
        <v>8</v>
      </c>
      <c r="B82" s="85">
        <v>1</v>
      </c>
      <c r="C82" s="86">
        <v>1</v>
      </c>
      <c r="D82" s="86">
        <v>0.99080153060932219</v>
      </c>
      <c r="E82" s="86">
        <v>1</v>
      </c>
      <c r="F82" s="86">
        <v>1</v>
      </c>
      <c r="G82" s="86">
        <v>1</v>
      </c>
      <c r="H82" s="86">
        <v>1</v>
      </c>
      <c r="I82" s="86">
        <v>0.97083774177157633</v>
      </c>
      <c r="J82" s="86">
        <v>0.93978052265837686</v>
      </c>
      <c r="K82" s="86">
        <v>0.95086257324028212</v>
      </c>
      <c r="L82" s="86">
        <v>0.9434142362696718</v>
      </c>
      <c r="M82" s="87">
        <v>0.98930742750664624</v>
      </c>
    </row>
    <row r="83" spans="1:13" x14ac:dyDescent="0.3">
      <c r="A83" s="17">
        <v>7</v>
      </c>
      <c r="B83" s="85">
        <v>0.98681830980044927</v>
      </c>
      <c r="C83" s="86">
        <v>0.97269262749634555</v>
      </c>
      <c r="D83" s="86">
        <v>0.95506276994753503</v>
      </c>
      <c r="E83" s="86">
        <v>1</v>
      </c>
      <c r="F83" s="86">
        <v>0.99464908586254741</v>
      </c>
      <c r="G83" s="86">
        <v>0.98898414825030612</v>
      </c>
      <c r="H83" s="86">
        <v>0.9794990389762932</v>
      </c>
      <c r="I83" s="86">
        <v>0.94903329438140094</v>
      </c>
      <c r="J83" s="86">
        <v>0.90542310102958778</v>
      </c>
      <c r="K83" s="86">
        <v>0.91512919740171406</v>
      </c>
      <c r="L83" s="86">
        <v>0.91273501582452343</v>
      </c>
      <c r="M83" s="87">
        <v>0.97084899429148308</v>
      </c>
    </row>
    <row r="84" spans="1:13" x14ac:dyDescent="0.3">
      <c r="A84" s="17">
        <v>6</v>
      </c>
      <c r="B84" s="85">
        <v>0.95604824305236169</v>
      </c>
      <c r="C84" s="86">
        <v>0.92582386869509026</v>
      </c>
      <c r="D84" s="86">
        <v>0.90451531452515577</v>
      </c>
      <c r="E84" s="86">
        <v>0.97092430292549792</v>
      </c>
      <c r="F84" s="86">
        <v>0.95689024500857345</v>
      </c>
      <c r="G84" s="86">
        <v>0.95468205330069966</v>
      </c>
      <c r="H84" s="86">
        <v>0.94847692028795916</v>
      </c>
      <c r="I84" s="86">
        <v>0.92061650948348328</v>
      </c>
      <c r="J84" s="86">
        <v>0.86327222377847068</v>
      </c>
      <c r="K84" s="86">
        <v>0.86967153120469376</v>
      </c>
      <c r="L84" s="86">
        <v>0.87507896200054114</v>
      </c>
      <c r="M84" s="87">
        <v>0.94529627447274356</v>
      </c>
    </row>
    <row r="85" spans="1:13" x14ac:dyDescent="0.3">
      <c r="A85" s="17">
        <v>5</v>
      </c>
      <c r="B85" s="85">
        <v>0.91503107146671514</v>
      </c>
      <c r="C85" s="86">
        <v>0.86394286829001543</v>
      </c>
      <c r="D85" s="86">
        <v>0.83915916434218463</v>
      </c>
      <c r="E85" s="86">
        <v>0.9308989155727686</v>
      </c>
      <c r="F85" s="86">
        <v>0.90567526986675795</v>
      </c>
      <c r="G85" s="86">
        <v>0.90873093546321937</v>
      </c>
      <c r="H85" s="86">
        <v>0.90776330664976868</v>
      </c>
      <c r="I85" s="86">
        <v>0.88558738707782336</v>
      </c>
      <c r="J85" s="86">
        <v>0.81332789090502577</v>
      </c>
      <c r="K85" s="86">
        <v>0.81448957464922145</v>
      </c>
      <c r="L85" s="86">
        <v>0.83044607479772492</v>
      </c>
      <c r="M85" s="87">
        <v>0.91264926805042745</v>
      </c>
    </row>
    <row r="86" spans="1:13" x14ac:dyDescent="0.3">
      <c r="A86" s="17">
        <v>4</v>
      </c>
      <c r="B86" s="85">
        <v>0.86376679504350939</v>
      </c>
      <c r="C86" s="86">
        <v>0.7870496262811213</v>
      </c>
      <c r="D86" s="86">
        <v>0.75899431939862128</v>
      </c>
      <c r="E86" s="86">
        <v>0.88004470724249528</v>
      </c>
      <c r="F86" s="86">
        <v>0.84100416043710113</v>
      </c>
      <c r="G86" s="86">
        <v>0.85113079473786479</v>
      </c>
      <c r="H86" s="86">
        <v>0.85735819806172209</v>
      </c>
      <c r="I86" s="86">
        <v>0.84394592716442118</v>
      </c>
      <c r="J86" s="86">
        <v>0.75559010240925273</v>
      </c>
      <c r="K86" s="86">
        <v>0.74958332773529701</v>
      </c>
      <c r="L86" s="86">
        <v>0.77883635421607456</v>
      </c>
      <c r="M86" s="87">
        <v>0.87290797502453477</v>
      </c>
    </row>
    <row r="87" spans="1:13" x14ac:dyDescent="0.3">
      <c r="A87" s="17">
        <v>3</v>
      </c>
      <c r="B87" s="85">
        <v>0.80225541378274468</v>
      </c>
      <c r="C87" s="86">
        <v>0.69514414266840763</v>
      </c>
      <c r="D87" s="86">
        <v>0.66402077969446593</v>
      </c>
      <c r="E87" s="86">
        <v>0.81836167793467773</v>
      </c>
      <c r="F87" s="86">
        <v>0.762876916719603</v>
      </c>
      <c r="G87" s="86">
        <v>0.78188163112463638</v>
      </c>
      <c r="H87" s="86">
        <v>0.79726159452381928</v>
      </c>
      <c r="I87" s="86">
        <v>0.79569212974327685</v>
      </c>
      <c r="J87" s="86">
        <v>0.69005885829115166</v>
      </c>
      <c r="K87" s="86">
        <v>0.67495279046292045</v>
      </c>
      <c r="L87" s="86">
        <v>0.72024980025559038</v>
      </c>
      <c r="M87" s="87">
        <v>0.82607239539506561</v>
      </c>
    </row>
    <row r="88" spans="1:13" x14ac:dyDescent="0.3">
      <c r="A88" s="17">
        <v>2</v>
      </c>
      <c r="B88" s="85">
        <v>0.73049692768442087</v>
      </c>
      <c r="C88" s="86">
        <v>0.58822641745187454</v>
      </c>
      <c r="D88" s="86">
        <v>0.55423854522971872</v>
      </c>
      <c r="E88" s="86">
        <v>0.74584982764931618</v>
      </c>
      <c r="F88" s="86">
        <v>0.67129353871426323</v>
      </c>
      <c r="G88" s="86">
        <v>0.70098344462353379</v>
      </c>
      <c r="H88" s="86">
        <v>0.72747349603606037</v>
      </c>
      <c r="I88" s="86">
        <v>0.74082599481439015</v>
      </c>
      <c r="J88" s="86">
        <v>0.61673415855072267</v>
      </c>
      <c r="K88" s="86">
        <v>0.59059796283209187</v>
      </c>
      <c r="L88" s="86">
        <v>0.65468641291627216</v>
      </c>
      <c r="M88" s="87">
        <v>0.77214252916201986</v>
      </c>
    </row>
    <row r="89" spans="1:13" x14ac:dyDescent="0.3">
      <c r="A89" s="17">
        <v>1</v>
      </c>
      <c r="B89" s="88">
        <v>0.64849133674853809</v>
      </c>
      <c r="C89" s="89">
        <v>0.46629645063152214</v>
      </c>
      <c r="D89" s="89">
        <v>0.42964761600437928</v>
      </c>
      <c r="E89" s="89">
        <v>0.66250915638641039</v>
      </c>
      <c r="F89" s="89">
        <v>0.56625402642108214</v>
      </c>
      <c r="G89" s="89">
        <v>0.60843623523455725</v>
      </c>
      <c r="H89" s="89">
        <v>0.64799390259844514</v>
      </c>
      <c r="I89" s="89">
        <v>0.6793475223777613</v>
      </c>
      <c r="J89" s="89">
        <v>0.53561600318796554</v>
      </c>
      <c r="K89" s="89">
        <v>0.49651884484281117</v>
      </c>
      <c r="L89" s="89">
        <v>0.58214619219811992</v>
      </c>
      <c r="M89" s="90">
        <v>0.71111837632539765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82">
        <v>1</v>
      </c>
      <c r="C92" s="83">
        <v>1</v>
      </c>
      <c r="D92" s="83">
        <v>1</v>
      </c>
      <c r="E92" s="83">
        <v>1</v>
      </c>
      <c r="F92" s="83">
        <v>1</v>
      </c>
      <c r="G92" s="83">
        <v>1</v>
      </c>
      <c r="H92" s="83">
        <v>1</v>
      </c>
      <c r="I92" s="83">
        <v>0.98942300249716997</v>
      </c>
      <c r="J92" s="83">
        <v>1</v>
      </c>
      <c r="K92" s="83">
        <v>0.99932957963403002</v>
      </c>
      <c r="L92" s="83">
        <v>0.99787862541934169</v>
      </c>
      <c r="M92" s="84">
        <v>1</v>
      </c>
    </row>
    <row r="93" spans="1:13" x14ac:dyDescent="0.3">
      <c r="A93" s="17">
        <v>19</v>
      </c>
      <c r="B93" s="85">
        <v>1</v>
      </c>
      <c r="C93" s="86">
        <v>1</v>
      </c>
      <c r="D93" s="86">
        <v>1</v>
      </c>
      <c r="E93" s="86">
        <v>1</v>
      </c>
      <c r="F93" s="86">
        <v>1</v>
      </c>
      <c r="G93" s="86">
        <v>1</v>
      </c>
      <c r="H93" s="86">
        <v>1</v>
      </c>
      <c r="I93" s="86">
        <v>0.98942300249716997</v>
      </c>
      <c r="J93" s="86">
        <v>1</v>
      </c>
      <c r="K93" s="86">
        <v>0.99932957963403002</v>
      </c>
      <c r="L93" s="86">
        <v>0.99787862541934169</v>
      </c>
      <c r="M93" s="87">
        <v>1</v>
      </c>
    </row>
    <row r="94" spans="1:13" x14ac:dyDescent="0.3">
      <c r="A94" s="17">
        <v>18</v>
      </c>
      <c r="B94" s="85">
        <v>1</v>
      </c>
      <c r="C94" s="86">
        <v>1</v>
      </c>
      <c r="D94" s="86">
        <v>1</v>
      </c>
      <c r="E94" s="86">
        <v>1</v>
      </c>
      <c r="F94" s="86">
        <v>1</v>
      </c>
      <c r="G94" s="86">
        <v>1</v>
      </c>
      <c r="H94" s="86">
        <v>1</v>
      </c>
      <c r="I94" s="86">
        <v>0.98942300249716997</v>
      </c>
      <c r="J94" s="86">
        <v>1</v>
      </c>
      <c r="K94" s="86">
        <v>0.99932957963403002</v>
      </c>
      <c r="L94" s="86">
        <v>0.99787862541934169</v>
      </c>
      <c r="M94" s="87">
        <v>1</v>
      </c>
    </row>
    <row r="95" spans="1:13" x14ac:dyDescent="0.3">
      <c r="A95" s="17">
        <v>17</v>
      </c>
      <c r="B95" s="85">
        <v>1</v>
      </c>
      <c r="C95" s="86">
        <v>1</v>
      </c>
      <c r="D95" s="86">
        <v>1</v>
      </c>
      <c r="E95" s="86">
        <v>1</v>
      </c>
      <c r="F95" s="86">
        <v>1</v>
      </c>
      <c r="G95" s="86">
        <v>1</v>
      </c>
      <c r="H95" s="86">
        <v>1</v>
      </c>
      <c r="I95" s="86">
        <v>0.98942300249716997</v>
      </c>
      <c r="J95" s="86">
        <v>1</v>
      </c>
      <c r="K95" s="86">
        <v>0.99932957963403002</v>
      </c>
      <c r="L95" s="86">
        <v>0.99787862541934169</v>
      </c>
      <c r="M95" s="87">
        <v>1</v>
      </c>
    </row>
    <row r="96" spans="1:13" x14ac:dyDescent="0.3">
      <c r="A96" s="17">
        <v>16</v>
      </c>
      <c r="B96" s="85">
        <v>1</v>
      </c>
      <c r="C96" s="86">
        <v>1</v>
      </c>
      <c r="D96" s="86">
        <v>1</v>
      </c>
      <c r="E96" s="86">
        <v>1</v>
      </c>
      <c r="F96" s="86">
        <v>1</v>
      </c>
      <c r="G96" s="86">
        <v>1</v>
      </c>
      <c r="H96" s="86">
        <v>1</v>
      </c>
      <c r="I96" s="86">
        <v>0.98942300249716997</v>
      </c>
      <c r="J96" s="86">
        <v>1</v>
      </c>
      <c r="K96" s="86">
        <v>0.99932957963403002</v>
      </c>
      <c r="L96" s="86">
        <v>0.99787862541934169</v>
      </c>
      <c r="M96" s="87">
        <v>1</v>
      </c>
    </row>
    <row r="97" spans="1:13" x14ac:dyDescent="0.3">
      <c r="A97" s="17">
        <v>15</v>
      </c>
      <c r="B97" s="85">
        <v>1</v>
      </c>
      <c r="C97" s="86">
        <v>1</v>
      </c>
      <c r="D97" s="86">
        <v>1</v>
      </c>
      <c r="E97" s="86">
        <v>1</v>
      </c>
      <c r="F97" s="86">
        <v>1</v>
      </c>
      <c r="G97" s="86">
        <v>1</v>
      </c>
      <c r="H97" s="86">
        <v>1</v>
      </c>
      <c r="I97" s="86">
        <v>0.98942300249716997</v>
      </c>
      <c r="J97" s="86">
        <v>1</v>
      </c>
      <c r="K97" s="86">
        <v>0.99932957963403002</v>
      </c>
      <c r="L97" s="86">
        <v>0.99787862541934169</v>
      </c>
      <c r="M97" s="87">
        <v>1</v>
      </c>
    </row>
    <row r="98" spans="1:13" x14ac:dyDescent="0.3">
      <c r="A98" s="17">
        <v>14</v>
      </c>
      <c r="B98" s="85">
        <v>1</v>
      </c>
      <c r="C98" s="86">
        <v>1</v>
      </c>
      <c r="D98" s="86">
        <v>1</v>
      </c>
      <c r="E98" s="86">
        <v>1</v>
      </c>
      <c r="F98" s="86">
        <v>1</v>
      </c>
      <c r="G98" s="86">
        <v>1</v>
      </c>
      <c r="H98" s="86">
        <v>1</v>
      </c>
      <c r="I98" s="86">
        <v>0.98942300249716997</v>
      </c>
      <c r="J98" s="86">
        <v>1</v>
      </c>
      <c r="K98" s="86">
        <v>0.99932957963403002</v>
      </c>
      <c r="L98" s="86">
        <v>0.99787862541934169</v>
      </c>
      <c r="M98" s="87">
        <v>1</v>
      </c>
    </row>
    <row r="99" spans="1:13" x14ac:dyDescent="0.3">
      <c r="A99" s="17">
        <v>13</v>
      </c>
      <c r="B99" s="85">
        <v>1</v>
      </c>
      <c r="C99" s="86">
        <v>1</v>
      </c>
      <c r="D99" s="86">
        <v>1</v>
      </c>
      <c r="E99" s="86">
        <v>1</v>
      </c>
      <c r="F99" s="86">
        <v>1</v>
      </c>
      <c r="G99" s="86">
        <v>1</v>
      </c>
      <c r="H99" s="86">
        <v>1</v>
      </c>
      <c r="I99" s="86">
        <v>0.98942300249716997</v>
      </c>
      <c r="J99" s="86">
        <v>1</v>
      </c>
      <c r="K99" s="86">
        <v>0.99932957963403002</v>
      </c>
      <c r="L99" s="86">
        <v>0.99787862541934169</v>
      </c>
      <c r="M99" s="87">
        <v>1</v>
      </c>
    </row>
    <row r="100" spans="1:13" x14ac:dyDescent="0.3">
      <c r="A100" s="17">
        <v>12</v>
      </c>
      <c r="B100" s="85">
        <v>1</v>
      </c>
      <c r="C100" s="86">
        <v>1</v>
      </c>
      <c r="D100" s="86">
        <v>1</v>
      </c>
      <c r="E100" s="86">
        <v>1</v>
      </c>
      <c r="F100" s="86">
        <v>1</v>
      </c>
      <c r="G100" s="86">
        <v>1</v>
      </c>
      <c r="H100" s="86">
        <v>1</v>
      </c>
      <c r="I100" s="86">
        <v>0.98942300249716997</v>
      </c>
      <c r="J100" s="86">
        <v>1</v>
      </c>
      <c r="K100" s="86">
        <v>0.99932957963403002</v>
      </c>
      <c r="L100" s="86">
        <v>0.99787862541934169</v>
      </c>
      <c r="M100" s="87">
        <v>1</v>
      </c>
    </row>
    <row r="101" spans="1:13" x14ac:dyDescent="0.3">
      <c r="A101" s="17">
        <v>11</v>
      </c>
      <c r="B101" s="85">
        <v>1</v>
      </c>
      <c r="C101" s="86">
        <v>1</v>
      </c>
      <c r="D101" s="86">
        <v>1</v>
      </c>
      <c r="E101" s="86">
        <v>1</v>
      </c>
      <c r="F101" s="86">
        <v>1</v>
      </c>
      <c r="G101" s="86">
        <v>1</v>
      </c>
      <c r="H101" s="86">
        <v>1</v>
      </c>
      <c r="I101" s="86">
        <v>0.98942300249716997</v>
      </c>
      <c r="J101" s="86">
        <v>1</v>
      </c>
      <c r="K101" s="86">
        <v>0.99581407857281068</v>
      </c>
      <c r="L101" s="86">
        <v>0.99337813020092303</v>
      </c>
      <c r="M101" s="87">
        <v>1</v>
      </c>
    </row>
    <row r="102" spans="1:13" x14ac:dyDescent="0.3">
      <c r="A102" s="17">
        <v>10</v>
      </c>
      <c r="B102" s="85">
        <v>1</v>
      </c>
      <c r="C102" s="86">
        <v>1</v>
      </c>
      <c r="D102" s="86">
        <v>1</v>
      </c>
      <c r="E102" s="86">
        <v>1</v>
      </c>
      <c r="F102" s="86">
        <v>1</v>
      </c>
      <c r="G102" s="86">
        <v>1</v>
      </c>
      <c r="H102" s="86">
        <v>1</v>
      </c>
      <c r="I102" s="86">
        <v>0.98608059120521352</v>
      </c>
      <c r="J102" s="86">
        <v>0.98804120377834903</v>
      </c>
      <c r="K102" s="86">
        <v>0.98712922416282822</v>
      </c>
      <c r="L102" s="86">
        <v>0.98258063889706637</v>
      </c>
      <c r="M102" s="87">
        <v>1</v>
      </c>
    </row>
    <row r="103" spans="1:13" x14ac:dyDescent="0.3">
      <c r="A103" s="17">
        <v>9</v>
      </c>
      <c r="B103" s="85">
        <v>1</v>
      </c>
      <c r="C103" s="86">
        <v>0.99822203178602853</v>
      </c>
      <c r="D103" s="86">
        <v>1</v>
      </c>
      <c r="E103" s="86">
        <v>1</v>
      </c>
      <c r="F103" s="86">
        <v>1</v>
      </c>
      <c r="G103" s="86">
        <v>1</v>
      </c>
      <c r="H103" s="86">
        <v>0.9994338245553106</v>
      </c>
      <c r="I103" s="86">
        <v>0.97725043884567109</v>
      </c>
      <c r="J103" s="86">
        <v>0.97038673174209755</v>
      </c>
      <c r="K103" s="86">
        <v>0.97327501640408232</v>
      </c>
      <c r="L103" s="86">
        <v>0.96548615150777173</v>
      </c>
      <c r="M103" s="87">
        <v>0.99845773411231664</v>
      </c>
    </row>
    <row r="104" spans="1:13" x14ac:dyDescent="0.3">
      <c r="A104" s="17">
        <v>8</v>
      </c>
      <c r="B104" s="85">
        <v>1</v>
      </c>
      <c r="C104" s="86">
        <v>0.9840494524708927</v>
      </c>
      <c r="D104" s="86">
        <v>0.9860375570462645</v>
      </c>
      <c r="E104" s="86">
        <v>1</v>
      </c>
      <c r="F104" s="86">
        <v>1</v>
      </c>
      <c r="G104" s="86">
        <v>1</v>
      </c>
      <c r="H104" s="86">
        <v>0.98887960121092744</v>
      </c>
      <c r="I104" s="86">
        <v>0.96293254541854267</v>
      </c>
      <c r="J104" s="86">
        <v>0.94725530655322709</v>
      </c>
      <c r="K104" s="86">
        <v>0.95425145529657307</v>
      </c>
      <c r="L104" s="86">
        <v>0.94209466803303932</v>
      </c>
      <c r="M104" s="87">
        <v>0.98748713525992959</v>
      </c>
    </row>
    <row r="105" spans="1:13" x14ac:dyDescent="0.3">
      <c r="A105" s="17">
        <v>7</v>
      </c>
      <c r="B105" s="85">
        <v>0.98724104141669877</v>
      </c>
      <c r="C105" s="86">
        <v>0.96284924215305379</v>
      </c>
      <c r="D105" s="86">
        <v>0.95458179908287111</v>
      </c>
      <c r="E105" s="86">
        <v>1</v>
      </c>
      <c r="F105" s="86">
        <v>0.99403789126211317</v>
      </c>
      <c r="G105" s="86">
        <v>0.9894917704745565</v>
      </c>
      <c r="H105" s="86">
        <v>0.97077120108889392</v>
      </c>
      <c r="I105" s="86">
        <v>0.94312691092382828</v>
      </c>
      <c r="J105" s="86">
        <v>0.91864692821173777</v>
      </c>
      <c r="K105" s="86">
        <v>0.93005854084030037</v>
      </c>
      <c r="L105" s="86">
        <v>0.91240618847286881</v>
      </c>
      <c r="M105" s="87">
        <v>0.9703012908721057</v>
      </c>
    </row>
    <row r="106" spans="1:13" x14ac:dyDescent="0.3">
      <c r="A106" s="17">
        <v>6</v>
      </c>
      <c r="B106" s="85">
        <v>0.95894238315461977</v>
      </c>
      <c r="C106" s="86">
        <v>0.93462140083251177</v>
      </c>
      <c r="D106" s="86">
        <v>0.91070848173024688</v>
      </c>
      <c r="E106" s="86">
        <v>0.97311329060749052</v>
      </c>
      <c r="F106" s="86">
        <v>0.97047520704811452</v>
      </c>
      <c r="G106" s="86">
        <v>0.94113364601071825</v>
      </c>
      <c r="H106" s="86">
        <v>0.94510862418920993</v>
      </c>
      <c r="I106" s="86">
        <v>0.91783353536152779</v>
      </c>
      <c r="J106" s="86">
        <v>0.88456159671762935</v>
      </c>
      <c r="K106" s="86">
        <v>0.90069627303526434</v>
      </c>
      <c r="L106" s="86">
        <v>0.87642071282726053</v>
      </c>
      <c r="M106" s="87">
        <v>0.94690020094884497</v>
      </c>
    </row>
    <row r="107" spans="1:13" x14ac:dyDescent="0.3">
      <c r="A107" s="17">
        <v>5</v>
      </c>
      <c r="B107" s="85">
        <v>0.9213581291917744</v>
      </c>
      <c r="C107" s="86">
        <v>0.89936592850926678</v>
      </c>
      <c r="D107" s="86">
        <v>0.85441760498839203</v>
      </c>
      <c r="E107" s="86">
        <v>0.93314553919029064</v>
      </c>
      <c r="F107" s="86">
        <v>0.93878188287341657</v>
      </c>
      <c r="G107" s="86">
        <v>0.87582894820573542</v>
      </c>
      <c r="H107" s="86">
        <v>0.9118918705118757</v>
      </c>
      <c r="I107" s="86">
        <v>0.88705241873164131</v>
      </c>
      <c r="J107" s="86">
        <v>0.84499931207090206</v>
      </c>
      <c r="K107" s="86">
        <v>0.86616465188146496</v>
      </c>
      <c r="L107" s="86">
        <v>0.83413824109621426</v>
      </c>
      <c r="M107" s="87">
        <v>0.9172838654901474</v>
      </c>
    </row>
    <row r="108" spans="1:13" x14ac:dyDescent="0.3">
      <c r="A108" s="17">
        <v>4</v>
      </c>
      <c r="B108" s="85">
        <v>0.87448827952816288</v>
      </c>
      <c r="C108" s="86">
        <v>0.8570828251833188</v>
      </c>
      <c r="D108" s="86">
        <v>0.78570916885730591</v>
      </c>
      <c r="E108" s="86">
        <v>0.88222637131121506</v>
      </c>
      <c r="F108" s="86">
        <v>0.89895791873801922</v>
      </c>
      <c r="G108" s="86">
        <v>0.79357767705960769</v>
      </c>
      <c r="H108" s="86">
        <v>0.87112094005689111</v>
      </c>
      <c r="I108" s="86">
        <v>0.85078356103416886</v>
      </c>
      <c r="J108" s="86">
        <v>0.79996007427155591</v>
      </c>
      <c r="K108" s="86">
        <v>0.82646367737890225</v>
      </c>
      <c r="L108" s="86">
        <v>0.78555877327973012</v>
      </c>
      <c r="M108" s="87">
        <v>0.88145228449601298</v>
      </c>
    </row>
    <row r="109" spans="1:13" x14ac:dyDescent="0.3">
      <c r="A109" s="17">
        <v>3</v>
      </c>
      <c r="B109" s="85">
        <v>0.81833283416378499</v>
      </c>
      <c r="C109" s="86">
        <v>0.80777209085466772</v>
      </c>
      <c r="D109" s="86">
        <v>0.70458317333698894</v>
      </c>
      <c r="E109" s="86">
        <v>0.82035578697026357</v>
      </c>
      <c r="F109" s="86">
        <v>0.85100331464192225</v>
      </c>
      <c r="G109" s="86">
        <v>0.69437983257233538</v>
      </c>
      <c r="H109" s="86">
        <v>0.82279583282425617</v>
      </c>
      <c r="I109" s="86">
        <v>0.80902696226911042</v>
      </c>
      <c r="J109" s="86">
        <v>0.74944388331959078</v>
      </c>
      <c r="K109" s="86">
        <v>0.7815933495275762</v>
      </c>
      <c r="L109" s="86">
        <v>0.73068230937780809</v>
      </c>
      <c r="M109" s="87">
        <v>0.83940545796644173</v>
      </c>
    </row>
    <row r="110" spans="1:13" x14ac:dyDescent="0.3">
      <c r="A110" s="17">
        <v>2</v>
      </c>
      <c r="B110" s="85">
        <v>0.75289179309864096</v>
      </c>
      <c r="C110" s="86">
        <v>0.75143372552331356</v>
      </c>
      <c r="D110" s="86">
        <v>0.61103961842744126</v>
      </c>
      <c r="E110" s="86">
        <v>0.74753378616743626</v>
      </c>
      <c r="F110" s="86">
        <v>0.79491807058512598</v>
      </c>
      <c r="G110" s="86">
        <v>0.57823541474391815</v>
      </c>
      <c r="H110" s="86">
        <v>0.76691654881397098</v>
      </c>
      <c r="I110" s="86">
        <v>0.76178262243646588</v>
      </c>
      <c r="J110" s="86">
        <v>0.69345073921500666</v>
      </c>
      <c r="K110" s="86">
        <v>0.73155366832748669</v>
      </c>
      <c r="L110" s="86">
        <v>0.66950884939044808</v>
      </c>
      <c r="M110" s="87">
        <v>0.79114338590143363</v>
      </c>
    </row>
    <row r="111" spans="1:13" x14ac:dyDescent="0.3">
      <c r="A111" s="17">
        <v>1</v>
      </c>
      <c r="B111" s="88">
        <v>0.67816515633273056</v>
      </c>
      <c r="C111" s="89">
        <v>0.68806772918925629</v>
      </c>
      <c r="D111" s="89">
        <v>0.50507850412866262</v>
      </c>
      <c r="E111" s="89">
        <v>0.66376036890273316</v>
      </c>
      <c r="F111" s="89">
        <v>0.73070218656763031</v>
      </c>
      <c r="G111" s="89">
        <v>0.4451444235743563</v>
      </c>
      <c r="H111" s="89">
        <v>0.70348308802603543</v>
      </c>
      <c r="I111" s="89">
        <v>0.70905054153623548</v>
      </c>
      <c r="J111" s="89">
        <v>0.63198064195780368</v>
      </c>
      <c r="K111" s="89">
        <v>0.67634463377863385</v>
      </c>
      <c r="L111" s="89">
        <v>0.60203839331765019</v>
      </c>
      <c r="M111" s="90">
        <v>0.73666606830098857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82">
        <v>1</v>
      </c>
      <c r="C114" s="83">
        <v>1</v>
      </c>
      <c r="D114" s="83">
        <v>1</v>
      </c>
      <c r="E114" s="83">
        <v>1</v>
      </c>
      <c r="F114" s="83">
        <v>1</v>
      </c>
      <c r="G114" s="83">
        <v>1</v>
      </c>
      <c r="H114" s="83">
        <v>1</v>
      </c>
      <c r="I114" s="83">
        <v>0.9974686937289825</v>
      </c>
      <c r="J114" s="83">
        <v>0.99715468116957506</v>
      </c>
      <c r="K114" s="83">
        <v>1</v>
      </c>
      <c r="L114" s="83">
        <v>0.99482259065116307</v>
      </c>
      <c r="M114" s="84">
        <v>1</v>
      </c>
    </row>
    <row r="115" spans="1:13" x14ac:dyDescent="0.3">
      <c r="A115" s="17">
        <v>19</v>
      </c>
      <c r="B115" s="85">
        <v>1</v>
      </c>
      <c r="C115" s="86">
        <v>1</v>
      </c>
      <c r="D115" s="86">
        <v>1</v>
      </c>
      <c r="E115" s="86">
        <v>1</v>
      </c>
      <c r="F115" s="86">
        <v>1</v>
      </c>
      <c r="G115" s="86">
        <v>1</v>
      </c>
      <c r="H115" s="86">
        <v>1</v>
      </c>
      <c r="I115" s="86">
        <v>0.9974686937289825</v>
      </c>
      <c r="J115" s="86">
        <v>0.99715468116957506</v>
      </c>
      <c r="K115" s="86">
        <v>1</v>
      </c>
      <c r="L115" s="86">
        <v>0.99482259065116307</v>
      </c>
      <c r="M115" s="87">
        <v>1</v>
      </c>
    </row>
    <row r="116" spans="1:13" x14ac:dyDescent="0.3">
      <c r="A116" s="17">
        <v>18</v>
      </c>
      <c r="B116" s="85">
        <v>1</v>
      </c>
      <c r="C116" s="86">
        <v>1</v>
      </c>
      <c r="D116" s="86">
        <v>1</v>
      </c>
      <c r="E116" s="86">
        <v>1</v>
      </c>
      <c r="F116" s="86">
        <v>1</v>
      </c>
      <c r="G116" s="86">
        <v>1</v>
      </c>
      <c r="H116" s="86">
        <v>1</v>
      </c>
      <c r="I116" s="86">
        <v>0.9974686937289825</v>
      </c>
      <c r="J116" s="86">
        <v>0.99715468116957506</v>
      </c>
      <c r="K116" s="86">
        <v>1</v>
      </c>
      <c r="L116" s="86">
        <v>0.99482259065116307</v>
      </c>
      <c r="M116" s="87">
        <v>1</v>
      </c>
    </row>
    <row r="117" spans="1:13" x14ac:dyDescent="0.3">
      <c r="A117" s="17">
        <v>17</v>
      </c>
      <c r="B117" s="85">
        <v>1</v>
      </c>
      <c r="C117" s="86">
        <v>1</v>
      </c>
      <c r="D117" s="86">
        <v>1</v>
      </c>
      <c r="E117" s="86">
        <v>1</v>
      </c>
      <c r="F117" s="86">
        <v>1</v>
      </c>
      <c r="G117" s="86">
        <v>1</v>
      </c>
      <c r="H117" s="86">
        <v>1</v>
      </c>
      <c r="I117" s="86">
        <v>0.9974686937289825</v>
      </c>
      <c r="J117" s="86">
        <v>0.99715468116957506</v>
      </c>
      <c r="K117" s="86">
        <v>1</v>
      </c>
      <c r="L117" s="86">
        <v>0.99482259065116307</v>
      </c>
      <c r="M117" s="87">
        <v>1</v>
      </c>
    </row>
    <row r="118" spans="1:13" x14ac:dyDescent="0.3">
      <c r="A118" s="17">
        <v>16</v>
      </c>
      <c r="B118" s="85">
        <v>1</v>
      </c>
      <c r="C118" s="86">
        <v>1</v>
      </c>
      <c r="D118" s="86">
        <v>1</v>
      </c>
      <c r="E118" s="86">
        <v>1</v>
      </c>
      <c r="F118" s="86">
        <v>1</v>
      </c>
      <c r="G118" s="86">
        <v>1</v>
      </c>
      <c r="H118" s="86">
        <v>1</v>
      </c>
      <c r="I118" s="86">
        <v>0.9974686937289825</v>
      </c>
      <c r="J118" s="86">
        <v>0.99715468116957506</v>
      </c>
      <c r="K118" s="86">
        <v>1</v>
      </c>
      <c r="L118" s="86">
        <v>0.99482259065116307</v>
      </c>
      <c r="M118" s="87">
        <v>1</v>
      </c>
    </row>
    <row r="119" spans="1:13" x14ac:dyDescent="0.3">
      <c r="A119" s="17">
        <v>15</v>
      </c>
      <c r="B119" s="85">
        <v>1</v>
      </c>
      <c r="C119" s="86">
        <v>1</v>
      </c>
      <c r="D119" s="86">
        <v>1</v>
      </c>
      <c r="E119" s="86">
        <v>1</v>
      </c>
      <c r="F119" s="86">
        <v>1</v>
      </c>
      <c r="G119" s="86">
        <v>1</v>
      </c>
      <c r="H119" s="86">
        <v>1</v>
      </c>
      <c r="I119" s="86">
        <v>0.9974686937289825</v>
      </c>
      <c r="J119" s="86">
        <v>0.99715468116957506</v>
      </c>
      <c r="K119" s="86">
        <v>1</v>
      </c>
      <c r="L119" s="86">
        <v>0.99482259065116307</v>
      </c>
      <c r="M119" s="87">
        <v>1</v>
      </c>
    </row>
    <row r="120" spans="1:13" x14ac:dyDescent="0.3">
      <c r="A120" s="17">
        <v>14</v>
      </c>
      <c r="B120" s="85">
        <v>1</v>
      </c>
      <c r="C120" s="86">
        <v>1</v>
      </c>
      <c r="D120" s="86">
        <v>1</v>
      </c>
      <c r="E120" s="86">
        <v>1</v>
      </c>
      <c r="F120" s="86">
        <v>1</v>
      </c>
      <c r="G120" s="86">
        <v>1</v>
      </c>
      <c r="H120" s="86">
        <v>1</v>
      </c>
      <c r="I120" s="86">
        <v>0.9974686937289825</v>
      </c>
      <c r="J120" s="86">
        <v>0.99715468116957506</v>
      </c>
      <c r="K120" s="86">
        <v>1</v>
      </c>
      <c r="L120" s="86">
        <v>0.99482259065116307</v>
      </c>
      <c r="M120" s="87">
        <v>1</v>
      </c>
    </row>
    <row r="121" spans="1:13" x14ac:dyDescent="0.3">
      <c r="A121" s="17">
        <v>13</v>
      </c>
      <c r="B121" s="85">
        <v>1</v>
      </c>
      <c r="C121" s="86">
        <v>1</v>
      </c>
      <c r="D121" s="86">
        <v>1</v>
      </c>
      <c r="E121" s="86">
        <v>1</v>
      </c>
      <c r="F121" s="86">
        <v>1</v>
      </c>
      <c r="G121" s="86">
        <v>1</v>
      </c>
      <c r="H121" s="86">
        <v>1</v>
      </c>
      <c r="I121" s="86">
        <v>0.9974686937289825</v>
      </c>
      <c r="J121" s="86">
        <v>0.99715468116957506</v>
      </c>
      <c r="K121" s="86">
        <v>1</v>
      </c>
      <c r="L121" s="86">
        <v>0.99482259065116307</v>
      </c>
      <c r="M121" s="87">
        <v>1</v>
      </c>
    </row>
    <row r="122" spans="1:13" x14ac:dyDescent="0.3">
      <c r="A122" s="17">
        <v>12</v>
      </c>
      <c r="B122" s="85">
        <v>1</v>
      </c>
      <c r="C122" s="86">
        <v>1</v>
      </c>
      <c r="D122" s="86">
        <v>1</v>
      </c>
      <c r="E122" s="86">
        <v>1</v>
      </c>
      <c r="F122" s="86">
        <v>1</v>
      </c>
      <c r="G122" s="86">
        <v>1</v>
      </c>
      <c r="H122" s="86">
        <v>1</v>
      </c>
      <c r="I122" s="86">
        <v>0.9974686937289825</v>
      </c>
      <c r="J122" s="86">
        <v>0.99715468116957506</v>
      </c>
      <c r="K122" s="86">
        <v>1</v>
      </c>
      <c r="L122" s="86">
        <v>0.99482259065116307</v>
      </c>
      <c r="M122" s="87">
        <v>1</v>
      </c>
    </row>
    <row r="123" spans="1:13" x14ac:dyDescent="0.3">
      <c r="A123" s="17">
        <v>11</v>
      </c>
      <c r="B123" s="85">
        <v>1</v>
      </c>
      <c r="C123" s="86">
        <v>1</v>
      </c>
      <c r="D123" s="86">
        <v>1</v>
      </c>
      <c r="E123" s="86">
        <v>1</v>
      </c>
      <c r="F123" s="86">
        <v>1</v>
      </c>
      <c r="G123" s="86">
        <v>1</v>
      </c>
      <c r="H123" s="86">
        <v>1</v>
      </c>
      <c r="I123" s="86">
        <v>0.9974686937289825</v>
      </c>
      <c r="J123" s="86">
        <v>0.99678703424216586</v>
      </c>
      <c r="K123" s="86">
        <v>0.9992904042500167</v>
      </c>
      <c r="L123" s="86">
        <v>0.99482259065116307</v>
      </c>
      <c r="M123" s="87">
        <v>1</v>
      </c>
    </row>
    <row r="124" spans="1:13" x14ac:dyDescent="0.3">
      <c r="A124" s="17">
        <v>10</v>
      </c>
      <c r="B124" s="85">
        <v>1</v>
      </c>
      <c r="C124" s="86">
        <v>1</v>
      </c>
      <c r="D124" s="86">
        <v>1</v>
      </c>
      <c r="E124" s="86">
        <v>1</v>
      </c>
      <c r="F124" s="86">
        <v>1</v>
      </c>
      <c r="G124" s="86">
        <v>1</v>
      </c>
      <c r="H124" s="86">
        <v>1</v>
      </c>
      <c r="I124" s="86">
        <v>0.99717214356407791</v>
      </c>
      <c r="J124" s="86">
        <v>0.98801630538417107</v>
      </c>
      <c r="K124" s="86">
        <v>0.98813232871440959</v>
      </c>
      <c r="L124" s="86">
        <v>0.9868327590057776</v>
      </c>
      <c r="M124" s="87">
        <v>1</v>
      </c>
    </row>
    <row r="125" spans="1:13" x14ac:dyDescent="0.3">
      <c r="A125" s="17">
        <v>9</v>
      </c>
      <c r="B125" s="85">
        <v>1</v>
      </c>
      <c r="C125" s="86">
        <v>1</v>
      </c>
      <c r="D125" s="86">
        <v>1</v>
      </c>
      <c r="E125" s="86">
        <v>1</v>
      </c>
      <c r="F125" s="86">
        <v>1</v>
      </c>
      <c r="G125" s="86">
        <v>1</v>
      </c>
      <c r="H125" s="86">
        <v>1</v>
      </c>
      <c r="I125" s="86">
        <v>0.98891671049726892</v>
      </c>
      <c r="J125" s="86">
        <v>0.97084249459559047</v>
      </c>
      <c r="K125" s="86">
        <v>0.9666718049621984</v>
      </c>
      <c r="L125" s="86">
        <v>0.97035151315585089</v>
      </c>
      <c r="M125" s="87">
        <v>1</v>
      </c>
    </row>
    <row r="126" spans="1:13" x14ac:dyDescent="0.3">
      <c r="A126" s="17">
        <v>8</v>
      </c>
      <c r="B126" s="85">
        <v>1</v>
      </c>
      <c r="C126" s="86">
        <v>1</v>
      </c>
      <c r="D126" s="86">
        <v>0.99219862218350563</v>
      </c>
      <c r="E126" s="86">
        <v>1</v>
      </c>
      <c r="F126" s="86">
        <v>1</v>
      </c>
      <c r="G126" s="86">
        <v>1</v>
      </c>
      <c r="H126" s="86">
        <v>1</v>
      </c>
      <c r="I126" s="86">
        <v>0.97270239452855556</v>
      </c>
      <c r="J126" s="86">
        <v>0.94526560187642383</v>
      </c>
      <c r="K126" s="86">
        <v>0.93490883299338312</v>
      </c>
      <c r="L126" s="86">
        <v>0.94537885310138292</v>
      </c>
      <c r="M126" s="87">
        <v>0.99101808844175432</v>
      </c>
    </row>
    <row r="127" spans="1:13" x14ac:dyDescent="0.3">
      <c r="A127" s="17">
        <v>7</v>
      </c>
      <c r="B127" s="85">
        <v>0.9866679061777297</v>
      </c>
      <c r="C127" s="86">
        <v>0.97408248074914983</v>
      </c>
      <c r="D127" s="86">
        <v>0.95200807493440953</v>
      </c>
      <c r="E127" s="86">
        <v>1</v>
      </c>
      <c r="F127" s="86">
        <v>0.99530791096278537</v>
      </c>
      <c r="G127" s="86">
        <v>0.98910278478733438</v>
      </c>
      <c r="H127" s="86">
        <v>0.98083684128807658</v>
      </c>
      <c r="I127" s="86">
        <v>0.9485291956579377</v>
      </c>
      <c r="J127" s="86">
        <v>0.91128562722667161</v>
      </c>
      <c r="K127" s="86">
        <v>0.89284341280796375</v>
      </c>
      <c r="L127" s="86">
        <v>0.91191477884237371</v>
      </c>
      <c r="M127" s="87">
        <v>0.97067824760461996</v>
      </c>
    </row>
    <row r="128" spans="1:13" x14ac:dyDescent="0.3">
      <c r="A128" s="17">
        <v>6</v>
      </c>
      <c r="B128" s="85">
        <v>0.95203519659748881</v>
      </c>
      <c r="C128" s="86">
        <v>0.92611603427763189</v>
      </c>
      <c r="D128" s="86">
        <v>0.89489704171842732</v>
      </c>
      <c r="E128" s="86">
        <v>0.96894624629198201</v>
      </c>
      <c r="F128" s="86">
        <v>0.95295150162094688</v>
      </c>
      <c r="G128" s="86">
        <v>0.95009711648114781</v>
      </c>
      <c r="H128" s="86">
        <v>0.94444361623293793</v>
      </c>
      <c r="I128" s="86">
        <v>0.91639711388541534</v>
      </c>
      <c r="J128" s="86">
        <v>0.86890257064633369</v>
      </c>
      <c r="K128" s="86">
        <v>0.84047554440594019</v>
      </c>
      <c r="L128" s="86">
        <v>0.86995929037882336</v>
      </c>
      <c r="M128" s="87">
        <v>0.94215640679565671</v>
      </c>
    </row>
    <row r="129" spans="1:13" x14ac:dyDescent="0.3">
      <c r="A129" s="17">
        <v>5</v>
      </c>
      <c r="B129" s="85">
        <v>0.90573570179464524</v>
      </c>
      <c r="C129" s="86">
        <v>0.86262328226507112</v>
      </c>
      <c r="D129" s="86">
        <v>0.82086552253555933</v>
      </c>
      <c r="E129" s="86">
        <v>0.9247279212925078</v>
      </c>
      <c r="F129" s="86">
        <v>0.89529457808039059</v>
      </c>
      <c r="G129" s="86">
        <v>0.89767545745466437</v>
      </c>
      <c r="H129" s="86">
        <v>0.8962258414200468</v>
      </c>
      <c r="I129" s="86">
        <v>0.87630614921098859</v>
      </c>
      <c r="J129" s="86">
        <v>0.81811643213540997</v>
      </c>
      <c r="K129" s="86">
        <v>0.77780522778731254</v>
      </c>
      <c r="L129" s="86">
        <v>0.81951238771073176</v>
      </c>
      <c r="M129" s="87">
        <v>0.90545256601486435</v>
      </c>
    </row>
    <row r="130" spans="1:13" x14ac:dyDescent="0.3">
      <c r="A130" s="17">
        <v>4</v>
      </c>
      <c r="B130" s="85">
        <v>0.84776942176919889</v>
      </c>
      <c r="C130" s="86">
        <v>0.78360422471146762</v>
      </c>
      <c r="D130" s="86">
        <v>0.72991351738580534</v>
      </c>
      <c r="E130" s="86">
        <v>0.86847632897462801</v>
      </c>
      <c r="F130" s="86">
        <v>0.82233714034111638</v>
      </c>
      <c r="G130" s="86">
        <v>0.83183780770788407</v>
      </c>
      <c r="H130" s="86">
        <v>0.83618351684940273</v>
      </c>
      <c r="I130" s="86">
        <v>0.82825630163465735</v>
      </c>
      <c r="J130" s="86">
        <v>0.75892721169390032</v>
      </c>
      <c r="K130" s="86">
        <v>0.7048324629520808</v>
      </c>
      <c r="L130" s="86">
        <v>0.76057407083809891</v>
      </c>
      <c r="M130" s="87">
        <v>0.86056672526224298</v>
      </c>
    </row>
    <row r="131" spans="1:13" x14ac:dyDescent="0.3">
      <c r="A131" s="17">
        <v>3</v>
      </c>
      <c r="B131" s="85">
        <v>0.77813635652114999</v>
      </c>
      <c r="C131" s="86">
        <v>0.68905886161682162</v>
      </c>
      <c r="D131" s="86">
        <v>0.62204102626916546</v>
      </c>
      <c r="E131" s="86">
        <v>0.80019146933834284</v>
      </c>
      <c r="F131" s="86">
        <v>0.73407918840312414</v>
      </c>
      <c r="G131" s="86">
        <v>0.75258416724080646</v>
      </c>
      <c r="H131" s="86">
        <v>0.76431664252100606</v>
      </c>
      <c r="I131" s="86">
        <v>0.77224757115642184</v>
      </c>
      <c r="J131" s="86">
        <v>0.69133490932180508</v>
      </c>
      <c r="K131" s="86">
        <v>0.62155724990024486</v>
      </c>
      <c r="L131" s="86">
        <v>0.69314433976092471</v>
      </c>
      <c r="M131" s="87">
        <v>0.80749888453779262</v>
      </c>
    </row>
    <row r="132" spans="1:13" x14ac:dyDescent="0.3">
      <c r="A132" s="17">
        <v>2</v>
      </c>
      <c r="B132" s="85">
        <v>0.69683650605049829</v>
      </c>
      <c r="C132" s="86">
        <v>0.57898719298113277</v>
      </c>
      <c r="D132" s="86">
        <v>0.4972480491856397</v>
      </c>
      <c r="E132" s="86">
        <v>0.71987334238365208</v>
      </c>
      <c r="F132" s="86">
        <v>0.6305207222664142</v>
      </c>
      <c r="G132" s="86">
        <v>0.65991453605343187</v>
      </c>
      <c r="H132" s="86">
        <v>0.68062521843485657</v>
      </c>
      <c r="I132" s="86">
        <v>0.70827995777628172</v>
      </c>
      <c r="J132" s="86">
        <v>0.61533952501912403</v>
      </c>
      <c r="K132" s="86">
        <v>0.52797958863180483</v>
      </c>
      <c r="L132" s="86">
        <v>0.61722319447920948</v>
      </c>
      <c r="M132" s="87">
        <v>0.74624904384151314</v>
      </c>
    </row>
    <row r="133" spans="1:13" x14ac:dyDescent="0.3">
      <c r="A133" s="17">
        <v>1</v>
      </c>
      <c r="B133" s="88">
        <v>0.60386987035724393</v>
      </c>
      <c r="C133" s="89">
        <v>0.45338921880440114</v>
      </c>
      <c r="D133" s="89">
        <v>0.35553458613522798</v>
      </c>
      <c r="E133" s="89">
        <v>0.62752194811055606</v>
      </c>
      <c r="F133" s="89">
        <v>0.51166174193098624</v>
      </c>
      <c r="G133" s="89">
        <v>0.55382891414576019</v>
      </c>
      <c r="H133" s="89">
        <v>0.58510924459095437</v>
      </c>
      <c r="I133" s="89">
        <v>0.63635346149423722</v>
      </c>
      <c r="J133" s="89">
        <v>0.53094105878585707</v>
      </c>
      <c r="K133" s="89">
        <v>0.42409947914676072</v>
      </c>
      <c r="L133" s="89">
        <v>0.53281063499295289</v>
      </c>
      <c r="M133" s="90">
        <v>0.67681720317340466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82">
        <v>1</v>
      </c>
      <c r="C136" s="83">
        <v>1</v>
      </c>
      <c r="D136" s="83">
        <v>1</v>
      </c>
      <c r="E136" s="83">
        <v>1</v>
      </c>
      <c r="F136" s="83">
        <v>1</v>
      </c>
      <c r="G136" s="83">
        <v>1</v>
      </c>
      <c r="H136" s="83">
        <v>1</v>
      </c>
      <c r="I136" s="83">
        <v>0.99517240209421975</v>
      </c>
      <c r="J136" s="83">
        <v>1</v>
      </c>
      <c r="K136" s="83">
        <v>0.98992524789961223</v>
      </c>
      <c r="L136" s="83">
        <v>0.99726124396528393</v>
      </c>
      <c r="M136" s="84">
        <v>1</v>
      </c>
    </row>
    <row r="137" spans="1:13" x14ac:dyDescent="0.3">
      <c r="A137" s="17">
        <v>19</v>
      </c>
      <c r="B137" s="85">
        <v>1</v>
      </c>
      <c r="C137" s="86">
        <v>1</v>
      </c>
      <c r="D137" s="86">
        <v>1</v>
      </c>
      <c r="E137" s="86">
        <v>1</v>
      </c>
      <c r="F137" s="86">
        <v>1</v>
      </c>
      <c r="G137" s="86">
        <v>1</v>
      </c>
      <c r="H137" s="86">
        <v>1</v>
      </c>
      <c r="I137" s="86">
        <v>0.99517240209421975</v>
      </c>
      <c r="J137" s="86">
        <v>1</v>
      </c>
      <c r="K137" s="86">
        <v>0.98992524789961223</v>
      </c>
      <c r="L137" s="86">
        <v>0.99726124396528393</v>
      </c>
      <c r="M137" s="87">
        <v>1</v>
      </c>
    </row>
    <row r="138" spans="1:13" x14ac:dyDescent="0.3">
      <c r="A138" s="17">
        <v>18</v>
      </c>
      <c r="B138" s="85">
        <v>1</v>
      </c>
      <c r="C138" s="86">
        <v>1</v>
      </c>
      <c r="D138" s="86">
        <v>1</v>
      </c>
      <c r="E138" s="86">
        <v>1</v>
      </c>
      <c r="F138" s="86">
        <v>1</v>
      </c>
      <c r="G138" s="86">
        <v>1</v>
      </c>
      <c r="H138" s="86">
        <v>1</v>
      </c>
      <c r="I138" s="86">
        <v>0.99517240209421975</v>
      </c>
      <c r="J138" s="86">
        <v>1</v>
      </c>
      <c r="K138" s="86">
        <v>0.98992524789961223</v>
      </c>
      <c r="L138" s="86">
        <v>0.99726124396528393</v>
      </c>
      <c r="M138" s="87">
        <v>1</v>
      </c>
    </row>
    <row r="139" spans="1:13" x14ac:dyDescent="0.3">
      <c r="A139" s="17">
        <v>17</v>
      </c>
      <c r="B139" s="85">
        <v>1</v>
      </c>
      <c r="C139" s="86">
        <v>1</v>
      </c>
      <c r="D139" s="86">
        <v>1</v>
      </c>
      <c r="E139" s="86">
        <v>1</v>
      </c>
      <c r="F139" s="86">
        <v>1</v>
      </c>
      <c r="G139" s="86">
        <v>1</v>
      </c>
      <c r="H139" s="86">
        <v>1</v>
      </c>
      <c r="I139" s="86">
        <v>0.99517240209421975</v>
      </c>
      <c r="J139" s="86">
        <v>1</v>
      </c>
      <c r="K139" s="86">
        <v>0.98992524789961223</v>
      </c>
      <c r="L139" s="86">
        <v>0.99726124396528393</v>
      </c>
      <c r="M139" s="87">
        <v>1</v>
      </c>
    </row>
    <row r="140" spans="1:13" x14ac:dyDescent="0.3">
      <c r="A140" s="17">
        <v>16</v>
      </c>
      <c r="B140" s="85">
        <v>1</v>
      </c>
      <c r="C140" s="86">
        <v>1</v>
      </c>
      <c r="D140" s="86">
        <v>1</v>
      </c>
      <c r="E140" s="86">
        <v>1</v>
      </c>
      <c r="F140" s="86">
        <v>1</v>
      </c>
      <c r="G140" s="86">
        <v>1</v>
      </c>
      <c r="H140" s="86">
        <v>1</v>
      </c>
      <c r="I140" s="86">
        <v>0.99517240209421975</v>
      </c>
      <c r="J140" s="86">
        <v>1</v>
      </c>
      <c r="K140" s="86">
        <v>0.98992524789961223</v>
      </c>
      <c r="L140" s="86">
        <v>0.99726124396528393</v>
      </c>
      <c r="M140" s="87">
        <v>1</v>
      </c>
    </row>
    <row r="141" spans="1:13" x14ac:dyDescent="0.3">
      <c r="A141" s="17">
        <v>15</v>
      </c>
      <c r="B141" s="85">
        <v>1</v>
      </c>
      <c r="C141" s="86">
        <v>1</v>
      </c>
      <c r="D141" s="86">
        <v>1</v>
      </c>
      <c r="E141" s="86">
        <v>1</v>
      </c>
      <c r="F141" s="86">
        <v>1</v>
      </c>
      <c r="G141" s="86">
        <v>1</v>
      </c>
      <c r="H141" s="86">
        <v>1</v>
      </c>
      <c r="I141" s="86">
        <v>0.99517240209421975</v>
      </c>
      <c r="J141" s="86">
        <v>1</v>
      </c>
      <c r="K141" s="86">
        <v>0.98992524789961223</v>
      </c>
      <c r="L141" s="86">
        <v>0.99726124396528393</v>
      </c>
      <c r="M141" s="87">
        <v>1</v>
      </c>
    </row>
    <row r="142" spans="1:13" x14ac:dyDescent="0.3">
      <c r="A142" s="17">
        <v>14</v>
      </c>
      <c r="B142" s="85">
        <v>1</v>
      </c>
      <c r="C142" s="86">
        <v>1</v>
      </c>
      <c r="D142" s="86">
        <v>1</v>
      </c>
      <c r="E142" s="86">
        <v>1</v>
      </c>
      <c r="F142" s="86">
        <v>1</v>
      </c>
      <c r="G142" s="86">
        <v>1</v>
      </c>
      <c r="H142" s="86">
        <v>1</v>
      </c>
      <c r="I142" s="86">
        <v>0.99517240209421975</v>
      </c>
      <c r="J142" s="86">
        <v>1</v>
      </c>
      <c r="K142" s="86">
        <v>0.98992524789961223</v>
      </c>
      <c r="L142" s="86">
        <v>0.99726124396528393</v>
      </c>
      <c r="M142" s="87">
        <v>1</v>
      </c>
    </row>
    <row r="143" spans="1:13" x14ac:dyDescent="0.3">
      <c r="A143" s="17">
        <v>13</v>
      </c>
      <c r="B143" s="85">
        <v>1</v>
      </c>
      <c r="C143" s="86">
        <v>1</v>
      </c>
      <c r="D143" s="86">
        <v>1</v>
      </c>
      <c r="E143" s="86">
        <v>1</v>
      </c>
      <c r="F143" s="86">
        <v>1</v>
      </c>
      <c r="G143" s="86">
        <v>1</v>
      </c>
      <c r="H143" s="86">
        <v>1</v>
      </c>
      <c r="I143" s="86">
        <v>0.99517240209421975</v>
      </c>
      <c r="J143" s="86">
        <v>1</v>
      </c>
      <c r="K143" s="86">
        <v>0.98992524789961223</v>
      </c>
      <c r="L143" s="86">
        <v>0.99726124396528393</v>
      </c>
      <c r="M143" s="87">
        <v>1</v>
      </c>
    </row>
    <row r="144" spans="1:13" x14ac:dyDescent="0.3">
      <c r="A144" s="17">
        <v>12</v>
      </c>
      <c r="B144" s="85">
        <v>1</v>
      </c>
      <c r="C144" s="86">
        <v>1</v>
      </c>
      <c r="D144" s="86">
        <v>1</v>
      </c>
      <c r="E144" s="86">
        <v>1</v>
      </c>
      <c r="F144" s="86">
        <v>1</v>
      </c>
      <c r="G144" s="86">
        <v>1</v>
      </c>
      <c r="H144" s="86">
        <v>1</v>
      </c>
      <c r="I144" s="86">
        <v>0.99517240209421975</v>
      </c>
      <c r="J144" s="86">
        <v>1</v>
      </c>
      <c r="K144" s="86">
        <v>0.98992524789961223</v>
      </c>
      <c r="L144" s="86">
        <v>0.99726124396528393</v>
      </c>
      <c r="M144" s="87">
        <v>1</v>
      </c>
    </row>
    <row r="145" spans="1:13" x14ac:dyDescent="0.3">
      <c r="A145" s="17">
        <v>11</v>
      </c>
      <c r="B145" s="85">
        <v>1</v>
      </c>
      <c r="C145" s="86">
        <v>1</v>
      </c>
      <c r="D145" s="86">
        <v>1</v>
      </c>
      <c r="E145" s="86">
        <v>1</v>
      </c>
      <c r="F145" s="86">
        <v>1</v>
      </c>
      <c r="G145" s="86">
        <v>1</v>
      </c>
      <c r="H145" s="86">
        <v>1</v>
      </c>
      <c r="I145" s="86">
        <v>0.99517240209421975</v>
      </c>
      <c r="J145" s="86">
        <v>0.99353019336428694</v>
      </c>
      <c r="K145" s="86">
        <v>0.98992524789961223</v>
      </c>
      <c r="L145" s="86">
        <v>0.99285781919725546</v>
      </c>
      <c r="M145" s="87">
        <v>1</v>
      </c>
    </row>
    <row r="146" spans="1:13" x14ac:dyDescent="0.3">
      <c r="A146" s="17">
        <v>10</v>
      </c>
      <c r="B146" s="85">
        <v>1</v>
      </c>
      <c r="C146" s="86">
        <v>1</v>
      </c>
      <c r="D146" s="86">
        <v>1</v>
      </c>
      <c r="E146" s="86">
        <v>1</v>
      </c>
      <c r="F146" s="86">
        <v>1</v>
      </c>
      <c r="G146" s="86">
        <v>1</v>
      </c>
      <c r="H146" s="86">
        <v>1</v>
      </c>
      <c r="I146" s="86">
        <v>0.99144148265770271</v>
      </c>
      <c r="J146" s="86">
        <v>0.98001012955147937</v>
      </c>
      <c r="K146" s="86">
        <v>0.9845386056290133</v>
      </c>
      <c r="L146" s="86">
        <v>0.98211205122002743</v>
      </c>
      <c r="M146" s="87">
        <v>1</v>
      </c>
    </row>
    <row r="147" spans="1:13" x14ac:dyDescent="0.3">
      <c r="A147" s="17">
        <v>9</v>
      </c>
      <c r="B147" s="85">
        <v>1</v>
      </c>
      <c r="C147" s="86">
        <v>0.99672688205237125</v>
      </c>
      <c r="D147" s="86">
        <v>1</v>
      </c>
      <c r="E147" s="86">
        <v>1</v>
      </c>
      <c r="F147" s="86">
        <v>1</v>
      </c>
      <c r="G147" s="86">
        <v>1</v>
      </c>
      <c r="H147" s="86">
        <v>1</v>
      </c>
      <c r="I147" s="86">
        <v>0.98247188378705819</v>
      </c>
      <c r="J147" s="86">
        <v>0.96141827614067765</v>
      </c>
      <c r="K147" s="86">
        <v>0.97269580039827785</v>
      </c>
      <c r="L147" s="86">
        <v>0.96502394003359959</v>
      </c>
      <c r="M147" s="87">
        <v>0.99884149614584616</v>
      </c>
    </row>
    <row r="148" spans="1:13" x14ac:dyDescent="0.3">
      <c r="A148" s="17">
        <v>8</v>
      </c>
      <c r="B148" s="85">
        <v>1</v>
      </c>
      <c r="C148" s="86">
        <v>0.98267160481990312</v>
      </c>
      <c r="D148" s="86">
        <v>0.98689990926418092</v>
      </c>
      <c r="E148" s="86">
        <v>1</v>
      </c>
      <c r="F148" s="86">
        <v>1</v>
      </c>
      <c r="G148" s="86">
        <v>1</v>
      </c>
      <c r="H148" s="86">
        <v>0.99869440094741857</v>
      </c>
      <c r="I148" s="86">
        <v>0.96826360548228629</v>
      </c>
      <c r="J148" s="86">
        <v>0.93775463313188168</v>
      </c>
      <c r="K148" s="86">
        <v>0.95439683220740634</v>
      </c>
      <c r="L148" s="86">
        <v>0.94159348563797185</v>
      </c>
      <c r="M148" s="87">
        <v>0.987789057891856</v>
      </c>
    </row>
    <row r="149" spans="1:13" x14ac:dyDescent="0.3">
      <c r="A149" s="17">
        <v>7</v>
      </c>
      <c r="B149" s="85">
        <v>0.98673430090758607</v>
      </c>
      <c r="C149" s="86">
        <v>0.96160473758929244</v>
      </c>
      <c r="D149" s="86">
        <v>0.95544793226398783</v>
      </c>
      <c r="E149" s="86">
        <v>0.99863149160637588</v>
      </c>
      <c r="F149" s="86">
        <v>0.99502624698238384</v>
      </c>
      <c r="G149" s="86">
        <v>0.98757367362613113</v>
      </c>
      <c r="H149" s="86">
        <v>0.97918951253803443</v>
      </c>
      <c r="I149" s="86">
        <v>0.94881664774338692</v>
      </c>
      <c r="J149" s="86">
        <v>0.90901920052509166</v>
      </c>
      <c r="K149" s="86">
        <v>0.92964170105639865</v>
      </c>
      <c r="L149" s="86">
        <v>0.91182068803314453</v>
      </c>
      <c r="M149" s="87">
        <v>0.97028358872258125</v>
      </c>
    </row>
    <row r="150" spans="1:13" x14ac:dyDescent="0.3">
      <c r="A150" s="17">
        <v>6</v>
      </c>
      <c r="B150" s="85">
        <v>0.95836663312923587</v>
      </c>
      <c r="C150" s="86">
        <v>0.93352628036053908</v>
      </c>
      <c r="D150" s="86">
        <v>0.91157528078439631</v>
      </c>
      <c r="E150" s="86">
        <v>0.97226106191793171</v>
      </c>
      <c r="F150" s="86">
        <v>0.96411700829144165</v>
      </c>
      <c r="G150" s="86">
        <v>0.95645172969971437</v>
      </c>
      <c r="H150" s="86">
        <v>0.95117874461563323</v>
      </c>
      <c r="I150" s="86">
        <v>0.92413101057036018</v>
      </c>
      <c r="J150" s="86">
        <v>0.87521197832030739</v>
      </c>
      <c r="K150" s="86">
        <v>0.89843040694525467</v>
      </c>
      <c r="L150" s="86">
        <v>0.87570554721911742</v>
      </c>
      <c r="M150" s="87">
        <v>0.94632508863802189</v>
      </c>
    </row>
    <row r="151" spans="1:13" x14ac:dyDescent="0.3">
      <c r="A151" s="17">
        <v>5</v>
      </c>
      <c r="B151" s="85">
        <v>0.92072936108059977</v>
      </c>
      <c r="C151" s="86">
        <v>0.89843623313364307</v>
      </c>
      <c r="D151" s="86">
        <v>0.85528195482540603</v>
      </c>
      <c r="E151" s="86">
        <v>0.93625773697217507</v>
      </c>
      <c r="F151" s="86">
        <v>0.92224677268140431</v>
      </c>
      <c r="G151" s="86">
        <v>0.91496463262245631</v>
      </c>
      <c r="H151" s="86">
        <v>0.91466209718021552</v>
      </c>
      <c r="I151" s="86">
        <v>0.89420669396320585</v>
      </c>
      <c r="J151" s="86">
        <v>0.83633296651752898</v>
      </c>
      <c r="K151" s="86">
        <v>0.8607629498739745</v>
      </c>
      <c r="L151" s="86">
        <v>0.83324806319589051</v>
      </c>
      <c r="M151" s="87">
        <v>0.91591355763817794</v>
      </c>
    </row>
    <row r="152" spans="1:13" x14ac:dyDescent="0.3">
      <c r="A152" s="17">
        <v>4</v>
      </c>
      <c r="B152" s="85">
        <v>0.8738224847616779</v>
      </c>
      <c r="C152" s="86">
        <v>0.8563345959086045</v>
      </c>
      <c r="D152" s="86">
        <v>0.78656795438701699</v>
      </c>
      <c r="E152" s="86">
        <v>0.89062151676910561</v>
      </c>
      <c r="F152" s="86">
        <v>0.86941554015227196</v>
      </c>
      <c r="G152" s="86">
        <v>0.86311238239435695</v>
      </c>
      <c r="H152" s="86">
        <v>0.86963957023178073</v>
      </c>
      <c r="I152" s="86">
        <v>0.85904369792192414</v>
      </c>
      <c r="J152" s="86">
        <v>0.79238216511675641</v>
      </c>
      <c r="K152" s="86">
        <v>0.81663932984255805</v>
      </c>
      <c r="L152" s="86">
        <v>0.78444823596346391</v>
      </c>
      <c r="M152" s="87">
        <v>0.8790489957230494</v>
      </c>
    </row>
    <row r="153" spans="1:13" x14ac:dyDescent="0.3">
      <c r="A153" s="17">
        <v>3</v>
      </c>
      <c r="B153" s="85">
        <v>0.81764600417247024</v>
      </c>
      <c r="C153" s="86">
        <v>0.80722136868542327</v>
      </c>
      <c r="D153" s="86">
        <v>0.70543327946922929</v>
      </c>
      <c r="E153" s="86">
        <v>0.83535240130872368</v>
      </c>
      <c r="F153" s="86">
        <v>0.80562331070404469</v>
      </c>
      <c r="G153" s="86">
        <v>0.80089497901541629</v>
      </c>
      <c r="H153" s="86">
        <v>0.81611116377032933</v>
      </c>
      <c r="I153" s="86">
        <v>0.81864202244651496</v>
      </c>
      <c r="J153" s="86">
        <v>0.7433595741179897</v>
      </c>
      <c r="K153" s="86">
        <v>0.76605954685100541</v>
      </c>
      <c r="L153" s="86">
        <v>0.72930606552183763</v>
      </c>
      <c r="M153" s="87">
        <v>0.83573140289263637</v>
      </c>
    </row>
    <row r="154" spans="1:13" x14ac:dyDescent="0.3">
      <c r="A154" s="17">
        <v>2</v>
      </c>
      <c r="B154" s="85">
        <v>0.75219991931297681</v>
      </c>
      <c r="C154" s="86">
        <v>0.75109655146409948</v>
      </c>
      <c r="D154" s="86">
        <v>0.61187793007204283</v>
      </c>
      <c r="E154" s="86">
        <v>0.77045039059102893</v>
      </c>
      <c r="F154" s="86">
        <v>0.7308700843367224</v>
      </c>
      <c r="G154" s="86">
        <v>0.72831242248563421</v>
      </c>
      <c r="H154" s="86">
        <v>0.75407687779586108</v>
      </c>
      <c r="I154" s="86">
        <v>0.77300166753697841</v>
      </c>
      <c r="J154" s="86">
        <v>0.68926519352122873</v>
      </c>
      <c r="K154" s="86">
        <v>0.70902360089931649</v>
      </c>
      <c r="L154" s="86">
        <v>0.66782155187101155</v>
      </c>
      <c r="M154" s="87">
        <v>0.78596077914693863</v>
      </c>
    </row>
    <row r="155" spans="1:13" x14ac:dyDescent="0.3">
      <c r="A155" s="17">
        <v>1</v>
      </c>
      <c r="B155" s="88">
        <v>0.67748423018319759</v>
      </c>
      <c r="C155" s="89">
        <v>0.68796014424463303</v>
      </c>
      <c r="D155" s="89">
        <v>0.50590190619545772</v>
      </c>
      <c r="E155" s="89">
        <v>0.6959154846160216</v>
      </c>
      <c r="F155" s="89">
        <v>0.64515586105030509</v>
      </c>
      <c r="G155" s="89">
        <v>0.64536471280501095</v>
      </c>
      <c r="H155" s="89">
        <v>0.68353671230837598</v>
      </c>
      <c r="I155" s="89">
        <v>0.72212263319331438</v>
      </c>
      <c r="J155" s="89">
        <v>0.63009902332647372</v>
      </c>
      <c r="K155" s="89">
        <v>0.64553149198749138</v>
      </c>
      <c r="L155" s="89">
        <v>0.59999469501098579</v>
      </c>
      <c r="M155" s="90">
        <v>0.72973712448595629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82">
        <v>1</v>
      </c>
      <c r="C158" s="83">
        <v>1</v>
      </c>
      <c r="D158" s="83">
        <v>1</v>
      </c>
      <c r="E158" s="83">
        <v>1</v>
      </c>
      <c r="F158" s="83">
        <v>1</v>
      </c>
      <c r="G158" s="83">
        <v>1</v>
      </c>
      <c r="H158" s="83">
        <v>1</v>
      </c>
      <c r="I158" s="83">
        <v>0.99402157755298748</v>
      </c>
      <c r="J158" s="83">
        <v>1</v>
      </c>
      <c r="K158" s="83">
        <v>1</v>
      </c>
      <c r="L158" s="83">
        <v>0.99834431171188731</v>
      </c>
      <c r="M158" s="84">
        <v>1</v>
      </c>
    </row>
    <row r="159" spans="1:13" x14ac:dyDescent="0.3">
      <c r="A159" s="17">
        <v>19</v>
      </c>
      <c r="B159" s="85">
        <v>1</v>
      </c>
      <c r="C159" s="86">
        <v>1</v>
      </c>
      <c r="D159" s="86">
        <v>1</v>
      </c>
      <c r="E159" s="86">
        <v>1</v>
      </c>
      <c r="F159" s="86">
        <v>1</v>
      </c>
      <c r="G159" s="86">
        <v>1</v>
      </c>
      <c r="H159" s="86">
        <v>1</v>
      </c>
      <c r="I159" s="86">
        <v>0.99402157755298748</v>
      </c>
      <c r="J159" s="86">
        <v>1</v>
      </c>
      <c r="K159" s="86">
        <v>1</v>
      </c>
      <c r="L159" s="86">
        <v>0.99834431171188731</v>
      </c>
      <c r="M159" s="87">
        <v>1</v>
      </c>
    </row>
    <row r="160" spans="1:13" x14ac:dyDescent="0.3">
      <c r="A160" s="17">
        <v>18</v>
      </c>
      <c r="B160" s="85">
        <v>1</v>
      </c>
      <c r="C160" s="86">
        <v>1</v>
      </c>
      <c r="D160" s="86">
        <v>1</v>
      </c>
      <c r="E160" s="86">
        <v>1</v>
      </c>
      <c r="F160" s="86">
        <v>1</v>
      </c>
      <c r="G160" s="86">
        <v>1</v>
      </c>
      <c r="H160" s="86">
        <v>1</v>
      </c>
      <c r="I160" s="86">
        <v>0.99402157755298748</v>
      </c>
      <c r="J160" s="86">
        <v>1</v>
      </c>
      <c r="K160" s="86">
        <v>1</v>
      </c>
      <c r="L160" s="86">
        <v>0.99834431171188731</v>
      </c>
      <c r="M160" s="87">
        <v>1</v>
      </c>
    </row>
    <row r="161" spans="1:13" x14ac:dyDescent="0.3">
      <c r="A161" s="17">
        <v>17</v>
      </c>
      <c r="B161" s="85">
        <v>1</v>
      </c>
      <c r="C161" s="86">
        <v>1</v>
      </c>
      <c r="D161" s="86">
        <v>1</v>
      </c>
      <c r="E161" s="86">
        <v>1</v>
      </c>
      <c r="F161" s="86">
        <v>1</v>
      </c>
      <c r="G161" s="86">
        <v>1</v>
      </c>
      <c r="H161" s="86">
        <v>1</v>
      </c>
      <c r="I161" s="86">
        <v>0.99402157755298748</v>
      </c>
      <c r="J161" s="86">
        <v>1</v>
      </c>
      <c r="K161" s="86">
        <v>1</v>
      </c>
      <c r="L161" s="86">
        <v>0.99834431171188731</v>
      </c>
      <c r="M161" s="87">
        <v>1</v>
      </c>
    </row>
    <row r="162" spans="1:13" x14ac:dyDescent="0.3">
      <c r="A162" s="17">
        <v>16</v>
      </c>
      <c r="B162" s="85">
        <v>1</v>
      </c>
      <c r="C162" s="86">
        <v>1</v>
      </c>
      <c r="D162" s="86">
        <v>1</v>
      </c>
      <c r="E162" s="86">
        <v>1</v>
      </c>
      <c r="F162" s="86">
        <v>1</v>
      </c>
      <c r="G162" s="86">
        <v>1</v>
      </c>
      <c r="H162" s="86">
        <v>1</v>
      </c>
      <c r="I162" s="86">
        <v>0.99402157755298748</v>
      </c>
      <c r="J162" s="86">
        <v>1</v>
      </c>
      <c r="K162" s="86">
        <v>1</v>
      </c>
      <c r="L162" s="86">
        <v>0.99834431171188731</v>
      </c>
      <c r="M162" s="87">
        <v>1</v>
      </c>
    </row>
    <row r="163" spans="1:13" x14ac:dyDescent="0.3">
      <c r="A163" s="17">
        <v>15</v>
      </c>
      <c r="B163" s="85">
        <v>1</v>
      </c>
      <c r="C163" s="86">
        <v>1</v>
      </c>
      <c r="D163" s="86">
        <v>1</v>
      </c>
      <c r="E163" s="86">
        <v>1</v>
      </c>
      <c r="F163" s="86">
        <v>1</v>
      </c>
      <c r="G163" s="86">
        <v>1</v>
      </c>
      <c r="H163" s="86">
        <v>1</v>
      </c>
      <c r="I163" s="86">
        <v>0.99402157755298748</v>
      </c>
      <c r="J163" s="86">
        <v>1</v>
      </c>
      <c r="K163" s="86">
        <v>1</v>
      </c>
      <c r="L163" s="86">
        <v>0.99834431171188731</v>
      </c>
      <c r="M163" s="87">
        <v>1</v>
      </c>
    </row>
    <row r="164" spans="1:13" x14ac:dyDescent="0.3">
      <c r="A164" s="17">
        <v>14</v>
      </c>
      <c r="B164" s="85">
        <v>1</v>
      </c>
      <c r="C164" s="86">
        <v>1</v>
      </c>
      <c r="D164" s="86">
        <v>1</v>
      </c>
      <c r="E164" s="86">
        <v>1</v>
      </c>
      <c r="F164" s="86">
        <v>1</v>
      </c>
      <c r="G164" s="86">
        <v>1</v>
      </c>
      <c r="H164" s="86">
        <v>1</v>
      </c>
      <c r="I164" s="86">
        <v>0.99402157755298748</v>
      </c>
      <c r="J164" s="86">
        <v>1</v>
      </c>
      <c r="K164" s="86">
        <v>1</v>
      </c>
      <c r="L164" s="86">
        <v>0.99834431171188731</v>
      </c>
      <c r="M164" s="87">
        <v>1</v>
      </c>
    </row>
    <row r="165" spans="1:13" x14ac:dyDescent="0.3">
      <c r="A165" s="17">
        <v>13</v>
      </c>
      <c r="B165" s="85">
        <v>1</v>
      </c>
      <c r="C165" s="86">
        <v>1</v>
      </c>
      <c r="D165" s="86">
        <v>1</v>
      </c>
      <c r="E165" s="86">
        <v>1</v>
      </c>
      <c r="F165" s="86">
        <v>1</v>
      </c>
      <c r="G165" s="86">
        <v>1</v>
      </c>
      <c r="H165" s="86">
        <v>1</v>
      </c>
      <c r="I165" s="86">
        <v>0.99402157755298748</v>
      </c>
      <c r="J165" s="86">
        <v>1</v>
      </c>
      <c r="K165" s="86">
        <v>1</v>
      </c>
      <c r="L165" s="86">
        <v>0.99834431171188731</v>
      </c>
      <c r="M165" s="87">
        <v>1</v>
      </c>
    </row>
    <row r="166" spans="1:13" x14ac:dyDescent="0.3">
      <c r="A166" s="17">
        <v>12</v>
      </c>
      <c r="B166" s="85">
        <v>1</v>
      </c>
      <c r="C166" s="86">
        <v>1</v>
      </c>
      <c r="D166" s="86">
        <v>1</v>
      </c>
      <c r="E166" s="86">
        <v>1</v>
      </c>
      <c r="F166" s="86">
        <v>1</v>
      </c>
      <c r="G166" s="86">
        <v>1</v>
      </c>
      <c r="H166" s="86">
        <v>1</v>
      </c>
      <c r="I166" s="86">
        <v>0.99402157755298748</v>
      </c>
      <c r="J166" s="86">
        <v>1</v>
      </c>
      <c r="K166" s="86">
        <v>1</v>
      </c>
      <c r="L166" s="86">
        <v>0.99834431171188731</v>
      </c>
      <c r="M166" s="87">
        <v>1</v>
      </c>
    </row>
    <row r="167" spans="1:13" x14ac:dyDescent="0.3">
      <c r="A167" s="17">
        <v>11</v>
      </c>
      <c r="B167" s="85">
        <v>1</v>
      </c>
      <c r="C167" s="86">
        <v>1</v>
      </c>
      <c r="D167" s="86">
        <v>1</v>
      </c>
      <c r="E167" s="86">
        <v>1</v>
      </c>
      <c r="F167" s="86">
        <v>1</v>
      </c>
      <c r="G167" s="86">
        <v>1</v>
      </c>
      <c r="H167" s="86">
        <v>1</v>
      </c>
      <c r="I167" s="86">
        <v>0.99402157755298748</v>
      </c>
      <c r="J167" s="86">
        <v>0.99376862257978693</v>
      </c>
      <c r="K167" s="86">
        <v>0.99693964283334369</v>
      </c>
      <c r="L167" s="86">
        <v>0.9929333968173768</v>
      </c>
      <c r="M167" s="87">
        <v>1</v>
      </c>
    </row>
    <row r="168" spans="1:13" x14ac:dyDescent="0.3">
      <c r="A168" s="17">
        <v>10</v>
      </c>
      <c r="B168" s="85">
        <v>1</v>
      </c>
      <c r="C168" s="86">
        <v>1</v>
      </c>
      <c r="D168" s="86">
        <v>1</v>
      </c>
      <c r="E168" s="86">
        <v>1</v>
      </c>
      <c r="F168" s="86">
        <v>1</v>
      </c>
      <c r="G168" s="86">
        <v>1</v>
      </c>
      <c r="H168" s="86">
        <v>1</v>
      </c>
      <c r="I168" s="86">
        <v>0.98964077604290934</v>
      </c>
      <c r="J168" s="86">
        <v>0.97993981600116276</v>
      </c>
      <c r="K168" s="86">
        <v>0.98900716365419372</v>
      </c>
      <c r="L168" s="86">
        <v>0.98156723519176969</v>
      </c>
      <c r="M168" s="87">
        <v>1</v>
      </c>
    </row>
    <row r="169" spans="1:13" x14ac:dyDescent="0.3">
      <c r="A169" s="17">
        <v>9</v>
      </c>
      <c r="B169" s="85">
        <v>1</v>
      </c>
      <c r="C169" s="86">
        <v>0.9943137792034189</v>
      </c>
      <c r="D169" s="86">
        <v>1</v>
      </c>
      <c r="E169" s="86">
        <v>1</v>
      </c>
      <c r="F169" s="86">
        <v>1</v>
      </c>
      <c r="G169" s="86">
        <v>1</v>
      </c>
      <c r="H169" s="86">
        <v>1</v>
      </c>
      <c r="I169" s="86">
        <v>0.98034793947068288</v>
      </c>
      <c r="J169" s="86">
        <v>0.96117909872279761</v>
      </c>
      <c r="K169" s="86">
        <v>0.9762454761561824</v>
      </c>
      <c r="L169" s="86">
        <v>0.96424582683506577</v>
      </c>
      <c r="M169" s="87">
        <v>1</v>
      </c>
    </row>
    <row r="170" spans="1:13" x14ac:dyDescent="0.3">
      <c r="A170" s="17">
        <v>8</v>
      </c>
      <c r="B170" s="85">
        <v>1</v>
      </c>
      <c r="C170" s="86">
        <v>0.9799106975259706</v>
      </c>
      <c r="D170" s="86">
        <v>0.98336358090275966</v>
      </c>
      <c r="E170" s="86">
        <v>1</v>
      </c>
      <c r="F170" s="86">
        <v>1</v>
      </c>
      <c r="G170" s="86">
        <v>1</v>
      </c>
      <c r="H170" s="86">
        <v>0.99702844769767052</v>
      </c>
      <c r="I170" s="86">
        <v>0.9661430678363081</v>
      </c>
      <c r="J170" s="86">
        <v>0.93748647074469138</v>
      </c>
      <c r="K170" s="86">
        <v>0.95865458033930973</v>
      </c>
      <c r="L170" s="86">
        <v>0.94096917174726513</v>
      </c>
      <c r="M170" s="87">
        <v>0.99424482355803701</v>
      </c>
    </row>
    <row r="171" spans="1:13" x14ac:dyDescent="0.3">
      <c r="A171" s="17">
        <v>7</v>
      </c>
      <c r="B171" s="85">
        <v>0.98043734920886927</v>
      </c>
      <c r="C171" s="86">
        <v>0.95843567852775557</v>
      </c>
      <c r="D171" s="86">
        <v>0.95524186500630082</v>
      </c>
      <c r="E171" s="86">
        <v>0.99734122055551133</v>
      </c>
      <c r="F171" s="86">
        <v>0.99363733404849219</v>
      </c>
      <c r="G171" s="86">
        <v>0.98745972449080621</v>
      </c>
      <c r="H171" s="86">
        <v>0.97801257694153865</v>
      </c>
      <c r="I171" s="86">
        <v>0.94702616113978522</v>
      </c>
      <c r="J171" s="86">
        <v>0.90886193206684407</v>
      </c>
      <c r="K171" s="86">
        <v>0.93623447620357569</v>
      </c>
      <c r="L171" s="86">
        <v>0.91173726992836779</v>
      </c>
      <c r="M171" s="87">
        <v>0.97425338280190954</v>
      </c>
    </row>
    <row r="172" spans="1:13" x14ac:dyDescent="0.3">
      <c r="A172" s="17">
        <v>6</v>
      </c>
      <c r="B172" s="85">
        <v>0.95126773105691542</v>
      </c>
      <c r="C172" s="86">
        <v>0.92988872220877383</v>
      </c>
      <c r="D172" s="86">
        <v>0.91677538033514849</v>
      </c>
      <c r="E172" s="86">
        <v>0.97341054503207225</v>
      </c>
      <c r="F172" s="86">
        <v>0.96656479828306496</v>
      </c>
      <c r="G172" s="86">
        <v>0.95789966205543997</v>
      </c>
      <c r="H172" s="86">
        <v>0.95075533548915736</v>
      </c>
      <c r="I172" s="86">
        <v>0.92299721938111401</v>
      </c>
      <c r="J172" s="86">
        <v>0.87530548268925545</v>
      </c>
      <c r="K172" s="86">
        <v>0.90898516374898031</v>
      </c>
      <c r="L172" s="86">
        <v>0.87655012137837351</v>
      </c>
      <c r="M172" s="87">
        <v>0.94576696185973874</v>
      </c>
    </row>
    <row r="173" spans="1:13" x14ac:dyDescent="0.3">
      <c r="A173" s="17">
        <v>5</v>
      </c>
      <c r="B173" s="85">
        <v>0.913125440822256</v>
      </c>
      <c r="C173" s="86">
        <v>0.89426982856902548</v>
      </c>
      <c r="D173" s="86">
        <v>0.8679641268893028</v>
      </c>
      <c r="E173" s="86">
        <v>0.94088662529684908</v>
      </c>
      <c r="F173" s="86">
        <v>0.93009976395316063</v>
      </c>
      <c r="G173" s="86">
        <v>0.91860499933382367</v>
      </c>
      <c r="H173" s="86">
        <v>0.91525672334052666</v>
      </c>
      <c r="I173" s="86">
        <v>0.89405624256029448</v>
      </c>
      <c r="J173" s="86">
        <v>0.83681712261192587</v>
      </c>
      <c r="K173" s="86">
        <v>0.87690664297552356</v>
      </c>
      <c r="L173" s="86">
        <v>0.83540772609728253</v>
      </c>
      <c r="M173" s="87">
        <v>0.90878556073152494</v>
      </c>
    </row>
    <row r="174" spans="1:13" x14ac:dyDescent="0.3">
      <c r="A174" s="17">
        <v>4</v>
      </c>
      <c r="B174" s="85">
        <v>0.86601047850489099</v>
      </c>
      <c r="C174" s="86">
        <v>0.8515789976085103</v>
      </c>
      <c r="D174" s="86">
        <v>0.80880810466876363</v>
      </c>
      <c r="E174" s="86">
        <v>0.89976946134984193</v>
      </c>
      <c r="F174" s="86">
        <v>0.88424223105877919</v>
      </c>
      <c r="G174" s="86">
        <v>0.86957573632595719</v>
      </c>
      <c r="H174" s="86">
        <v>0.87151674049564654</v>
      </c>
      <c r="I174" s="86">
        <v>0.86020323067732685</v>
      </c>
      <c r="J174" s="86">
        <v>0.79339685183485531</v>
      </c>
      <c r="K174" s="86">
        <v>0.83999891388320547</v>
      </c>
      <c r="L174" s="86">
        <v>0.78831008408509484</v>
      </c>
      <c r="M174" s="87">
        <v>0.86330917941726792</v>
      </c>
    </row>
    <row r="175" spans="1:13" x14ac:dyDescent="0.3">
      <c r="A175" s="17">
        <v>3</v>
      </c>
      <c r="B175" s="85">
        <v>0.80992284410482029</v>
      </c>
      <c r="C175" s="86">
        <v>0.8018162293272284</v>
      </c>
      <c r="D175" s="86">
        <v>0.73930731367353086</v>
      </c>
      <c r="E175" s="86">
        <v>0.85005905319105068</v>
      </c>
      <c r="F175" s="86">
        <v>0.82899219959992054</v>
      </c>
      <c r="G175" s="86">
        <v>0.81081187303184055</v>
      </c>
      <c r="H175" s="86">
        <v>0.819535386954517</v>
      </c>
      <c r="I175" s="86">
        <v>0.82143818373221089</v>
      </c>
      <c r="J175" s="86">
        <v>0.74504467035804345</v>
      </c>
      <c r="K175" s="86">
        <v>0.79826197647202601</v>
      </c>
      <c r="L175" s="86">
        <v>0.73525719534181044</v>
      </c>
      <c r="M175" s="87">
        <v>0.80933781791696768</v>
      </c>
    </row>
    <row r="176" spans="1:13" x14ac:dyDescent="0.3">
      <c r="A176" s="17">
        <v>2</v>
      </c>
      <c r="B176" s="85">
        <v>0.74486253762204391</v>
      </c>
      <c r="C176" s="86">
        <v>0.74498152372517989</v>
      </c>
      <c r="D176" s="86">
        <v>0.65946175390360473</v>
      </c>
      <c r="E176" s="86">
        <v>0.79175540082047535</v>
      </c>
      <c r="F176" s="86">
        <v>0.76434966957658501</v>
      </c>
      <c r="G176" s="86">
        <v>0.74231340945147384</v>
      </c>
      <c r="H176" s="86">
        <v>0.75931266271713804</v>
      </c>
      <c r="I176" s="86">
        <v>0.77776110172494661</v>
      </c>
      <c r="J176" s="86">
        <v>0.69176057818149062</v>
      </c>
      <c r="K176" s="86">
        <v>0.7516958307419852</v>
      </c>
      <c r="L176" s="86">
        <v>0.67624905986742911</v>
      </c>
      <c r="M176" s="87">
        <v>0.74687147623062433</v>
      </c>
    </row>
    <row r="177" spans="1:13" x14ac:dyDescent="0.3">
      <c r="A177" s="17">
        <v>1</v>
      </c>
      <c r="B177" s="88">
        <v>0.67082955905656183</v>
      </c>
      <c r="C177" s="89">
        <v>0.68107488080236456</v>
      </c>
      <c r="D177" s="89">
        <v>0.56927142535898501</v>
      </c>
      <c r="E177" s="89">
        <v>0.72485850423811604</v>
      </c>
      <c r="F177" s="89">
        <v>0.69031464098877227</v>
      </c>
      <c r="G177" s="89">
        <v>0.66408034558485707</v>
      </c>
      <c r="H177" s="89">
        <v>0.69084856778350956</v>
      </c>
      <c r="I177" s="89">
        <v>0.72917198465553423</v>
      </c>
      <c r="J177" s="89">
        <v>0.63354457530519659</v>
      </c>
      <c r="K177" s="89">
        <v>0.70030047669308315</v>
      </c>
      <c r="L177" s="89">
        <v>0.61128567766195108</v>
      </c>
      <c r="M177" s="90">
        <v>0.67591015435823776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82">
        <v>1</v>
      </c>
      <c r="C180" s="83">
        <v>1</v>
      </c>
      <c r="D180" s="83">
        <v>1</v>
      </c>
      <c r="E180" s="83">
        <v>1</v>
      </c>
      <c r="F180" s="83">
        <v>1</v>
      </c>
      <c r="G180" s="83">
        <v>1</v>
      </c>
      <c r="H180" s="83">
        <v>1</v>
      </c>
      <c r="I180" s="83">
        <v>1</v>
      </c>
      <c r="J180" s="83">
        <v>0.99824199970150151</v>
      </c>
      <c r="K180" s="83">
        <v>0.99739968128958922</v>
      </c>
      <c r="L180" s="83">
        <v>0.99602714065966025</v>
      </c>
      <c r="M180" s="84">
        <v>1</v>
      </c>
    </row>
    <row r="181" spans="1:13" x14ac:dyDescent="0.3">
      <c r="A181" s="17">
        <v>19</v>
      </c>
      <c r="B181" s="85">
        <v>1</v>
      </c>
      <c r="C181" s="86">
        <v>1</v>
      </c>
      <c r="D181" s="86">
        <v>1</v>
      </c>
      <c r="E181" s="86">
        <v>1</v>
      </c>
      <c r="F181" s="86">
        <v>1</v>
      </c>
      <c r="G181" s="86">
        <v>1</v>
      </c>
      <c r="H181" s="86">
        <v>1</v>
      </c>
      <c r="I181" s="86">
        <v>1</v>
      </c>
      <c r="J181" s="86">
        <v>0.99824199970150151</v>
      </c>
      <c r="K181" s="86">
        <v>0.99739968128958922</v>
      </c>
      <c r="L181" s="86">
        <v>0.99602714065966025</v>
      </c>
      <c r="M181" s="87">
        <v>1</v>
      </c>
    </row>
    <row r="182" spans="1:13" x14ac:dyDescent="0.3">
      <c r="A182" s="17">
        <v>18</v>
      </c>
      <c r="B182" s="85">
        <v>1</v>
      </c>
      <c r="C182" s="86">
        <v>1</v>
      </c>
      <c r="D182" s="86">
        <v>1</v>
      </c>
      <c r="E182" s="86">
        <v>1</v>
      </c>
      <c r="F182" s="86">
        <v>1</v>
      </c>
      <c r="G182" s="86">
        <v>1</v>
      </c>
      <c r="H182" s="86">
        <v>1</v>
      </c>
      <c r="I182" s="86">
        <v>1</v>
      </c>
      <c r="J182" s="86">
        <v>0.99824199970150151</v>
      </c>
      <c r="K182" s="86">
        <v>0.99739968128958922</v>
      </c>
      <c r="L182" s="86">
        <v>0.99602714065966025</v>
      </c>
      <c r="M182" s="87">
        <v>1</v>
      </c>
    </row>
    <row r="183" spans="1:13" x14ac:dyDescent="0.3">
      <c r="A183" s="17">
        <v>17</v>
      </c>
      <c r="B183" s="85">
        <v>1</v>
      </c>
      <c r="C183" s="86">
        <v>1</v>
      </c>
      <c r="D183" s="86">
        <v>1</v>
      </c>
      <c r="E183" s="86">
        <v>1</v>
      </c>
      <c r="F183" s="86">
        <v>1</v>
      </c>
      <c r="G183" s="86">
        <v>1</v>
      </c>
      <c r="H183" s="86">
        <v>1</v>
      </c>
      <c r="I183" s="86">
        <v>1</v>
      </c>
      <c r="J183" s="86">
        <v>0.99824199970150151</v>
      </c>
      <c r="K183" s="86">
        <v>0.99739968128958922</v>
      </c>
      <c r="L183" s="86">
        <v>0.99602714065966025</v>
      </c>
      <c r="M183" s="87">
        <v>1</v>
      </c>
    </row>
    <row r="184" spans="1:13" x14ac:dyDescent="0.3">
      <c r="A184" s="17">
        <v>16</v>
      </c>
      <c r="B184" s="85">
        <v>1</v>
      </c>
      <c r="C184" s="86">
        <v>1</v>
      </c>
      <c r="D184" s="86">
        <v>1</v>
      </c>
      <c r="E184" s="86">
        <v>1</v>
      </c>
      <c r="F184" s="86">
        <v>1</v>
      </c>
      <c r="G184" s="86">
        <v>1</v>
      </c>
      <c r="H184" s="86">
        <v>1</v>
      </c>
      <c r="I184" s="86">
        <v>1</v>
      </c>
      <c r="J184" s="86">
        <v>0.99824199970150151</v>
      </c>
      <c r="K184" s="86">
        <v>0.99739968128958922</v>
      </c>
      <c r="L184" s="86">
        <v>0.99602714065966025</v>
      </c>
      <c r="M184" s="87">
        <v>1</v>
      </c>
    </row>
    <row r="185" spans="1:13" x14ac:dyDescent="0.3">
      <c r="A185" s="17">
        <v>15</v>
      </c>
      <c r="B185" s="85">
        <v>1</v>
      </c>
      <c r="C185" s="86">
        <v>1</v>
      </c>
      <c r="D185" s="86">
        <v>1</v>
      </c>
      <c r="E185" s="86">
        <v>1</v>
      </c>
      <c r="F185" s="86">
        <v>1</v>
      </c>
      <c r="G185" s="86">
        <v>1</v>
      </c>
      <c r="H185" s="86">
        <v>1</v>
      </c>
      <c r="I185" s="86">
        <v>1</v>
      </c>
      <c r="J185" s="86">
        <v>0.99824199970150151</v>
      </c>
      <c r="K185" s="86">
        <v>0.99739968128958922</v>
      </c>
      <c r="L185" s="86">
        <v>0.99602714065966025</v>
      </c>
      <c r="M185" s="87">
        <v>1</v>
      </c>
    </row>
    <row r="186" spans="1:13" x14ac:dyDescent="0.3">
      <c r="A186" s="17">
        <v>14</v>
      </c>
      <c r="B186" s="85">
        <v>1</v>
      </c>
      <c r="C186" s="86">
        <v>1</v>
      </c>
      <c r="D186" s="86">
        <v>1</v>
      </c>
      <c r="E186" s="86">
        <v>1</v>
      </c>
      <c r="F186" s="86">
        <v>1</v>
      </c>
      <c r="G186" s="86">
        <v>1</v>
      </c>
      <c r="H186" s="86">
        <v>1</v>
      </c>
      <c r="I186" s="86">
        <v>1</v>
      </c>
      <c r="J186" s="86">
        <v>0.99824199970150151</v>
      </c>
      <c r="K186" s="86">
        <v>0.99739968128958922</v>
      </c>
      <c r="L186" s="86">
        <v>0.99602714065966025</v>
      </c>
      <c r="M186" s="87">
        <v>1</v>
      </c>
    </row>
    <row r="187" spans="1:13" x14ac:dyDescent="0.3">
      <c r="A187" s="17">
        <v>13</v>
      </c>
      <c r="B187" s="85">
        <v>1</v>
      </c>
      <c r="C187" s="86">
        <v>1</v>
      </c>
      <c r="D187" s="86">
        <v>1</v>
      </c>
      <c r="E187" s="86">
        <v>1</v>
      </c>
      <c r="F187" s="86">
        <v>1</v>
      </c>
      <c r="G187" s="86">
        <v>1</v>
      </c>
      <c r="H187" s="86">
        <v>1</v>
      </c>
      <c r="I187" s="86">
        <v>1</v>
      </c>
      <c r="J187" s="86">
        <v>0.99824199970150151</v>
      </c>
      <c r="K187" s="86">
        <v>0.99739968128958922</v>
      </c>
      <c r="L187" s="86">
        <v>0.99602714065966025</v>
      </c>
      <c r="M187" s="87">
        <v>1</v>
      </c>
    </row>
    <row r="188" spans="1:13" x14ac:dyDescent="0.3">
      <c r="A188" s="17">
        <v>12</v>
      </c>
      <c r="B188" s="85">
        <v>1</v>
      </c>
      <c r="C188" s="86">
        <v>1</v>
      </c>
      <c r="D188" s="86">
        <v>1</v>
      </c>
      <c r="E188" s="86">
        <v>1</v>
      </c>
      <c r="F188" s="86">
        <v>1</v>
      </c>
      <c r="G188" s="86">
        <v>1</v>
      </c>
      <c r="H188" s="86">
        <v>1</v>
      </c>
      <c r="I188" s="86">
        <v>1</v>
      </c>
      <c r="J188" s="86">
        <v>0.99824199970150151</v>
      </c>
      <c r="K188" s="86">
        <v>0.99739968128958922</v>
      </c>
      <c r="L188" s="86">
        <v>0.99602714065966025</v>
      </c>
      <c r="M188" s="87">
        <v>1</v>
      </c>
    </row>
    <row r="189" spans="1:13" x14ac:dyDescent="0.3">
      <c r="A189" s="17">
        <v>11</v>
      </c>
      <c r="B189" s="85">
        <v>1</v>
      </c>
      <c r="C189" s="86">
        <v>1</v>
      </c>
      <c r="D189" s="86">
        <v>1</v>
      </c>
      <c r="E189" s="86">
        <v>1</v>
      </c>
      <c r="F189" s="86">
        <v>1</v>
      </c>
      <c r="G189" s="86">
        <v>1</v>
      </c>
      <c r="H189" s="86">
        <v>1</v>
      </c>
      <c r="I189" s="86">
        <v>1</v>
      </c>
      <c r="J189" s="86">
        <v>0.99371149089134025</v>
      </c>
      <c r="K189" s="86">
        <v>0.99707875433766169</v>
      </c>
      <c r="L189" s="86">
        <v>0.99593795418107312</v>
      </c>
      <c r="M189" s="87">
        <v>1</v>
      </c>
    </row>
    <row r="190" spans="1:13" x14ac:dyDescent="0.3">
      <c r="A190" s="17">
        <v>10</v>
      </c>
      <c r="B190" s="85">
        <v>1</v>
      </c>
      <c r="C190" s="86">
        <v>1</v>
      </c>
      <c r="D190" s="86">
        <v>1</v>
      </c>
      <c r="E190" s="86">
        <v>1</v>
      </c>
      <c r="F190" s="86">
        <v>1</v>
      </c>
      <c r="G190" s="86">
        <v>1</v>
      </c>
      <c r="H190" s="86">
        <v>1</v>
      </c>
      <c r="I190" s="86">
        <v>1</v>
      </c>
      <c r="J190" s="86">
        <v>0.97985182407804605</v>
      </c>
      <c r="K190" s="86">
        <v>0.9891729615734759</v>
      </c>
      <c r="L190" s="86">
        <v>0.98538179084737099</v>
      </c>
      <c r="M190" s="87">
        <v>1</v>
      </c>
    </row>
    <row r="191" spans="1:13" x14ac:dyDescent="0.3">
      <c r="A191" s="17">
        <v>9</v>
      </c>
      <c r="B191" s="85">
        <v>1</v>
      </c>
      <c r="C191" s="86">
        <v>1</v>
      </c>
      <c r="D191" s="86">
        <v>1</v>
      </c>
      <c r="E191" s="86">
        <v>1</v>
      </c>
      <c r="F191" s="86">
        <v>1</v>
      </c>
      <c r="G191" s="86">
        <v>1</v>
      </c>
      <c r="H191" s="86">
        <v>1</v>
      </c>
      <c r="I191" s="86">
        <v>0.99241178488288195</v>
      </c>
      <c r="J191" s="86">
        <v>0.95666299926161957</v>
      </c>
      <c r="K191" s="86">
        <v>0.97368230299703173</v>
      </c>
      <c r="L191" s="86">
        <v>0.96435865065855364</v>
      </c>
      <c r="M191" s="87">
        <v>1</v>
      </c>
    </row>
    <row r="192" spans="1:13" x14ac:dyDescent="0.3">
      <c r="A192" s="17">
        <v>8</v>
      </c>
      <c r="B192" s="85">
        <v>0.9948349763734412</v>
      </c>
      <c r="C192" s="86">
        <v>0.98823279361535521</v>
      </c>
      <c r="D192" s="86">
        <v>0.98559487393128553</v>
      </c>
      <c r="E192" s="86">
        <v>1</v>
      </c>
      <c r="F192" s="86">
        <v>1</v>
      </c>
      <c r="G192" s="86">
        <v>1</v>
      </c>
      <c r="H192" s="86">
        <v>1</v>
      </c>
      <c r="I192" s="86">
        <v>0.96929287281357301</v>
      </c>
      <c r="J192" s="86">
        <v>0.9241450164420606</v>
      </c>
      <c r="K192" s="86">
        <v>0.95060677860832932</v>
      </c>
      <c r="L192" s="86">
        <v>0.9328685336146213</v>
      </c>
      <c r="M192" s="87">
        <v>0.99093716888921679</v>
      </c>
    </row>
    <row r="193" spans="1:13" x14ac:dyDescent="0.3">
      <c r="A193" s="17">
        <v>7</v>
      </c>
      <c r="B193" s="85">
        <v>0.95761933415548051</v>
      </c>
      <c r="C193" s="86">
        <v>0.94800544465613146</v>
      </c>
      <c r="D193" s="86">
        <v>0.94762525428271349</v>
      </c>
      <c r="E193" s="86">
        <v>0.99893475509044438</v>
      </c>
      <c r="F193" s="86">
        <v>0.99479570882537793</v>
      </c>
      <c r="G193" s="86">
        <v>0.98768322309478085</v>
      </c>
      <c r="H193" s="86">
        <v>0.97008588271851415</v>
      </c>
      <c r="I193" s="86">
        <v>0.93342022038144123</v>
      </c>
      <c r="J193" s="86">
        <v>0.88229787561936912</v>
      </c>
      <c r="K193" s="86">
        <v>0.91994638840736853</v>
      </c>
      <c r="L193" s="86">
        <v>0.89091143971557396</v>
      </c>
      <c r="M193" s="87">
        <v>0.95812339520593803</v>
      </c>
    </row>
    <row r="194" spans="1:13" x14ac:dyDescent="0.3">
      <c r="A194" s="17">
        <v>6</v>
      </c>
      <c r="B194" s="85">
        <v>0.90363143888145447</v>
      </c>
      <c r="C194" s="86">
        <v>0.89147245614646675</v>
      </c>
      <c r="D194" s="86">
        <v>0.89469922435002069</v>
      </c>
      <c r="E194" s="86">
        <v>0.96308971071611704</v>
      </c>
      <c r="F194" s="86">
        <v>0.96206509420908626</v>
      </c>
      <c r="G194" s="86">
        <v>0.94293901216670617</v>
      </c>
      <c r="H194" s="86">
        <v>0.91779743039764661</v>
      </c>
      <c r="I194" s="86">
        <v>0.88479382758648617</v>
      </c>
      <c r="J194" s="86">
        <v>0.83112157679354537</v>
      </c>
      <c r="K194" s="86">
        <v>0.88170113239414949</v>
      </c>
      <c r="L194" s="86">
        <v>0.83848736896141152</v>
      </c>
      <c r="M194" s="87">
        <v>0.91159556460329527</v>
      </c>
    </row>
    <row r="195" spans="1:13" x14ac:dyDescent="0.3">
      <c r="A195" s="17">
        <v>5</v>
      </c>
      <c r="B195" s="85">
        <v>0.83287129055136311</v>
      </c>
      <c r="C195" s="86">
        <v>0.81863382808636109</v>
      </c>
      <c r="D195" s="86">
        <v>0.82681678413320714</v>
      </c>
      <c r="E195" s="86">
        <v>0.91408482498653576</v>
      </c>
      <c r="F195" s="86">
        <v>0.91772962992765006</v>
      </c>
      <c r="G195" s="86">
        <v>0.8828100466761617</v>
      </c>
      <c r="H195" s="86">
        <v>0.84880318994038384</v>
      </c>
      <c r="I195" s="86">
        <v>0.82341369442870826</v>
      </c>
      <c r="J195" s="86">
        <v>0.77061611996458934</v>
      </c>
      <c r="K195" s="86">
        <v>0.83587101056867186</v>
      </c>
      <c r="L195" s="86">
        <v>0.77559632135213419</v>
      </c>
      <c r="M195" s="87">
        <v>0.85135367708128828</v>
      </c>
    </row>
    <row r="196" spans="1:13" x14ac:dyDescent="0.3">
      <c r="A196" s="17">
        <v>4</v>
      </c>
      <c r="B196" s="85">
        <v>0.74533888916520674</v>
      </c>
      <c r="C196" s="86">
        <v>0.72948956047581426</v>
      </c>
      <c r="D196" s="86">
        <v>0.74397793363227271</v>
      </c>
      <c r="E196" s="86">
        <v>0.85192009790170053</v>
      </c>
      <c r="F196" s="86">
        <v>0.86178931598106912</v>
      </c>
      <c r="G196" s="86">
        <v>0.80729632662314743</v>
      </c>
      <c r="H196" s="86">
        <v>0.76310316134672629</v>
      </c>
      <c r="I196" s="86">
        <v>0.74927982090810752</v>
      </c>
      <c r="J196" s="86">
        <v>0.7007815051325007</v>
      </c>
      <c r="K196" s="86">
        <v>0.78245602293093608</v>
      </c>
      <c r="L196" s="86">
        <v>0.70223829688774164</v>
      </c>
      <c r="M196" s="87">
        <v>0.77739773263991707</v>
      </c>
    </row>
    <row r="197" spans="1:13" x14ac:dyDescent="0.3">
      <c r="A197" s="17">
        <v>3</v>
      </c>
      <c r="B197" s="85">
        <v>0.64103423472298515</v>
      </c>
      <c r="C197" s="86">
        <v>0.62403965331482658</v>
      </c>
      <c r="D197" s="86">
        <v>0.64618267284721731</v>
      </c>
      <c r="E197" s="86">
        <v>0.77659552946161137</v>
      </c>
      <c r="F197" s="86">
        <v>0.79424415236934354</v>
      </c>
      <c r="G197" s="86">
        <v>0.71639785200766337</v>
      </c>
      <c r="H197" s="86">
        <v>0.66069734461667351</v>
      </c>
      <c r="I197" s="86">
        <v>0.66239220702468349</v>
      </c>
      <c r="J197" s="86">
        <v>0.62161773229727957</v>
      </c>
      <c r="K197" s="86">
        <v>0.72145616948094193</v>
      </c>
      <c r="L197" s="86">
        <v>0.61841329556823421</v>
      </c>
      <c r="M197" s="87">
        <v>0.68972773127918163</v>
      </c>
    </row>
    <row r="198" spans="1:13" x14ac:dyDescent="0.3">
      <c r="A198" s="17">
        <v>2</v>
      </c>
      <c r="B198" s="85">
        <v>0.51995732722469823</v>
      </c>
      <c r="C198" s="86">
        <v>0.50228410660339784</v>
      </c>
      <c r="D198" s="86">
        <v>0.53343100177804115</v>
      </c>
      <c r="E198" s="86">
        <v>0.68811111966626837</v>
      </c>
      <c r="F198" s="86">
        <v>0.71509413909247332</v>
      </c>
      <c r="G198" s="86">
        <v>0.61011462282970952</v>
      </c>
      <c r="H198" s="86">
        <v>0.54158573975022573</v>
      </c>
      <c r="I198" s="86">
        <v>0.56275085277843673</v>
      </c>
      <c r="J198" s="86">
        <v>0.53312480145892616</v>
      </c>
      <c r="K198" s="86">
        <v>0.65287145021868942</v>
      </c>
      <c r="L198" s="86">
        <v>0.52412131739361167</v>
      </c>
      <c r="M198" s="87">
        <v>0.58834367299908208</v>
      </c>
    </row>
    <row r="199" spans="1:13" x14ac:dyDescent="0.3">
      <c r="A199" s="17">
        <v>1</v>
      </c>
      <c r="B199" s="88">
        <v>0.38210816667034608</v>
      </c>
      <c r="C199" s="89">
        <v>0.36422292034152814</v>
      </c>
      <c r="D199" s="89">
        <v>0.40572292042474412</v>
      </c>
      <c r="E199" s="89">
        <v>0.58646686851567142</v>
      </c>
      <c r="F199" s="89">
        <v>0.62433927615045859</v>
      </c>
      <c r="G199" s="89">
        <v>0.48844663908928582</v>
      </c>
      <c r="H199" s="89">
        <v>0.40576834674738282</v>
      </c>
      <c r="I199" s="89">
        <v>0.45035575816936679</v>
      </c>
      <c r="J199" s="89">
        <v>0.4353027126174403</v>
      </c>
      <c r="K199" s="89">
        <v>0.57670186514417854</v>
      </c>
      <c r="L199" s="89">
        <v>0.41936236236387403</v>
      </c>
      <c r="M199" s="90">
        <v>0.47324555779961835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2025-05-28T05:46:37Z</dcterms:modified>
</cp:coreProperties>
</file>