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975D8EEC-2472-46DF-86D7-BA0085E4722C}" xr6:coauthVersionLast="47" xr6:coauthVersionMax="47" xr10:uidLastSave="{00000000-0000-0000-0000-000000000000}"/>
  <workbookProtection workbookAlgorithmName="SHA-512" workbookHashValue="AvX7fKw/veH3e0f7W6SmLfLlovI2KOACfYPvXcLuzltuNfh+gFrw4FdJ/LG7yopF58z5QssG1moYKzw5sqFjOQ==" workbookSaltValue="mjaK4qEnqmPHugVcFhtp7w==" workbookSpinCount="100000" lockStructure="1"/>
  <bookViews>
    <workbookView xWindow="-90" yWindow="-16320" windowWidth="29040" windowHeight="16440" activeTab="1" xr2:uid="{66C4C81B-7473-4134-B471-A733A1007FDE}"/>
  </bookViews>
  <sheets>
    <sheet name="（記入例）" sheetId="11" r:id="rId1"/>
    <sheet name="参加登録申請者記入シート" sheetId="7" r:id="rId2"/>
    <sheet name="事業計画書" sheetId="8" r:id="rId3"/>
    <sheet name="電源等情報登録項目" sheetId="9" r:id="rId4"/>
    <sheet name="プルダウンテーブル(非表示)" sheetId="10" state="hidden" r:id="rId5"/>
    <sheet name="電源等情報登録様式_ツール取込用(非表示) " sheetId="12" state="hidden" r:id="rId6"/>
  </sheets>
  <definedNames>
    <definedName name="_xlnm.Print_Area" localSheetId="5">'電源等情報登録様式_ツール取込用(非表示) '!$A$2:$I$73</definedName>
    <definedName name="_xlnm.Print_Titles" localSheetId="0">'（記入例）'!$11:$11</definedName>
    <definedName name="_xlnm.Print_Titles" localSheetId="1">参加登録申請者記入シート!$11:$11</definedName>
    <definedName name="リプレース">'プルダウンテーブル(非表示)'!$B$2:$B$4</definedName>
    <definedName name="新設">'プルダウンテーブル(非表示)'!$A$2:$A$4</definedName>
    <definedName name="水力">'プルダウンテーブル(非表示)'!$E$2</definedName>
    <definedName name="太陽光">'プルダウンテーブル(非表示)'!$D$2</definedName>
    <definedName name="風力">'プルダウンテーブル(非表示)'!$C$2:$C$3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8" l="1"/>
  <c r="H63" i="7"/>
  <c r="E22" i="8"/>
  <c r="A142" i="11" l="1"/>
  <c r="A141" i="11"/>
  <c r="A140" i="11"/>
  <c r="A139" i="11"/>
  <c r="A138" i="11"/>
  <c r="A137" i="11"/>
  <c r="A136" i="11"/>
  <c r="A135" i="11"/>
  <c r="A134" i="11"/>
  <c r="A133" i="11"/>
  <c r="A132" i="11"/>
  <c r="A131" i="11"/>
  <c r="A130" i="11"/>
  <c r="A129" i="11"/>
  <c r="A128" i="11"/>
  <c r="A127" i="11"/>
  <c r="A126" i="11"/>
  <c r="A125" i="11"/>
  <c r="A124" i="11"/>
  <c r="A123" i="11"/>
  <c r="A122" i="11"/>
  <c r="A121" i="11"/>
  <c r="A120" i="11"/>
  <c r="A119" i="11"/>
  <c r="A118" i="11"/>
  <c r="A117" i="11"/>
  <c r="A116" i="11"/>
  <c r="A115" i="11"/>
  <c r="A114" i="11"/>
  <c r="A113" i="11"/>
  <c r="A112" i="11"/>
  <c r="A111" i="11"/>
  <c r="A110" i="11"/>
  <c r="A109" i="11"/>
  <c r="A108" i="11"/>
  <c r="A107" i="11"/>
  <c r="A106" i="11"/>
  <c r="A105" i="11"/>
  <c r="A104" i="11"/>
  <c r="A103" i="11"/>
  <c r="A102" i="11"/>
  <c r="A101" i="11"/>
  <c r="A100" i="11"/>
  <c r="A99" i="11"/>
  <c r="A98" i="11"/>
  <c r="A97" i="11"/>
  <c r="A96" i="11"/>
  <c r="A95" i="11"/>
  <c r="A94" i="11"/>
  <c r="A93" i="11"/>
  <c r="A92" i="11"/>
  <c r="A91" i="11"/>
  <c r="A90" i="11"/>
  <c r="A89" i="11"/>
  <c r="A88" i="11"/>
  <c r="A87" i="11"/>
  <c r="A86" i="11"/>
  <c r="A85" i="11"/>
  <c r="A84" i="11"/>
  <c r="A83" i="11"/>
  <c r="A82" i="11"/>
  <c r="A81" i="11"/>
  <c r="A80" i="11"/>
  <c r="A79" i="11"/>
  <c r="A78" i="11"/>
  <c r="A77" i="11"/>
  <c r="A76" i="11"/>
  <c r="A75" i="11"/>
  <c r="A74" i="11"/>
  <c r="A73" i="11"/>
  <c r="A72" i="11"/>
  <c r="A71" i="11"/>
  <c r="A70" i="11"/>
  <c r="A69" i="11"/>
  <c r="A68"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42" i="7"/>
  <c r="A141" i="7"/>
  <c r="A140" i="7"/>
  <c r="A139" i="7"/>
  <c r="A138" i="7"/>
  <c r="A137" i="7"/>
  <c r="A136" i="7"/>
  <c r="A135" i="7"/>
  <c r="A134" i="7"/>
  <c r="A133" i="7"/>
  <c r="A132" i="7"/>
  <c r="A131" i="7"/>
  <c r="A130" i="7"/>
  <c r="A129" i="7"/>
  <c r="A128" i="7"/>
  <c r="A127" i="7"/>
  <c r="A126" i="7"/>
  <c r="A125" i="7"/>
  <c r="A124" i="7"/>
  <c r="A123" i="7"/>
  <c r="A122" i="7"/>
  <c r="A121" i="7"/>
  <c r="A120" i="7"/>
  <c r="A119" i="7"/>
  <c r="A118" i="7"/>
  <c r="A117" i="7"/>
  <c r="A116" i="7"/>
  <c r="A115" i="7"/>
  <c r="A114" i="7"/>
  <c r="A113" i="7"/>
  <c r="A112" i="7"/>
  <c r="A111" i="7"/>
  <c r="A110" i="7"/>
  <c r="A109" i="7"/>
  <c r="A108" i="7"/>
  <c r="A107" i="7"/>
  <c r="A106" i="7"/>
  <c r="A105" i="7"/>
  <c r="A104" i="7"/>
  <c r="A103" i="7"/>
  <c r="A102" i="7"/>
  <c r="A101" i="7"/>
  <c r="A100" i="7"/>
  <c r="A99" i="7"/>
  <c r="A98" i="7"/>
  <c r="A97" i="7"/>
  <c r="A96" i="7"/>
  <c r="A95" i="7"/>
  <c r="A94" i="7"/>
  <c r="A93" i="7"/>
  <c r="A92" i="7"/>
  <c r="A91" i="7"/>
  <c r="A90" i="7"/>
  <c r="A89" i="7"/>
  <c r="A88" i="7"/>
  <c r="A87" i="7"/>
  <c r="A86" i="7"/>
  <c r="A85" i="7"/>
  <c r="A84" i="7"/>
  <c r="A83" i="7"/>
  <c r="A82" i="7"/>
  <c r="A81" i="7"/>
  <c r="A80" i="7"/>
  <c r="A79" i="7"/>
  <c r="A78" i="7"/>
  <c r="A77" i="7"/>
  <c r="A76" i="7"/>
  <c r="A75" i="7"/>
  <c r="A74" i="7"/>
  <c r="A73" i="7"/>
  <c r="A72" i="7"/>
  <c r="A71" i="7"/>
  <c r="A70" i="7"/>
  <c r="A69" i="7"/>
  <c r="A68" i="7"/>
  <c r="A67" i="7"/>
  <c r="A66" i="7"/>
  <c r="A65" i="7"/>
  <c r="A64" i="7"/>
  <c r="A63" i="7"/>
  <c r="A62" i="7"/>
  <c r="A61" i="7"/>
  <c r="A60" i="7"/>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E20" i="8"/>
  <c r="E21" i="8"/>
  <c r="E23" i="8"/>
  <c r="E24" i="8"/>
  <c r="E25" i="8"/>
  <c r="E26" i="8"/>
  <c r="E27" i="8"/>
  <c r="E28" i="8"/>
  <c r="E29" i="8"/>
  <c r="E30" i="8"/>
  <c r="E31" i="8"/>
  <c r="E32" i="8"/>
  <c r="E33" i="8"/>
  <c r="E34" i="8"/>
  <c r="E35" i="8"/>
  <c r="E36" i="8"/>
  <c r="E37" i="8"/>
  <c r="E38" i="8"/>
  <c r="E39" i="8"/>
  <c r="E19" i="8"/>
  <c r="F60" i="9" l="1"/>
  <c r="G3" i="12"/>
  <c r="B6" i="12"/>
  <c r="B7" i="12"/>
  <c r="F7" i="12"/>
  <c r="B8" i="12"/>
  <c r="F8" i="12"/>
  <c r="B9" i="12"/>
  <c r="F10" i="12"/>
  <c r="B11" i="12"/>
  <c r="F11" i="12"/>
  <c r="B12" i="12"/>
  <c r="F12" i="12"/>
  <c r="B13" i="12"/>
  <c r="F13" i="12"/>
  <c r="B14" i="12"/>
  <c r="F14" i="12"/>
  <c r="B15" i="12"/>
  <c r="F15" i="12"/>
  <c r="B16" i="12"/>
  <c r="F16" i="12"/>
  <c r="B17" i="12"/>
  <c r="F17" i="12"/>
  <c r="B18" i="12"/>
  <c r="F18" i="12"/>
  <c r="B19" i="12"/>
  <c r="F19" i="12"/>
  <c r="B20" i="12"/>
  <c r="F20" i="12"/>
  <c r="B21" i="12"/>
  <c r="F21" i="12"/>
  <c r="B22" i="12"/>
  <c r="B23" i="12"/>
  <c r="B24" i="12"/>
  <c r="F24" i="12"/>
  <c r="B25" i="12"/>
  <c r="F25" i="12"/>
  <c r="B26" i="12"/>
  <c r="F26" i="12"/>
  <c r="B27" i="12"/>
  <c r="F27" i="12"/>
  <c r="B28" i="12"/>
  <c r="F28" i="12"/>
  <c r="B29" i="12"/>
  <c r="F29" i="12"/>
  <c r="B30" i="12"/>
  <c r="F30" i="12"/>
  <c r="B31" i="12"/>
  <c r="F31" i="12"/>
  <c r="B32" i="12"/>
  <c r="F32" i="12"/>
  <c r="B33" i="12"/>
  <c r="F33" i="12"/>
  <c r="B34" i="12"/>
  <c r="F34" i="12"/>
  <c r="B35" i="12"/>
  <c r="F35" i="12"/>
  <c r="B36" i="12"/>
  <c r="B37" i="12"/>
  <c r="B38" i="12"/>
  <c r="F38" i="12"/>
  <c r="B39" i="12"/>
  <c r="F39" i="12"/>
  <c r="B40" i="12"/>
  <c r="F40" i="12"/>
  <c r="B41" i="12"/>
  <c r="F41" i="12"/>
  <c r="B42" i="12"/>
  <c r="F42" i="12"/>
  <c r="B43" i="12"/>
  <c r="F43" i="12"/>
  <c r="B44" i="12"/>
  <c r="F44" i="12"/>
  <c r="B45" i="12"/>
  <c r="F45" i="12"/>
  <c r="B46" i="12"/>
  <c r="F46" i="12"/>
  <c r="B47" i="12"/>
  <c r="F47" i="12"/>
  <c r="B48" i="12"/>
  <c r="F48" i="12"/>
  <c r="B49" i="12"/>
  <c r="F49" i="12"/>
  <c r="B50" i="12"/>
  <c r="F50" i="12"/>
  <c r="B51" i="12"/>
  <c r="F51" i="12"/>
  <c r="B52" i="12"/>
  <c r="F52" i="12"/>
  <c r="B53" i="12"/>
  <c r="F53" i="12"/>
  <c r="B54" i="12"/>
  <c r="F54" i="12"/>
  <c r="B55" i="12"/>
  <c r="F55" i="12"/>
  <c r="B56" i="12"/>
  <c r="F56" i="12"/>
  <c r="B57" i="12"/>
  <c r="F57" i="12"/>
  <c r="B58" i="12"/>
  <c r="F58" i="12"/>
  <c r="B59" i="12"/>
  <c r="F59" i="12"/>
  <c r="B60" i="12"/>
  <c r="F60" i="12"/>
  <c r="B61" i="12"/>
  <c r="F61" i="12"/>
  <c r="B62" i="12"/>
  <c r="F62" i="12"/>
  <c r="B63" i="12"/>
  <c r="F63" i="12"/>
  <c r="B64" i="12"/>
  <c r="F64" i="12"/>
  <c r="B65" i="12"/>
  <c r="F65" i="12"/>
  <c r="B66" i="12"/>
  <c r="F66" i="12"/>
  <c r="B67" i="12"/>
  <c r="B68" i="12"/>
  <c r="B69" i="12"/>
  <c r="B70" i="12"/>
  <c r="B72" i="12"/>
  <c r="B73" i="12"/>
  <c r="B74" i="12"/>
  <c r="B75" i="12"/>
  <c r="B76" i="12"/>
  <c r="B60" i="9" l="1"/>
  <c r="F62" i="9" l="1"/>
  <c r="F61" i="9"/>
  <c r="B61" i="9"/>
  <c r="B62" i="9" l="1"/>
  <c r="F35" i="9"/>
  <c r="F36" i="9"/>
  <c r="F37" i="9"/>
  <c r="F38" i="9"/>
  <c r="F39" i="9"/>
  <c r="F34" i="9"/>
  <c r="F30" i="9" l="1"/>
  <c r="H63" i="11"/>
  <c r="F31" i="9"/>
  <c r="G3" i="9"/>
  <c r="F59" i="9"/>
  <c r="F29" i="9"/>
  <c r="F22" i="9"/>
  <c r="F21" i="9"/>
  <c r="F9" i="9"/>
  <c r="B63" i="9" l="1"/>
  <c r="F58" i="9"/>
  <c r="B58" i="9"/>
  <c r="F57" i="9"/>
  <c r="B57" i="9"/>
  <c r="F56" i="9"/>
  <c r="B56" i="9"/>
  <c r="F55" i="9"/>
  <c r="B55" i="9"/>
  <c r="F54" i="9"/>
  <c r="B54" i="9"/>
  <c r="F53" i="9"/>
  <c r="B53" i="9"/>
  <c r="F52" i="9"/>
  <c r="B52" i="9"/>
  <c r="F51" i="9"/>
  <c r="B51" i="9"/>
  <c r="F50" i="9"/>
  <c r="B50" i="9"/>
  <c r="F49" i="9"/>
  <c r="B49" i="9"/>
  <c r="F48" i="9"/>
  <c r="B48" i="9"/>
  <c r="F47" i="9"/>
  <c r="B47" i="9"/>
  <c r="F46" i="9"/>
  <c r="B46" i="9"/>
  <c r="F45" i="9"/>
  <c r="B45" i="9"/>
  <c r="F44" i="9"/>
  <c r="B44" i="9"/>
  <c r="F43" i="9"/>
  <c r="B43" i="9"/>
  <c r="F42" i="9"/>
  <c r="B42" i="9"/>
  <c r="F41" i="9"/>
  <c r="B41" i="9"/>
  <c r="F40" i="9"/>
  <c r="B40" i="9"/>
  <c r="B38" i="9"/>
  <c r="B37" i="9"/>
  <c r="B36" i="9"/>
  <c r="B35" i="9"/>
  <c r="B34" i="9"/>
  <c r="B39" i="9"/>
  <c r="F33" i="9"/>
  <c r="B33" i="9"/>
  <c r="F32" i="9"/>
  <c r="B32" i="9"/>
  <c r="B59" i="9"/>
  <c r="B31" i="9"/>
  <c r="B30" i="9"/>
  <c r="B29" i="9"/>
  <c r="F28" i="9"/>
  <c r="B28" i="9"/>
  <c r="F27" i="9"/>
  <c r="B27" i="9"/>
  <c r="F26" i="9"/>
  <c r="B26" i="9"/>
  <c r="F25" i="9"/>
  <c r="B25" i="9"/>
  <c r="F24" i="9"/>
  <c r="B24" i="9"/>
  <c r="B22" i="9"/>
  <c r="B21" i="9"/>
  <c r="F23" i="9"/>
  <c r="B23" i="9"/>
  <c r="F20" i="9"/>
  <c r="B20" i="9"/>
  <c r="F19" i="9"/>
  <c r="B19" i="9"/>
  <c r="F18" i="9"/>
  <c r="B18" i="9"/>
  <c r="F17" i="9"/>
  <c r="B17" i="9"/>
  <c r="F16" i="9"/>
  <c r="B16" i="9"/>
  <c r="F15" i="9"/>
  <c r="B15" i="9"/>
  <c r="F14" i="9"/>
  <c r="B14" i="9"/>
  <c r="F13" i="9"/>
  <c r="B13" i="9"/>
  <c r="F12" i="9"/>
  <c r="B12" i="9"/>
  <c r="F11" i="9"/>
  <c r="B11" i="9"/>
  <c r="F10" i="9"/>
  <c r="B10" i="9"/>
  <c r="B9" i="9"/>
  <c r="F8" i="9"/>
  <c r="B8" i="9"/>
  <c r="B7" i="9"/>
  <c r="B6" i="9"/>
  <c r="O109" i="8"/>
  <c r="E109" i="8"/>
  <c r="O108" i="8"/>
  <c r="E108" i="8"/>
  <c r="O107" i="8"/>
  <c r="E107" i="8"/>
  <c r="O106" i="8"/>
  <c r="E106" i="8"/>
  <c r="O105" i="8"/>
  <c r="E105" i="8"/>
  <c r="O104" i="8"/>
  <c r="E104" i="8"/>
  <c r="O103" i="8"/>
  <c r="E103" i="8"/>
  <c r="O102" i="8"/>
  <c r="E102" i="8"/>
  <c r="O101" i="8"/>
  <c r="E101" i="8"/>
  <c r="O100" i="8"/>
  <c r="E100" i="8"/>
  <c r="O99" i="8"/>
  <c r="E99" i="8"/>
  <c r="O98" i="8"/>
  <c r="E98" i="8"/>
  <c r="O97" i="8"/>
  <c r="E97" i="8"/>
  <c r="O96" i="8"/>
  <c r="E96" i="8"/>
  <c r="O95" i="8"/>
  <c r="E95" i="8"/>
  <c r="O94" i="8"/>
  <c r="E94" i="8"/>
  <c r="O93" i="8"/>
  <c r="E93" i="8"/>
  <c r="O92" i="8"/>
  <c r="E92" i="8"/>
  <c r="O91" i="8"/>
  <c r="E91" i="8"/>
  <c r="O90" i="8"/>
  <c r="E90" i="8"/>
  <c r="O89" i="8"/>
  <c r="E89" i="8"/>
  <c r="O88" i="8"/>
  <c r="E88" i="8"/>
  <c r="O87" i="8"/>
  <c r="E87" i="8"/>
  <c r="O86" i="8"/>
  <c r="E86" i="8"/>
  <c r="O85" i="8"/>
  <c r="E85" i="8"/>
  <c r="O84" i="8"/>
  <c r="E84" i="8"/>
  <c r="O83" i="8"/>
  <c r="E83" i="8"/>
  <c r="O82" i="8"/>
  <c r="E82" i="8"/>
  <c r="O81" i="8"/>
  <c r="E81" i="8"/>
  <c r="O80" i="8"/>
  <c r="E80" i="8"/>
  <c r="O79" i="8"/>
  <c r="E79" i="8"/>
  <c r="O78" i="8"/>
  <c r="E78" i="8"/>
  <c r="O77" i="8"/>
  <c r="E77" i="8"/>
  <c r="O76" i="8"/>
  <c r="E76" i="8"/>
  <c r="O75" i="8"/>
  <c r="E75" i="8"/>
  <c r="O74" i="8"/>
  <c r="E74" i="8"/>
  <c r="O73" i="8"/>
  <c r="E73" i="8"/>
  <c r="O72" i="8"/>
  <c r="E72" i="8"/>
  <c r="O71" i="8"/>
  <c r="E71" i="8"/>
  <c r="O70" i="8"/>
  <c r="O69" i="8"/>
  <c r="O68" i="8"/>
  <c r="O67" i="8"/>
  <c r="O66" i="8"/>
  <c r="O65" i="8"/>
  <c r="O64" i="8"/>
  <c r="E64" i="8"/>
  <c r="O63" i="8"/>
  <c r="E63" i="8"/>
  <c r="O62" i="8"/>
  <c r="E62" i="8"/>
  <c r="O61" i="8"/>
  <c r="E61" i="8"/>
  <c r="O60" i="8"/>
  <c r="E60" i="8"/>
  <c r="O59" i="8"/>
  <c r="E59" i="8"/>
  <c r="O58" i="8"/>
  <c r="E58" i="8"/>
  <c r="O57" i="8"/>
  <c r="E57" i="8"/>
  <c r="O56" i="8"/>
  <c r="E56" i="8"/>
  <c r="O55" i="8"/>
  <c r="E55" i="8"/>
  <c r="O54" i="8"/>
  <c r="E54" i="8"/>
  <c r="O53" i="8"/>
  <c r="E53" i="8"/>
  <c r="O52" i="8"/>
  <c r="O51" i="8"/>
  <c r="E51" i="8"/>
  <c r="O50" i="8"/>
  <c r="E50" i="8"/>
  <c r="O49" i="8"/>
  <c r="E49" i="8"/>
  <c r="O48" i="8"/>
  <c r="E48" i="8"/>
  <c r="O47" i="8"/>
  <c r="E47" i="8"/>
  <c r="O46" i="8"/>
  <c r="E46" i="8"/>
  <c r="O45" i="8"/>
  <c r="E45" i="8"/>
  <c r="O44" i="8"/>
  <c r="E44" i="8"/>
  <c r="E7" i="8" s="1"/>
  <c r="O43" i="8"/>
  <c r="E43" i="8"/>
  <c r="O42" i="8"/>
  <c r="O41" i="8"/>
  <c r="O40" i="8"/>
  <c r="O39" i="8"/>
  <c r="O38" i="8"/>
  <c r="O37" i="8"/>
  <c r="O36" i="8"/>
  <c r="O35" i="8"/>
  <c r="O34" i="8"/>
  <c r="O33" i="8"/>
  <c r="O32" i="8"/>
  <c r="O31" i="8"/>
  <c r="O30" i="8"/>
  <c r="O29" i="8"/>
  <c r="O28" i="8"/>
  <c r="O27" i="8"/>
  <c r="O26" i="8"/>
  <c r="O25" i="8"/>
  <c r="O24" i="8"/>
  <c r="O23" i="8"/>
  <c r="O22" i="8"/>
  <c r="O21" i="8"/>
  <c r="O20" i="8"/>
  <c r="O19" i="8"/>
  <c r="O18" i="8"/>
  <c r="O17" i="8"/>
  <c r="O16" i="8"/>
  <c r="E16" i="8"/>
  <c r="O15" i="8"/>
  <c r="E15" i="8"/>
  <c r="O14" i="8"/>
  <c r="E14" i="8"/>
  <c r="E3" i="8" s="1"/>
  <c r="O13" i="8"/>
  <c r="F63" i="9"/>
  <c r="E52" i="8" l="1"/>
</calcChain>
</file>

<file path=xl/sharedStrings.xml><?xml version="1.0" encoding="utf-8"?>
<sst xmlns="http://schemas.openxmlformats.org/spreadsheetml/2006/main" count="1904" uniqueCount="333">
  <si>
    <t>入力箇所(電源等情報登録時)</t>
    <rPh sb="5" eb="7">
      <t>デンゲン</t>
    </rPh>
    <rPh sb="7" eb="8">
      <t>トウ</t>
    </rPh>
    <rPh sb="8" eb="10">
      <t>ジョウホウ</t>
    </rPh>
    <rPh sb="10" eb="12">
      <t>トウロク</t>
    </rPh>
    <rPh sb="12" eb="13">
      <t>ジ</t>
    </rPh>
    <phoneticPr fontId="4"/>
  </si>
  <si>
    <t>対象電源種</t>
    <rPh sb="0" eb="2">
      <t>タイショウ</t>
    </rPh>
    <rPh sb="2" eb="4">
      <t>デンゲン</t>
    </rPh>
    <rPh sb="4" eb="5">
      <t>シュ</t>
    </rPh>
    <phoneticPr fontId="4"/>
  </si>
  <si>
    <t>変動電源</t>
    <rPh sb="0" eb="2">
      <t>ヘンドウ</t>
    </rPh>
    <rPh sb="2" eb="4">
      <t>デンゲン</t>
    </rPh>
    <phoneticPr fontId="4"/>
  </si>
  <si>
    <t>本様式の利用方法：</t>
    <rPh sb="0" eb="1">
      <t>ホン</t>
    </rPh>
    <rPh sb="1" eb="3">
      <t>ヨウシキ</t>
    </rPh>
    <rPh sb="4" eb="6">
      <t>リヨウ</t>
    </rPh>
    <rPh sb="6" eb="8">
      <t>ホウホウ</t>
    </rPh>
    <phoneticPr fontId="4"/>
  </si>
  <si>
    <t>留意事項：</t>
    <rPh sb="0" eb="4">
      <t>リュウイジコウ</t>
    </rPh>
    <phoneticPr fontId="4"/>
  </si>
  <si>
    <t>1.「事業計画書」の情報は、その時点での確度の高い情報をもとに作成し、電源等情報の登録受付期間中に提出してください。なお「未定」の部分が多数ある等、事業の実施能力や事業の確実性が認められない場合、応札が認められない場合があります。</t>
    <rPh sb="3" eb="8">
      <t>ジギョウケイカクショ</t>
    </rPh>
    <rPh sb="10" eb="12">
      <t>ジョウホウ</t>
    </rPh>
    <rPh sb="16" eb="18">
      <t>ジテン</t>
    </rPh>
    <rPh sb="20" eb="22">
      <t>カクド</t>
    </rPh>
    <rPh sb="23" eb="24">
      <t>タカ</t>
    </rPh>
    <rPh sb="25" eb="27">
      <t>ジョウホウ</t>
    </rPh>
    <rPh sb="31" eb="33">
      <t>サクセイ</t>
    </rPh>
    <rPh sb="35" eb="40">
      <t>デンゲントウジョウホウ</t>
    </rPh>
    <rPh sb="41" eb="43">
      <t>トウロク</t>
    </rPh>
    <rPh sb="43" eb="48">
      <t>ウケツケキカンチュウ</t>
    </rPh>
    <rPh sb="49" eb="51">
      <t>テイシュツ</t>
    </rPh>
    <rPh sb="61" eb="63">
      <t>ミテイ</t>
    </rPh>
    <rPh sb="65" eb="67">
      <t>ブブン</t>
    </rPh>
    <rPh sb="68" eb="70">
      <t>タスウ</t>
    </rPh>
    <rPh sb="72" eb="73">
      <t>トウ</t>
    </rPh>
    <rPh sb="74" eb="76">
      <t>ジギョウ</t>
    </rPh>
    <rPh sb="77" eb="81">
      <t>ジッシノウリョク</t>
    </rPh>
    <rPh sb="82" eb="84">
      <t>ジギョウ</t>
    </rPh>
    <rPh sb="85" eb="88">
      <t>カクジツセイ</t>
    </rPh>
    <rPh sb="89" eb="90">
      <t>ミト</t>
    </rPh>
    <rPh sb="95" eb="97">
      <t>バアイ</t>
    </rPh>
    <rPh sb="98" eb="100">
      <t>オウサツ</t>
    </rPh>
    <rPh sb="101" eb="102">
      <t>ミト</t>
    </rPh>
    <rPh sb="107" eb="109">
      <t>バアイ</t>
    </rPh>
    <phoneticPr fontId="4"/>
  </si>
  <si>
    <t>参加登録申請者記入箇所</t>
    <rPh sb="0" eb="2">
      <t>サンカ</t>
    </rPh>
    <rPh sb="2" eb="4">
      <t>トウロク</t>
    </rPh>
    <rPh sb="4" eb="6">
      <t>シンセイ</t>
    </rPh>
    <rPh sb="6" eb="7">
      <t>シャ</t>
    </rPh>
    <rPh sb="7" eb="9">
      <t>キニュウ</t>
    </rPh>
    <rPh sb="9" eb="11">
      <t>カショ</t>
    </rPh>
    <phoneticPr fontId="4"/>
  </si>
  <si>
    <t>#</t>
    <phoneticPr fontId="4"/>
  </si>
  <si>
    <t>入力項目</t>
    <phoneticPr fontId="4"/>
  </si>
  <si>
    <t>単位</t>
    <rPh sb="0" eb="2">
      <t>タンイ</t>
    </rPh>
    <phoneticPr fontId="4"/>
  </si>
  <si>
    <t>入力欄</t>
    <rPh sb="0" eb="2">
      <t>ニュウリョク</t>
    </rPh>
    <rPh sb="2" eb="3">
      <t>ラン</t>
    </rPh>
    <phoneticPr fontId="4"/>
  </si>
  <si>
    <t>入力規則・備考</t>
    <rPh sb="0" eb="2">
      <t>ニュウリョク</t>
    </rPh>
    <rPh sb="2" eb="4">
      <t>キソク</t>
    </rPh>
    <rPh sb="5" eb="7">
      <t>ビコウ</t>
    </rPh>
    <phoneticPr fontId="4"/>
  </si>
  <si>
    <t>*</t>
  </si>
  <si>
    <t>事業者に係る情報</t>
    <rPh sb="0" eb="3">
      <t>ジギョウシャ</t>
    </rPh>
    <rPh sb="4" eb="5">
      <t>カカ</t>
    </rPh>
    <rPh sb="6" eb="8">
      <t>ジョウホウ</t>
    </rPh>
    <phoneticPr fontId="4"/>
  </si>
  <si>
    <t>参加登録する事業者の単位(単一事業者またはコンソーシアム)</t>
    <rPh sb="0" eb="2">
      <t>サンカ</t>
    </rPh>
    <rPh sb="2" eb="4">
      <t>トウロク</t>
    </rPh>
    <rPh sb="6" eb="9">
      <t>ジギョウシャ</t>
    </rPh>
    <rPh sb="10" eb="12">
      <t>タンイ</t>
    </rPh>
    <rPh sb="13" eb="15">
      <t>タンイツ</t>
    </rPh>
    <rPh sb="15" eb="18">
      <t>ジギョウシャ</t>
    </rPh>
    <phoneticPr fontId="4"/>
  </si>
  <si>
    <t>-</t>
    <phoneticPr fontId="4"/>
  </si>
  <si>
    <t>単一事業者の場合</t>
    <rPh sb="0" eb="2">
      <t>タンイツ</t>
    </rPh>
    <rPh sb="2" eb="5">
      <t>ジギョウシャ</t>
    </rPh>
    <phoneticPr fontId="4"/>
  </si>
  <si>
    <t>事業者コード</t>
    <rPh sb="0" eb="3">
      <t>ジギョウシャ</t>
    </rPh>
    <phoneticPr fontId="4"/>
  </si>
  <si>
    <t>容量市場システムの事業者情報登録にて採番された番号を入力</t>
    <rPh sb="0" eb="2">
      <t>ヨウリョウ</t>
    </rPh>
    <rPh sb="2" eb="4">
      <t>シジョウ</t>
    </rPh>
    <rPh sb="9" eb="12">
      <t>ジギョウシャ</t>
    </rPh>
    <rPh sb="12" eb="14">
      <t>ジョウホウ</t>
    </rPh>
    <rPh sb="14" eb="16">
      <t>トウロク</t>
    </rPh>
    <rPh sb="18" eb="20">
      <t>サイバン</t>
    </rPh>
    <rPh sb="23" eb="25">
      <t>バンゴウ</t>
    </rPh>
    <rPh sb="26" eb="28">
      <t>ニュウリョク</t>
    </rPh>
    <phoneticPr fontId="4"/>
  </si>
  <si>
    <t>事業者名</t>
    <rPh sb="0" eb="3">
      <t>ジギョウシャ</t>
    </rPh>
    <rPh sb="3" eb="4">
      <t>メイ</t>
    </rPh>
    <phoneticPr fontId="4"/>
  </si>
  <si>
    <t>事業者名を入力</t>
    <rPh sb="0" eb="3">
      <t>ジギョウシャ</t>
    </rPh>
    <rPh sb="3" eb="4">
      <t>メイ</t>
    </rPh>
    <rPh sb="5" eb="7">
      <t>ニュウリョク</t>
    </rPh>
    <phoneticPr fontId="4"/>
  </si>
  <si>
    <t>住所</t>
    <rPh sb="0" eb="2">
      <t>ジュウショ</t>
    </rPh>
    <phoneticPr fontId="4"/>
  </si>
  <si>
    <t>事業者の住所を入力</t>
    <rPh sb="0" eb="3">
      <t>ジギョウシャ</t>
    </rPh>
    <rPh sb="4" eb="6">
      <t>ジュウショ</t>
    </rPh>
    <rPh sb="7" eb="9">
      <t>ニュウリョク</t>
    </rPh>
    <phoneticPr fontId="4"/>
  </si>
  <si>
    <t>法人番号</t>
    <rPh sb="0" eb="2">
      <t>ホウジン</t>
    </rPh>
    <rPh sb="2" eb="4">
      <t>バンゴウ</t>
    </rPh>
    <phoneticPr fontId="4"/>
  </si>
  <si>
    <t>数字13桁の法人番号を入力</t>
    <rPh sb="0" eb="2">
      <t>スウジ</t>
    </rPh>
    <rPh sb="4" eb="5">
      <t>ケタ</t>
    </rPh>
    <rPh sb="6" eb="8">
      <t>ホウジン</t>
    </rPh>
    <rPh sb="8" eb="10">
      <t>バンゴウ</t>
    </rPh>
    <rPh sb="11" eb="13">
      <t>ニュウリョク</t>
    </rPh>
    <phoneticPr fontId="4"/>
  </si>
  <si>
    <t>-</t>
  </si>
  <si>
    <t>コンソーシアムの場合</t>
    <rPh sb="8" eb="10">
      <t>バアイ</t>
    </rPh>
    <phoneticPr fontId="4"/>
  </si>
  <si>
    <t>代表企業</t>
    <rPh sb="0" eb="2">
      <t>ダイヒョウ</t>
    </rPh>
    <rPh sb="2" eb="4">
      <t>キギョウ</t>
    </rPh>
    <phoneticPr fontId="4"/>
  </si>
  <si>
    <t>事業者名を入力</t>
  </si>
  <si>
    <t>事業者の住所を入力</t>
  </si>
  <si>
    <t>数字13桁の法人番号を入力</t>
  </si>
  <si>
    <t>出資比率(予定)</t>
    <rPh sb="0" eb="2">
      <t>シュッシ</t>
    </rPh>
    <rPh sb="2" eb="4">
      <t>ヒリツ</t>
    </rPh>
    <rPh sb="5" eb="7">
      <t>ヨテイ</t>
    </rPh>
    <phoneticPr fontId="4"/>
  </si>
  <si>
    <t>%</t>
    <phoneticPr fontId="4"/>
  </si>
  <si>
    <t>0以上100以下の数値(整数または小数を含む数)を入力</t>
    <rPh sb="1" eb="3">
      <t>イジョウ</t>
    </rPh>
    <rPh sb="6" eb="8">
      <t>イカ</t>
    </rPh>
    <rPh sb="9" eb="11">
      <t>スウチ</t>
    </rPh>
    <rPh sb="12" eb="14">
      <t>セイスウ</t>
    </rPh>
    <rPh sb="17" eb="19">
      <t>ショウスウ</t>
    </rPh>
    <rPh sb="20" eb="21">
      <t>フク</t>
    </rPh>
    <rPh sb="22" eb="23">
      <t>スウ</t>
    </rPh>
    <rPh sb="25" eb="27">
      <t>ニュウリョク</t>
    </rPh>
    <phoneticPr fontId="4"/>
  </si>
  <si>
    <t>議決権保有割合(予定)</t>
    <rPh sb="0" eb="3">
      <t>ギケツケン</t>
    </rPh>
    <rPh sb="3" eb="5">
      <t>ホユウ</t>
    </rPh>
    <rPh sb="5" eb="7">
      <t>ワリアイ</t>
    </rPh>
    <rPh sb="8" eb="10">
      <t>ヨテイ</t>
    </rPh>
    <phoneticPr fontId="4"/>
  </si>
  <si>
    <t>%</t>
  </si>
  <si>
    <t>0以上100以下の数値(整数または小数を含む数)を入力</t>
  </si>
  <si>
    <t>構成員①</t>
    <rPh sb="0" eb="2">
      <t>コウセイ</t>
    </rPh>
    <rPh sb="2" eb="3">
      <t>イン</t>
    </rPh>
    <phoneticPr fontId="4"/>
  </si>
  <si>
    <t>構成員②</t>
    <rPh sb="0" eb="2">
      <t>コウセイ</t>
    </rPh>
    <rPh sb="2" eb="3">
      <t>イン</t>
    </rPh>
    <phoneticPr fontId="4"/>
  </si>
  <si>
    <t>構成員③</t>
    <rPh sb="0" eb="2">
      <t>コウセイ</t>
    </rPh>
    <rPh sb="2" eb="3">
      <t>イン</t>
    </rPh>
    <phoneticPr fontId="4"/>
  </si>
  <si>
    <t>電源に係る情報</t>
    <rPh sb="0" eb="2">
      <t>デンゲン</t>
    </rPh>
    <rPh sb="3" eb="4">
      <t>カカ</t>
    </rPh>
    <rPh sb="5" eb="7">
      <t>ジョウホウ</t>
    </rPh>
    <phoneticPr fontId="4"/>
  </si>
  <si>
    <t>基本情報</t>
    <rPh sb="0" eb="2">
      <t>キホン</t>
    </rPh>
    <rPh sb="2" eb="4">
      <t>ジョウホウ</t>
    </rPh>
    <phoneticPr fontId="4"/>
  </si>
  <si>
    <t>容量を提供する電源等の区分</t>
    <rPh sb="0" eb="2">
      <t>ヨウリョウ</t>
    </rPh>
    <rPh sb="3" eb="5">
      <t>テイキョウ</t>
    </rPh>
    <rPh sb="7" eb="9">
      <t>デンゲン</t>
    </rPh>
    <rPh sb="9" eb="10">
      <t>トウ</t>
    </rPh>
    <rPh sb="11" eb="13">
      <t>クブン</t>
    </rPh>
    <phoneticPr fontId="4"/>
  </si>
  <si>
    <t>変動電源</t>
    <rPh sb="0" eb="4">
      <t>ヘンドウデンゲン</t>
    </rPh>
    <phoneticPr fontId="3"/>
  </si>
  <si>
    <t>年度</t>
    <rPh sb="0" eb="2">
      <t>ネンド</t>
    </rPh>
    <phoneticPr fontId="4"/>
  </si>
  <si>
    <t>電源等の名称</t>
    <rPh sb="0" eb="2">
      <t>デンゲン</t>
    </rPh>
    <rPh sb="2" eb="3">
      <t>トウ</t>
    </rPh>
    <rPh sb="4" eb="6">
      <t>メイショウ</t>
    </rPh>
    <phoneticPr fontId="4"/>
  </si>
  <si>
    <t>ABC発電所</t>
    <rPh sb="3" eb="5">
      <t>ハツデン</t>
    </rPh>
    <rPh sb="5" eb="6">
      <t>ショ</t>
    </rPh>
    <phoneticPr fontId="1"/>
  </si>
  <si>
    <t>電源等識別番号</t>
    <rPh sb="0" eb="2">
      <t>デンゲン</t>
    </rPh>
    <rPh sb="2" eb="3">
      <t>トウ</t>
    </rPh>
    <rPh sb="3" eb="5">
      <t>シキベツ</t>
    </rPh>
    <rPh sb="5" eb="7">
      <t>バンゴウ</t>
    </rPh>
    <phoneticPr fontId="4"/>
  </si>
  <si>
    <t>0000018401</t>
  </si>
  <si>
    <t>設置場所</t>
    <rPh sb="0" eb="2">
      <t>セッチ</t>
    </rPh>
    <rPh sb="2" eb="4">
      <t>バショ</t>
    </rPh>
    <phoneticPr fontId="4"/>
  </si>
  <si>
    <t>千葉県柏市XX1-1-1</t>
    <rPh sb="0" eb="3">
      <t>チバケン</t>
    </rPh>
    <rPh sb="3" eb="5">
      <t>カシワシ</t>
    </rPh>
    <phoneticPr fontId="1"/>
  </si>
  <si>
    <t>電源等の設置場所を入力(形式任意)</t>
    <rPh sb="0" eb="2">
      <t>デンゲン</t>
    </rPh>
    <rPh sb="2" eb="3">
      <t>トウ</t>
    </rPh>
    <rPh sb="4" eb="6">
      <t>セッチ</t>
    </rPh>
    <rPh sb="6" eb="8">
      <t>バショ</t>
    </rPh>
    <rPh sb="9" eb="11">
      <t>ニュウリョク</t>
    </rPh>
    <rPh sb="14" eb="16">
      <t>ニンイ</t>
    </rPh>
    <phoneticPr fontId="4"/>
  </si>
  <si>
    <t>発電設備の所有者</t>
    <rPh sb="0" eb="2">
      <t>ハツデン</t>
    </rPh>
    <rPh sb="2" eb="4">
      <t>セツビ</t>
    </rPh>
    <rPh sb="5" eb="8">
      <t>ショユウシャ</t>
    </rPh>
    <phoneticPr fontId="4"/>
  </si>
  <si>
    <t>TTTT株式会社</t>
    <rPh sb="4" eb="6">
      <t>カブシキ</t>
    </rPh>
    <rPh sb="6" eb="8">
      <t>カイシャ</t>
    </rPh>
    <phoneticPr fontId="1"/>
  </si>
  <si>
    <t>発電設備の所有者の事業者名を入力</t>
    <rPh sb="0" eb="2">
      <t>ハツデン</t>
    </rPh>
    <rPh sb="2" eb="4">
      <t>セツビ</t>
    </rPh>
    <rPh sb="5" eb="8">
      <t>ショユウシャ</t>
    </rPh>
    <rPh sb="9" eb="12">
      <t>ジギョウシャ</t>
    </rPh>
    <rPh sb="12" eb="13">
      <t>メイ</t>
    </rPh>
    <rPh sb="14" eb="16">
      <t>ニュウリョク</t>
    </rPh>
    <phoneticPr fontId="4"/>
  </si>
  <si>
    <t>住所</t>
    <phoneticPr fontId="4"/>
  </si>
  <si>
    <t>東京都千代田区1-1-1</t>
    <rPh sb="0" eb="3">
      <t>トウキョウト</t>
    </rPh>
    <rPh sb="3" eb="7">
      <t>チヨダク</t>
    </rPh>
    <phoneticPr fontId="1"/>
  </si>
  <si>
    <t>法人番号</t>
    <phoneticPr fontId="4"/>
  </si>
  <si>
    <t>受電地点特定番号</t>
    <rPh sb="0" eb="2">
      <t>ジュデン</t>
    </rPh>
    <rPh sb="2" eb="4">
      <t>チテン</t>
    </rPh>
    <rPh sb="4" eb="6">
      <t>トクテイ</t>
    </rPh>
    <rPh sb="6" eb="8">
      <t>バンゴウ</t>
    </rPh>
    <phoneticPr fontId="4"/>
  </si>
  <si>
    <t>9999999999999999999999</t>
  </si>
  <si>
    <t>系統コード</t>
    <rPh sb="0" eb="2">
      <t>ケイトウ</t>
    </rPh>
    <phoneticPr fontId="4"/>
  </si>
  <si>
    <t>YYYYY</t>
  </si>
  <si>
    <t>エリア名</t>
    <rPh sb="3" eb="4">
      <t>メイ</t>
    </rPh>
    <phoneticPr fontId="4"/>
  </si>
  <si>
    <t>3.東京</t>
  </si>
  <si>
    <t>詳細情報</t>
    <rPh sb="0" eb="2">
      <t>ショウサイ</t>
    </rPh>
    <rPh sb="2" eb="4">
      <t>ジョウホウ</t>
    </rPh>
    <phoneticPr fontId="4"/>
  </si>
  <si>
    <t>号機単位の名称</t>
    <rPh sb="0" eb="2">
      <t>ゴウキ</t>
    </rPh>
    <rPh sb="2" eb="4">
      <t>タンイ</t>
    </rPh>
    <rPh sb="5" eb="7">
      <t>メイショウ</t>
    </rPh>
    <phoneticPr fontId="4"/>
  </si>
  <si>
    <t>1号機</t>
    <rPh sb="1" eb="3">
      <t>ゴウキ</t>
    </rPh>
    <phoneticPr fontId="1"/>
  </si>
  <si>
    <t>号機単位の名称を入力(形式任意)</t>
    <rPh sb="0" eb="2">
      <t>ゴウキ</t>
    </rPh>
    <rPh sb="2" eb="4">
      <t>タンイ</t>
    </rPh>
    <rPh sb="5" eb="7">
      <t>メイショウ</t>
    </rPh>
    <rPh sb="8" eb="10">
      <t>ニュウリョク</t>
    </rPh>
    <rPh sb="11" eb="13">
      <t>ケイシキ</t>
    </rPh>
    <rPh sb="13" eb="15">
      <t>ニンイ</t>
    </rPh>
    <phoneticPr fontId="4"/>
  </si>
  <si>
    <t>号機単位の所有者</t>
    <rPh sb="0" eb="2">
      <t>ゴウキ</t>
    </rPh>
    <rPh sb="2" eb="4">
      <t>タンイ</t>
    </rPh>
    <rPh sb="5" eb="8">
      <t>ショユウシャ</t>
    </rPh>
    <phoneticPr fontId="4"/>
  </si>
  <si>
    <t>エナジー太郎</t>
    <rPh sb="4" eb="6">
      <t>タロウ</t>
    </rPh>
    <phoneticPr fontId="1"/>
  </si>
  <si>
    <t>号機単位の所有者を入力(形式任意)</t>
    <rPh sb="0" eb="2">
      <t>ゴウキ</t>
    </rPh>
    <rPh sb="2" eb="4">
      <t>タンイ</t>
    </rPh>
    <rPh sb="5" eb="8">
      <t>ショユウシャ</t>
    </rPh>
    <rPh sb="9" eb="11">
      <t>ニュウリョク</t>
    </rPh>
    <rPh sb="12" eb="14">
      <t>ケイシキ</t>
    </rPh>
    <rPh sb="14" eb="16">
      <t>ニンイ</t>
    </rPh>
    <phoneticPr fontId="4"/>
  </si>
  <si>
    <t>新設・リプレース</t>
    <phoneticPr fontId="3"/>
  </si>
  <si>
    <t>リプレース</t>
  </si>
  <si>
    <t>選択肢より選択(プルダウン)
※リプレースの定義は、同一事業者（既設発電設備を所有する事業者と資本関係や契約関係がある事業者を含む）が同一地域・地点で発電所の、原則すべての主要電気工作物を更新し、同一系統にアクセスするものとします</t>
    <rPh sb="0" eb="3">
      <t>センタクシ</t>
    </rPh>
    <rPh sb="5" eb="7">
      <t>センタク</t>
    </rPh>
    <phoneticPr fontId="4"/>
  </si>
  <si>
    <t>電源種別</t>
    <rPh sb="0" eb="2">
      <t>デンゲン</t>
    </rPh>
    <rPh sb="2" eb="4">
      <t>シュベツ</t>
    </rPh>
    <phoneticPr fontId="4"/>
  </si>
  <si>
    <t>水力</t>
  </si>
  <si>
    <t>発電方式の区分</t>
    <rPh sb="0" eb="2">
      <t>ハツデン</t>
    </rPh>
    <rPh sb="2" eb="4">
      <t>ホウシキ</t>
    </rPh>
    <rPh sb="5" eb="7">
      <t>クブン</t>
    </rPh>
    <phoneticPr fontId="4"/>
  </si>
  <si>
    <t>なし</t>
  </si>
  <si>
    <t>設備容量(発電端)</t>
    <rPh sb="0" eb="2">
      <t>セツビ</t>
    </rPh>
    <rPh sb="2" eb="4">
      <t>ヨウリョウ</t>
    </rPh>
    <rPh sb="5" eb="7">
      <t>ハツデン</t>
    </rPh>
    <rPh sb="7" eb="8">
      <t>タン</t>
    </rPh>
    <phoneticPr fontId="4"/>
  </si>
  <si>
    <t>kW</t>
    <phoneticPr fontId="4"/>
  </si>
  <si>
    <t>所内消費に供出する容量</t>
    <rPh sb="0" eb="4">
      <t>ショナイショウヒ</t>
    </rPh>
    <rPh sb="5" eb="7">
      <t>キョウシュツ</t>
    </rPh>
    <rPh sb="9" eb="11">
      <t>ヨウリョウ</t>
    </rPh>
    <phoneticPr fontId="4"/>
  </si>
  <si>
    <t>自家消費に供出する容量(ベース分)</t>
    <rPh sb="0" eb="2">
      <t>ジカ</t>
    </rPh>
    <rPh sb="2" eb="4">
      <t>ショウヒ</t>
    </rPh>
    <rPh sb="5" eb="7">
      <t>キョウシュツ</t>
    </rPh>
    <rPh sb="9" eb="11">
      <t>ヨウリョウ</t>
    </rPh>
    <rPh sb="15" eb="16">
      <t>ブン</t>
    </rPh>
    <phoneticPr fontId="4"/>
  </si>
  <si>
    <t>設備容量(送電端)</t>
    <rPh sb="0" eb="4">
      <t>セツビヨウリョウ</t>
    </rPh>
    <rPh sb="5" eb="8">
      <t>ソウデンタン</t>
    </rPh>
    <phoneticPr fontId="4"/>
  </si>
  <si>
    <t>自家消費に供出する容量(変動分)</t>
    <rPh sb="0" eb="2">
      <t>ジカ</t>
    </rPh>
    <rPh sb="2" eb="4">
      <t>ショウヒ</t>
    </rPh>
    <rPh sb="5" eb="7">
      <t>キョウシュツ</t>
    </rPh>
    <rPh sb="9" eb="11">
      <t>ヨウリョウ</t>
    </rPh>
    <rPh sb="12" eb="14">
      <t>ヘンドウ</t>
    </rPh>
    <rPh sb="14" eb="15">
      <t>ブン</t>
    </rPh>
    <phoneticPr fontId="4"/>
  </si>
  <si>
    <t>自己託送に供出する容量</t>
    <rPh sb="0" eb="2">
      <t>ジコ</t>
    </rPh>
    <rPh sb="2" eb="4">
      <t>タクソウ</t>
    </rPh>
    <rPh sb="5" eb="7">
      <t>キョウシュツ</t>
    </rPh>
    <rPh sb="9" eb="11">
      <t>ヨウリョウ</t>
    </rPh>
    <phoneticPr fontId="4"/>
  </si>
  <si>
    <t>特定供給に供出する容量</t>
    <rPh sb="0" eb="2">
      <t>トクテイ</t>
    </rPh>
    <rPh sb="2" eb="4">
      <t>キョウキュウ</t>
    </rPh>
    <rPh sb="5" eb="7">
      <t>キョウシュツ</t>
    </rPh>
    <rPh sb="9" eb="11">
      <t>ヨウリョウ</t>
    </rPh>
    <phoneticPr fontId="4"/>
  </si>
  <si>
    <t>特定送配電事業者に供出する容量</t>
    <rPh sb="0" eb="2">
      <t>トクテイ</t>
    </rPh>
    <rPh sb="2" eb="3">
      <t>ソウ</t>
    </rPh>
    <rPh sb="3" eb="5">
      <t>ハイデン</t>
    </rPh>
    <rPh sb="5" eb="8">
      <t>ジギョウシャ</t>
    </rPh>
    <rPh sb="9" eb="11">
      <t>キョウシュツ</t>
    </rPh>
    <rPh sb="13" eb="15">
      <t>ヨウリョウ</t>
    </rPh>
    <phoneticPr fontId="4"/>
  </si>
  <si>
    <t>FIT/FIPに供出する容量</t>
    <rPh sb="8" eb="10">
      <t>キョウシュツ</t>
    </rPh>
    <rPh sb="12" eb="14">
      <t>ヨウリョウ</t>
    </rPh>
    <phoneticPr fontId="4"/>
  </si>
  <si>
    <t>本オークションに参加可能な設備容量(送電端)</t>
    <rPh sb="0" eb="1">
      <t>ホン</t>
    </rPh>
    <rPh sb="8" eb="12">
      <t>サンカカノウ</t>
    </rPh>
    <rPh sb="13" eb="15">
      <t>セツビ</t>
    </rPh>
    <rPh sb="15" eb="17">
      <t>ヨウリョウ</t>
    </rPh>
    <rPh sb="18" eb="20">
      <t>ソウデン</t>
    </rPh>
    <rPh sb="20" eb="21">
      <t>タン</t>
    </rPh>
    <phoneticPr fontId="4"/>
  </si>
  <si>
    <t>供給力提供開始時期</t>
    <phoneticPr fontId="4"/>
  </si>
  <si>
    <t>YYYYMM</t>
    <phoneticPr fontId="4"/>
  </si>
  <si>
    <t>あり</t>
  </si>
  <si>
    <t>FIT/FIP認定ID</t>
    <rPh sb="7" eb="9">
      <t>ニンテイ</t>
    </rPh>
    <phoneticPr fontId="4"/>
  </si>
  <si>
    <t>特定契約の終了年月</t>
    <rPh sb="0" eb="2">
      <t>トクテイ</t>
    </rPh>
    <rPh sb="2" eb="4">
      <t>ケイヤク</t>
    </rPh>
    <rPh sb="5" eb="7">
      <t>シュウリョウ</t>
    </rPh>
    <rPh sb="7" eb="9">
      <t>ネンゲツ</t>
    </rPh>
    <phoneticPr fontId="4"/>
  </si>
  <si>
    <t>発電BGコード(1)</t>
    <rPh sb="0" eb="1">
      <t>ハツ</t>
    </rPh>
    <rPh sb="1" eb="2">
      <t>デン</t>
    </rPh>
    <phoneticPr fontId="4"/>
  </si>
  <si>
    <t>G****</t>
  </si>
  <si>
    <t>発電BGコード(2)</t>
    <rPh sb="0" eb="1">
      <t>ハツ</t>
    </rPh>
    <rPh sb="1" eb="2">
      <t>デン</t>
    </rPh>
    <phoneticPr fontId="4"/>
  </si>
  <si>
    <t>同上</t>
    <rPh sb="0" eb="2">
      <t>ドウジョウ</t>
    </rPh>
    <phoneticPr fontId="4"/>
  </si>
  <si>
    <t>発電BGコード(3)</t>
    <rPh sb="0" eb="1">
      <t>ハツ</t>
    </rPh>
    <rPh sb="1" eb="2">
      <t>デン</t>
    </rPh>
    <phoneticPr fontId="4"/>
  </si>
  <si>
    <t>発電BGコード(4)</t>
    <rPh sb="0" eb="1">
      <t>ハツ</t>
    </rPh>
    <rPh sb="1" eb="2">
      <t>デン</t>
    </rPh>
    <phoneticPr fontId="4"/>
  </si>
  <si>
    <t>発電BGコード(5)</t>
    <rPh sb="0" eb="1">
      <t>ハツ</t>
    </rPh>
    <rPh sb="1" eb="2">
      <t>デン</t>
    </rPh>
    <phoneticPr fontId="4"/>
  </si>
  <si>
    <t>前日計画提出締切の 13 日前 16 時まで</t>
  </si>
  <si>
    <t>電源の起動時間</t>
    <rPh sb="0" eb="2">
      <t>デンゲン</t>
    </rPh>
    <rPh sb="3" eb="5">
      <t>キドウ</t>
    </rPh>
    <rPh sb="5" eb="7">
      <t>ジカン</t>
    </rPh>
    <phoneticPr fontId="4"/>
  </si>
  <si>
    <t xml:space="preserve">①パターン名：「コールド」
起動～並列：○時間〇分
並列～フル出力：○時間〇分
</t>
    <rPh sb="5" eb="6">
      <t>メイ</t>
    </rPh>
    <rPh sb="14" eb="16">
      <t>キドウ</t>
    </rPh>
    <rPh sb="17" eb="19">
      <t>ヘイレツ</t>
    </rPh>
    <rPh sb="21" eb="23">
      <t>ジカン</t>
    </rPh>
    <rPh sb="23" eb="25">
      <t>マルフン</t>
    </rPh>
    <rPh sb="26" eb="28">
      <t>ヘイレツ</t>
    </rPh>
    <rPh sb="31" eb="33">
      <t>シュツリョク</t>
    </rPh>
    <rPh sb="35" eb="37">
      <t>ジカン</t>
    </rPh>
    <rPh sb="37" eb="39">
      <t>マルフン</t>
    </rPh>
    <phoneticPr fontId="1"/>
  </si>
  <si>
    <t>環境アセスメント完了年度(見込みを含む)</t>
  </si>
  <si>
    <t>同時落札条件の対象有無</t>
    <rPh sb="0" eb="2">
      <t>ドウジ</t>
    </rPh>
    <rPh sb="2" eb="4">
      <t>ラクサツ</t>
    </rPh>
    <rPh sb="4" eb="6">
      <t>ジョウケン</t>
    </rPh>
    <rPh sb="7" eb="9">
      <t>タイショウ</t>
    </rPh>
    <rPh sb="9" eb="11">
      <t>ウム</t>
    </rPh>
    <phoneticPr fontId="4"/>
  </si>
  <si>
    <t>同時落札条件に係る共用設備の有無</t>
    <phoneticPr fontId="4"/>
  </si>
  <si>
    <t>同時落札条件の対象となる相手先電源(1)</t>
  </si>
  <si>
    <t>相手先電源を提供する事業者の事業者コード</t>
    <phoneticPr fontId="4"/>
  </si>
  <si>
    <t>7Y02</t>
  </si>
  <si>
    <t>相手先電源の名称</t>
  </si>
  <si>
    <t>BBB</t>
  </si>
  <si>
    <t>同時落札条件の相手先電源(1)の名称を入力</t>
    <rPh sb="0" eb="2">
      <t>ドウジ</t>
    </rPh>
    <rPh sb="2" eb="4">
      <t>ラクサツ</t>
    </rPh>
    <rPh sb="4" eb="6">
      <t>ジョウケン</t>
    </rPh>
    <rPh sb="7" eb="9">
      <t>アイテ</t>
    </rPh>
    <rPh sb="9" eb="10">
      <t>サキ</t>
    </rPh>
    <rPh sb="10" eb="12">
      <t>デンゲン</t>
    </rPh>
    <rPh sb="16" eb="18">
      <t>メイショウ</t>
    </rPh>
    <rPh sb="19" eb="21">
      <t>ニュウリョク</t>
    </rPh>
    <phoneticPr fontId="4"/>
  </si>
  <si>
    <t>相手先の電源等識別番号</t>
    <rPh sb="0" eb="3">
      <t>アイテサキ</t>
    </rPh>
    <rPh sb="4" eb="11">
      <t>デンゲントウシキベツバンゴウ</t>
    </rPh>
    <phoneticPr fontId="4"/>
  </si>
  <si>
    <t>0000022222</t>
  </si>
  <si>
    <t>同時落札条件の対象となる相手先電源(2)</t>
  </si>
  <si>
    <t>相手先電源を提供する事業者の事業者コード</t>
  </si>
  <si>
    <t>7Y03</t>
  </si>
  <si>
    <t>CCC</t>
  </si>
  <si>
    <t>0000033333</t>
  </si>
  <si>
    <t>同時落札条件の対象となる相手先電源(3)</t>
  </si>
  <si>
    <t>7Y04</t>
  </si>
  <si>
    <t>DDD</t>
  </si>
  <si>
    <t>0000044444</t>
  </si>
  <si>
    <t>同時落札条件の対象となる相手先電源(4)</t>
  </si>
  <si>
    <t>7Y05</t>
  </si>
  <si>
    <t>EEE</t>
  </si>
  <si>
    <t>0000055555</t>
  </si>
  <si>
    <t>同時落札条件の対象となる相手先電源(5)</t>
  </si>
  <si>
    <t>7Y06</t>
  </si>
  <si>
    <t>FFF</t>
  </si>
  <si>
    <t>0000066666</t>
  </si>
  <si>
    <t>系統接続に係る事項</t>
    <rPh sb="0" eb="2">
      <t>ケイトウ</t>
    </rPh>
    <rPh sb="2" eb="4">
      <t>セツゾク</t>
    </rPh>
    <rPh sb="5" eb="6">
      <t>カカ</t>
    </rPh>
    <rPh sb="7" eb="9">
      <t>ジコウ</t>
    </rPh>
    <phoneticPr fontId="4"/>
  </si>
  <si>
    <t>接続検討回答日</t>
    <rPh sb="0" eb="2">
      <t>セツゾク</t>
    </rPh>
    <rPh sb="2" eb="4">
      <t>ケントウ</t>
    </rPh>
    <rPh sb="4" eb="6">
      <t>カイトウ</t>
    </rPh>
    <rPh sb="6" eb="7">
      <t>ヒ</t>
    </rPh>
    <phoneticPr fontId="4"/>
  </si>
  <si>
    <t>YYYYMMDD</t>
    <phoneticPr fontId="4"/>
  </si>
  <si>
    <t>工事費負担金額</t>
    <rPh sb="0" eb="2">
      <t>コウジ</t>
    </rPh>
    <rPh sb="2" eb="3">
      <t>ヒ</t>
    </rPh>
    <rPh sb="3" eb="5">
      <t>フタン</t>
    </rPh>
    <rPh sb="5" eb="7">
      <t>キンガク</t>
    </rPh>
    <phoneticPr fontId="4"/>
  </si>
  <si>
    <t>円(税抜)</t>
    <rPh sb="0" eb="1">
      <t>エン</t>
    </rPh>
    <rPh sb="2" eb="3">
      <t>ゼイ</t>
    </rPh>
    <rPh sb="3" eb="4">
      <t>ヌ</t>
    </rPh>
    <phoneticPr fontId="4"/>
  </si>
  <si>
    <t>事業実施計画</t>
    <rPh sb="0" eb="2">
      <t>ジギョウ</t>
    </rPh>
    <rPh sb="2" eb="4">
      <t>ジッシ</t>
    </rPh>
    <rPh sb="4" eb="6">
      <t>ケイカク</t>
    </rPh>
    <phoneticPr fontId="4"/>
  </si>
  <si>
    <t>環境影響評価の要否</t>
    <rPh sb="0" eb="2">
      <t>カンキョウ</t>
    </rPh>
    <rPh sb="2" eb="4">
      <t>エイキョウ</t>
    </rPh>
    <rPh sb="4" eb="6">
      <t>ヒョウカ</t>
    </rPh>
    <rPh sb="7" eb="9">
      <t>ヨウヒ</t>
    </rPh>
    <phoneticPr fontId="4"/>
  </si>
  <si>
    <t>必要</t>
  </si>
  <si>
    <t>環境影響評価の手続予定期間</t>
    <rPh sb="0" eb="2">
      <t>カンキョウ</t>
    </rPh>
    <rPh sb="2" eb="4">
      <t>エイキョウ</t>
    </rPh>
    <rPh sb="4" eb="6">
      <t>ヒョウカ</t>
    </rPh>
    <rPh sb="7" eb="9">
      <t>テツヅキ</t>
    </rPh>
    <rPh sb="9" eb="11">
      <t>ヨテイ</t>
    </rPh>
    <rPh sb="11" eb="13">
      <t>キカン</t>
    </rPh>
    <phoneticPr fontId="4"/>
  </si>
  <si>
    <t>設置工事開始予定年月</t>
    <rPh sb="0" eb="2">
      <t>セッチ</t>
    </rPh>
    <rPh sb="2" eb="4">
      <t>コウジ</t>
    </rPh>
    <rPh sb="4" eb="6">
      <t>カイシ</t>
    </rPh>
    <rPh sb="6" eb="8">
      <t>ヨテイ</t>
    </rPh>
    <rPh sb="8" eb="10">
      <t>ネンゲツ</t>
    </rPh>
    <phoneticPr fontId="4"/>
  </si>
  <si>
    <t>資金調達に係る情報</t>
    <rPh sb="0" eb="2">
      <t>シキン</t>
    </rPh>
    <rPh sb="2" eb="4">
      <t>チョウタツ</t>
    </rPh>
    <rPh sb="5" eb="6">
      <t>カカ</t>
    </rPh>
    <rPh sb="7" eb="9">
      <t>ジョウホウ</t>
    </rPh>
    <phoneticPr fontId="4"/>
  </si>
  <si>
    <t>総調達予定額</t>
    <rPh sb="0" eb="1">
      <t>ソウ</t>
    </rPh>
    <rPh sb="1" eb="3">
      <t>チョウタツ</t>
    </rPh>
    <rPh sb="3" eb="5">
      <t>ヨテイ</t>
    </rPh>
    <rPh sb="5" eb="6">
      <t>ガク</t>
    </rPh>
    <phoneticPr fontId="4"/>
  </si>
  <si>
    <t>円</t>
    <rPh sb="0" eb="1">
      <t>エン</t>
    </rPh>
    <phoneticPr fontId="4"/>
  </si>
  <si>
    <t>自己資本による調達予定額</t>
    <rPh sb="0" eb="2">
      <t>ジコ</t>
    </rPh>
    <rPh sb="2" eb="4">
      <t>シホン</t>
    </rPh>
    <rPh sb="7" eb="9">
      <t>チョウタツ</t>
    </rPh>
    <rPh sb="9" eb="11">
      <t>ヨテイ</t>
    </rPh>
    <rPh sb="11" eb="12">
      <t>ガク</t>
    </rPh>
    <phoneticPr fontId="4"/>
  </si>
  <si>
    <t>資本金額</t>
    <rPh sb="0" eb="2">
      <t>シホン</t>
    </rPh>
    <rPh sb="2" eb="4">
      <t>キンガク</t>
    </rPh>
    <phoneticPr fontId="4"/>
  </si>
  <si>
    <t>出資者(1)</t>
    <rPh sb="0" eb="3">
      <t>シュッシシャ</t>
    </rPh>
    <phoneticPr fontId="4"/>
  </si>
  <si>
    <t>名称</t>
    <rPh sb="0" eb="2">
      <t>メイショウ</t>
    </rPh>
    <phoneticPr fontId="4"/>
  </si>
  <si>
    <t>AAA</t>
  </si>
  <si>
    <t>出資者の選定理由</t>
    <rPh sb="0" eb="2">
      <t>シュッシ</t>
    </rPh>
    <rPh sb="2" eb="3">
      <t>シャ</t>
    </rPh>
    <rPh sb="4" eb="6">
      <t>センテイ</t>
    </rPh>
    <rPh sb="6" eb="8">
      <t>リユウ</t>
    </rPh>
    <phoneticPr fontId="4"/>
  </si>
  <si>
    <t>XXXXXのため</t>
  </si>
  <si>
    <t>出資者(2)</t>
    <rPh sb="0" eb="3">
      <t>シュッシシャ</t>
    </rPh>
    <phoneticPr fontId="4"/>
  </si>
  <si>
    <t>出資者(3)</t>
    <rPh sb="0" eb="3">
      <t>シュッシシャ</t>
    </rPh>
    <phoneticPr fontId="4"/>
  </si>
  <si>
    <t>出資者(4)</t>
    <rPh sb="0" eb="3">
      <t>シュッシシャ</t>
    </rPh>
    <phoneticPr fontId="4"/>
  </si>
  <si>
    <t>出資者(5)</t>
    <rPh sb="0" eb="3">
      <t>シュッシシャ</t>
    </rPh>
    <phoneticPr fontId="4"/>
  </si>
  <si>
    <t>負債による調達予定額</t>
    <rPh sb="0" eb="2">
      <t>フサイ</t>
    </rPh>
    <rPh sb="5" eb="7">
      <t>チョウタツ</t>
    </rPh>
    <rPh sb="7" eb="9">
      <t>ヨテイ</t>
    </rPh>
    <rPh sb="9" eb="10">
      <t>ガク</t>
    </rPh>
    <phoneticPr fontId="4"/>
  </si>
  <si>
    <t>総借入額</t>
    <rPh sb="0" eb="1">
      <t>ソウ</t>
    </rPh>
    <rPh sb="1" eb="3">
      <t>カリイレ</t>
    </rPh>
    <rPh sb="3" eb="4">
      <t>ガク</t>
    </rPh>
    <phoneticPr fontId="4"/>
  </si>
  <si>
    <t>借入形式</t>
    <rPh sb="0" eb="2">
      <t>カリイレ</t>
    </rPh>
    <rPh sb="2" eb="4">
      <t>ケイシキ</t>
    </rPh>
    <phoneticPr fontId="4"/>
  </si>
  <si>
    <t>その他</t>
  </si>
  <si>
    <t>借入形式(その他の場合の詳細)</t>
    <rPh sb="0" eb="2">
      <t>カリイレ</t>
    </rPh>
    <rPh sb="2" eb="4">
      <t>ケイシキ</t>
    </rPh>
    <rPh sb="7" eb="8">
      <t>タ</t>
    </rPh>
    <rPh sb="9" eb="11">
      <t>バアイ</t>
    </rPh>
    <rPh sb="12" eb="14">
      <t>ショウサイ</t>
    </rPh>
    <phoneticPr fontId="4"/>
  </si>
  <si>
    <t>xxx</t>
  </si>
  <si>
    <t>当該形式を選択する理由</t>
    <rPh sb="0" eb="2">
      <t>トウガイ</t>
    </rPh>
    <rPh sb="2" eb="4">
      <t>ケイシキ</t>
    </rPh>
    <rPh sb="5" eb="7">
      <t>センタク</t>
    </rPh>
    <rPh sb="9" eb="11">
      <t>リユウ</t>
    </rPh>
    <phoneticPr fontId="4"/>
  </si>
  <si>
    <t>金利が最も優遇されたため</t>
    <rPh sb="0" eb="2">
      <t>キンリ</t>
    </rPh>
    <rPh sb="3" eb="4">
      <t>モット</t>
    </rPh>
    <rPh sb="5" eb="7">
      <t>ユウグウ</t>
    </rPh>
    <phoneticPr fontId="1"/>
  </si>
  <si>
    <t>想定する金融機関</t>
    <rPh sb="0" eb="2">
      <t>ソウテイ</t>
    </rPh>
    <rPh sb="4" eb="6">
      <t>キンユウ</t>
    </rPh>
    <rPh sb="6" eb="8">
      <t>キカン</t>
    </rPh>
    <phoneticPr fontId="4"/>
  </si>
  <si>
    <t>金融機関(1)</t>
    <rPh sb="0" eb="2">
      <t>キンユウ</t>
    </rPh>
    <rPh sb="2" eb="4">
      <t>キカン</t>
    </rPh>
    <phoneticPr fontId="4"/>
  </si>
  <si>
    <t>借入比率</t>
    <rPh sb="0" eb="2">
      <t>カリイレ</t>
    </rPh>
    <rPh sb="2" eb="4">
      <t>ヒリツ</t>
    </rPh>
    <phoneticPr fontId="4"/>
  </si>
  <si>
    <t>当該金融機関の選定理由</t>
    <rPh sb="0" eb="6">
      <t>トウガイキンユウキカン</t>
    </rPh>
    <rPh sb="7" eb="11">
      <t>センテイリユウ</t>
    </rPh>
    <phoneticPr fontId="4"/>
  </si>
  <si>
    <t>○○のため</t>
  </si>
  <si>
    <t>金融機関(2)</t>
    <rPh sb="0" eb="2">
      <t>キンユウ</t>
    </rPh>
    <rPh sb="2" eb="4">
      <t>キカン</t>
    </rPh>
    <phoneticPr fontId="4"/>
  </si>
  <si>
    <t>同上</t>
    <rPh sb="0" eb="2">
      <t>ドウジョウ</t>
    </rPh>
    <phoneticPr fontId="3"/>
  </si>
  <si>
    <t>金融機関(3)</t>
    <rPh sb="0" eb="2">
      <t>キンユウ</t>
    </rPh>
    <rPh sb="2" eb="4">
      <t>キカン</t>
    </rPh>
    <phoneticPr fontId="4"/>
  </si>
  <si>
    <t>金融機関(4)</t>
    <rPh sb="0" eb="2">
      <t>キンユウ</t>
    </rPh>
    <rPh sb="2" eb="4">
      <t>キカン</t>
    </rPh>
    <phoneticPr fontId="4"/>
  </si>
  <si>
    <t>金融機関(5)</t>
    <rPh sb="0" eb="2">
      <t>キンユウ</t>
    </rPh>
    <rPh sb="2" eb="4">
      <t>キカン</t>
    </rPh>
    <phoneticPr fontId="4"/>
  </si>
  <si>
    <t>債権を発行する場合</t>
    <rPh sb="0" eb="2">
      <t>サイケン</t>
    </rPh>
    <rPh sb="3" eb="5">
      <t>ハッコウ</t>
    </rPh>
    <rPh sb="7" eb="9">
      <t>バアイ</t>
    </rPh>
    <phoneticPr fontId="4"/>
  </si>
  <si>
    <t>債権の種類</t>
    <rPh sb="0" eb="2">
      <t>サイケン</t>
    </rPh>
    <rPh sb="3" eb="5">
      <t>シュルイ</t>
    </rPh>
    <phoneticPr fontId="4"/>
  </si>
  <si>
    <t>発行条件</t>
    <rPh sb="0" eb="2">
      <t>ハッコウ</t>
    </rPh>
    <rPh sb="2" eb="4">
      <t>ジョウケン</t>
    </rPh>
    <phoneticPr fontId="4"/>
  </si>
  <si>
    <t>債権発行を選択する理由</t>
    <rPh sb="0" eb="2">
      <t>サイケン</t>
    </rPh>
    <rPh sb="2" eb="4">
      <t>ハッコウ</t>
    </rPh>
    <rPh sb="5" eb="7">
      <t>センタク</t>
    </rPh>
    <rPh sb="9" eb="11">
      <t>リユウ</t>
    </rPh>
    <phoneticPr fontId="4"/>
  </si>
  <si>
    <t>補助金の受領額</t>
    <rPh sb="0" eb="3">
      <t>ホジョキン</t>
    </rPh>
    <rPh sb="4" eb="6">
      <t>ズリョウ</t>
    </rPh>
    <rPh sb="6" eb="7">
      <t>ガク</t>
    </rPh>
    <phoneticPr fontId="4"/>
  </si>
  <si>
    <t>補助金の名称</t>
    <rPh sb="0" eb="2">
      <t>ホジョ</t>
    </rPh>
    <rPh sb="2" eb="3">
      <t>キン</t>
    </rPh>
    <rPh sb="4" eb="6">
      <t>メイショウ</t>
    </rPh>
    <phoneticPr fontId="4"/>
  </si>
  <si>
    <t>補助金の内容</t>
    <rPh sb="0" eb="3">
      <t>ホジョキン</t>
    </rPh>
    <rPh sb="4" eb="6">
      <t>ナイヨウ</t>
    </rPh>
    <phoneticPr fontId="4"/>
  </si>
  <si>
    <t>*</t>
    <phoneticPr fontId="4"/>
  </si>
  <si>
    <t>事業計画書</t>
    <rPh sb="0" eb="2">
      <t>ジギョウ</t>
    </rPh>
    <rPh sb="2" eb="5">
      <t>ケイカクショ</t>
    </rPh>
    <phoneticPr fontId="4"/>
  </si>
  <si>
    <t>1.応札事業者</t>
    <rPh sb="2" eb="4">
      <t>オウサツ</t>
    </rPh>
    <rPh sb="4" eb="7">
      <t>ジギョウシャ</t>
    </rPh>
    <phoneticPr fontId="4"/>
  </si>
  <si>
    <t>コンソーシアム以外の場合</t>
    <rPh sb="7" eb="9">
      <t>イガイ</t>
    </rPh>
    <rPh sb="10" eb="12">
      <t>バアイ</t>
    </rPh>
    <phoneticPr fontId="4"/>
  </si>
  <si>
    <t>出資比率（予定）</t>
    <rPh sb="0" eb="2">
      <t>シュッシ</t>
    </rPh>
    <rPh sb="2" eb="4">
      <t>ヒリツ</t>
    </rPh>
    <rPh sb="5" eb="7">
      <t>ヨテイ</t>
    </rPh>
    <phoneticPr fontId="4"/>
  </si>
  <si>
    <t>議決権保有割合（予定）</t>
    <rPh sb="0" eb="3">
      <t>ギケツケン</t>
    </rPh>
    <rPh sb="3" eb="5">
      <t>ホユウ</t>
    </rPh>
    <rPh sb="5" eb="7">
      <t>ワリアイ</t>
    </rPh>
    <rPh sb="8" eb="10">
      <t>ヨテイ</t>
    </rPh>
    <phoneticPr fontId="4"/>
  </si>
  <si>
    <t>2.応札電源の名称等</t>
    <rPh sb="2" eb="4">
      <t>オウサツ</t>
    </rPh>
    <rPh sb="4" eb="6">
      <t>デンゲン</t>
    </rPh>
    <rPh sb="7" eb="9">
      <t>メイショウ</t>
    </rPh>
    <rPh sb="9" eb="10">
      <t>トウ</t>
    </rPh>
    <phoneticPr fontId="4"/>
  </si>
  <si>
    <t>容量を提供する電源等の区分</t>
  </si>
  <si>
    <t>変動電源</t>
    <rPh sb="0" eb="2">
      <t>ヘンドウ</t>
    </rPh>
    <rPh sb="2" eb="4">
      <t>デンゲン</t>
    </rPh>
    <phoneticPr fontId="3"/>
  </si>
  <si>
    <t>新設・リプレース</t>
    <rPh sb="0" eb="2">
      <t>シンセツ</t>
    </rPh>
    <phoneticPr fontId="4"/>
  </si>
  <si>
    <t>電源等の名称</t>
  </si>
  <si>
    <t>設置場所</t>
  </si>
  <si>
    <t>事業者名</t>
  </si>
  <si>
    <t>住所</t>
  </si>
  <si>
    <t>法人番号</t>
  </si>
  <si>
    <t>発電設備の出力</t>
    <rPh sb="0" eb="2">
      <t>ハツデン</t>
    </rPh>
    <rPh sb="2" eb="4">
      <t>セツビ</t>
    </rPh>
    <rPh sb="5" eb="7">
      <t>シュツリョク</t>
    </rPh>
    <phoneticPr fontId="4"/>
  </si>
  <si>
    <t>設備容量(発電端)</t>
    <rPh sb="0" eb="4">
      <t>セツビヨウリョウ</t>
    </rPh>
    <rPh sb="5" eb="8">
      <t>ハツデンタン</t>
    </rPh>
    <phoneticPr fontId="4"/>
  </si>
  <si>
    <t>本オークションに参加可能な設備容量(送電端)</t>
    <rPh sb="0" eb="1">
      <t>ホン</t>
    </rPh>
    <rPh sb="8" eb="10">
      <t>サンカ</t>
    </rPh>
    <rPh sb="10" eb="12">
      <t>カノウ</t>
    </rPh>
    <rPh sb="13" eb="15">
      <t>セツビ</t>
    </rPh>
    <rPh sb="15" eb="17">
      <t>ヨウリョウ</t>
    </rPh>
    <rPh sb="18" eb="20">
      <t>ソウデン</t>
    </rPh>
    <rPh sb="20" eb="21">
      <t>タン</t>
    </rPh>
    <phoneticPr fontId="4"/>
  </si>
  <si>
    <t>供給力提供開始時期</t>
    <rPh sb="0" eb="3">
      <t>キョウキュウリョク</t>
    </rPh>
    <rPh sb="3" eb="5">
      <t>テイキョウ</t>
    </rPh>
    <rPh sb="5" eb="7">
      <t>カイシ</t>
    </rPh>
    <rPh sb="7" eb="9">
      <t>ジキ</t>
    </rPh>
    <phoneticPr fontId="4"/>
  </si>
  <si>
    <t>資金調達計画</t>
    <rPh sb="0" eb="2">
      <t>シキン</t>
    </rPh>
    <rPh sb="2" eb="4">
      <t>チョウタツ</t>
    </rPh>
    <rPh sb="4" eb="6">
      <t>ケイカク</t>
    </rPh>
    <phoneticPr fontId="4"/>
  </si>
  <si>
    <t>うち負債による調達予定額</t>
    <rPh sb="2" eb="4">
      <t>フサイ</t>
    </rPh>
    <rPh sb="7" eb="9">
      <t>チョウタツ</t>
    </rPh>
    <rPh sb="9" eb="11">
      <t>ヨテイ</t>
    </rPh>
    <rPh sb="11" eb="12">
      <t>ガク</t>
    </rPh>
    <phoneticPr fontId="4"/>
  </si>
  <si>
    <t>補助金の受領額</t>
    <rPh sb="0" eb="2">
      <t>ホジョ</t>
    </rPh>
    <rPh sb="2" eb="3">
      <t>キン</t>
    </rPh>
    <rPh sb="4" eb="6">
      <t>ズリョウ</t>
    </rPh>
    <rPh sb="6" eb="7">
      <t>ガク</t>
    </rPh>
    <phoneticPr fontId="4"/>
  </si>
  <si>
    <t>資本金額</t>
    <rPh sb="0" eb="2">
      <t>シホン</t>
    </rPh>
    <rPh sb="2" eb="3">
      <t>キン</t>
    </rPh>
    <rPh sb="3" eb="4">
      <t>ガク</t>
    </rPh>
    <phoneticPr fontId="4"/>
  </si>
  <si>
    <t>出資者・
出資比率</t>
    <rPh sb="0" eb="3">
      <t>シュッシシャ</t>
    </rPh>
    <rPh sb="5" eb="7">
      <t>シュッシ</t>
    </rPh>
    <rPh sb="7" eb="9">
      <t>ヒリツ</t>
    </rPh>
    <phoneticPr fontId="4"/>
  </si>
  <si>
    <t>当該金融機関の選定理由</t>
    <phoneticPr fontId="4"/>
  </si>
  <si>
    <t>G列：広域使用欄</t>
    <rPh sb="1" eb="2">
      <t>レツ</t>
    </rPh>
    <rPh sb="3" eb="8">
      <t>コウイキシヨウラン</t>
    </rPh>
    <phoneticPr fontId="4"/>
  </si>
  <si>
    <t>H列：広域使用欄</t>
    <rPh sb="1" eb="2">
      <t>レツ</t>
    </rPh>
    <rPh sb="3" eb="8">
      <t>コウイキシヨウラン</t>
    </rPh>
    <phoneticPr fontId="4"/>
  </si>
  <si>
    <t>総合審査結果</t>
    <rPh sb="0" eb="2">
      <t>ソウゴウ</t>
    </rPh>
    <rPh sb="2" eb="6">
      <t>シンサケッカ</t>
    </rPh>
    <phoneticPr fontId="4"/>
  </si>
  <si>
    <t>情報分類</t>
    <rPh sb="0" eb="2">
      <t>ジョウホウ</t>
    </rPh>
    <rPh sb="2" eb="4">
      <t>ブンルイ</t>
    </rPh>
    <phoneticPr fontId="4"/>
  </si>
  <si>
    <t>項目</t>
    <phoneticPr fontId="4"/>
  </si>
  <si>
    <t>「参加登録申請者記入」シートからのデータ連携欄</t>
    <rPh sb="1" eb="3">
      <t>サンカ</t>
    </rPh>
    <rPh sb="3" eb="5">
      <t>トウロク</t>
    </rPh>
    <rPh sb="5" eb="7">
      <t>シンセイ</t>
    </rPh>
    <rPh sb="7" eb="8">
      <t>シャ</t>
    </rPh>
    <rPh sb="8" eb="10">
      <t>キニュウ</t>
    </rPh>
    <rPh sb="20" eb="22">
      <t>レンケイ</t>
    </rPh>
    <rPh sb="22" eb="23">
      <t>ラン</t>
    </rPh>
    <phoneticPr fontId="4"/>
  </si>
  <si>
    <t>広域機関審査結果</t>
    <rPh sb="0" eb="2">
      <t>コウイキ</t>
    </rPh>
    <rPh sb="2" eb="4">
      <t>キカン</t>
    </rPh>
    <rPh sb="4" eb="6">
      <t>シンサ</t>
    </rPh>
    <rPh sb="6" eb="8">
      <t>ケッカ</t>
    </rPh>
    <phoneticPr fontId="4"/>
  </si>
  <si>
    <t>備考（不合格理由等）</t>
    <rPh sb="0" eb="2">
      <t>ビコウ</t>
    </rPh>
    <rPh sb="3" eb="6">
      <t>フゴウカク</t>
    </rPh>
    <rPh sb="6" eb="8">
      <t>リユウ</t>
    </rPh>
    <rPh sb="8" eb="9">
      <t>ナド</t>
    </rPh>
    <phoneticPr fontId="4"/>
  </si>
  <si>
    <t>容量オークション区分</t>
    <rPh sb="0" eb="2">
      <t>ヨウリョウ</t>
    </rPh>
    <rPh sb="8" eb="10">
      <t>クブン</t>
    </rPh>
    <phoneticPr fontId="4"/>
  </si>
  <si>
    <t>長期脱炭素電源オークション</t>
    <phoneticPr fontId="4"/>
  </si>
  <si>
    <t>事業者名（コンソーシアムの場合は代表企業の事業者名）</t>
    <rPh sb="0" eb="4">
      <t>ジギョウシャメイ</t>
    </rPh>
    <rPh sb="13" eb="15">
      <t>バアイ</t>
    </rPh>
    <rPh sb="16" eb="18">
      <t>ダイヒョウ</t>
    </rPh>
    <rPh sb="18" eb="20">
      <t>キギョウ</t>
    </rPh>
    <rPh sb="21" eb="24">
      <t>ジギョウシャ</t>
    </rPh>
    <rPh sb="24" eb="25">
      <t>メイ</t>
    </rPh>
    <phoneticPr fontId="4"/>
  </si>
  <si>
    <t>kW</t>
  </si>
  <si>
    <t>設備容量(発電端)</t>
    <rPh sb="0" eb="4">
      <t>セツビヨウリョウ</t>
    </rPh>
    <rPh sb="5" eb="7">
      <t>ハツデン</t>
    </rPh>
    <rPh sb="7" eb="8">
      <t>タン</t>
    </rPh>
    <phoneticPr fontId="4"/>
  </si>
  <si>
    <t>所内消費に供出する容量</t>
    <rPh sb="0" eb="2">
      <t>ショナイ</t>
    </rPh>
    <rPh sb="2" eb="4">
      <t>ショウヒ</t>
    </rPh>
    <rPh sb="5" eb="7">
      <t>キョウシュツ</t>
    </rPh>
    <rPh sb="9" eb="11">
      <t>ヨウリョウ</t>
    </rPh>
    <phoneticPr fontId="15"/>
  </si>
  <si>
    <t>FIT/FIPに供出する容量</t>
    <phoneticPr fontId="15"/>
  </si>
  <si>
    <t>本オークションに参加可能な設備容量(送電端)</t>
    <rPh sb="0" eb="1">
      <t>ホン</t>
    </rPh>
    <rPh sb="8" eb="12">
      <t>サンカカノウ</t>
    </rPh>
    <rPh sb="13" eb="17">
      <t>セツビヨウリョウ</t>
    </rPh>
    <rPh sb="18" eb="20">
      <t>ソウデン</t>
    </rPh>
    <rPh sb="20" eb="21">
      <t>タン</t>
    </rPh>
    <phoneticPr fontId="4"/>
  </si>
  <si>
    <t>YYYYMM</t>
  </si>
  <si>
    <t>-</t>
    <phoneticPr fontId="3"/>
  </si>
  <si>
    <t>分</t>
    <rPh sb="0" eb="1">
      <t>フン</t>
    </rPh>
    <phoneticPr fontId="4"/>
  </si>
  <si>
    <t>同時落札条件の対象有無</t>
    <phoneticPr fontId="4"/>
  </si>
  <si>
    <t>同時落札条件に係る共用設備の有無</t>
    <phoneticPr fontId="15"/>
  </si>
  <si>
    <t>事業計画書</t>
    <rPh sb="0" eb="5">
      <t>ジギョウケイカクショ</t>
    </rPh>
    <phoneticPr fontId="4"/>
  </si>
  <si>
    <t>*</t>
    <phoneticPr fontId="3"/>
  </si>
  <si>
    <t>新設</t>
    <rPh sb="0" eb="2">
      <t>シンセツ</t>
    </rPh>
    <phoneticPr fontId="4"/>
  </si>
  <si>
    <t>リプレース</t>
    <phoneticPr fontId="4"/>
  </si>
  <si>
    <t>風力</t>
    <rPh sb="0" eb="2">
      <t>フウリョク</t>
    </rPh>
    <phoneticPr fontId="3"/>
  </si>
  <si>
    <t>太陽光</t>
    <rPh sb="0" eb="3">
      <t>タイヨウコウ</t>
    </rPh>
    <phoneticPr fontId="3"/>
  </si>
  <si>
    <t>水力</t>
    <phoneticPr fontId="3"/>
  </si>
  <si>
    <t>太陽光</t>
  </si>
  <si>
    <t>陸上風力</t>
    <rPh sb="0" eb="2">
      <t>リクジョウ</t>
    </rPh>
    <rPh sb="2" eb="4">
      <t>フウリョク</t>
    </rPh>
    <phoneticPr fontId="3"/>
  </si>
  <si>
    <t>なし</t>
    <phoneticPr fontId="3"/>
  </si>
  <si>
    <t>なし</t>
    <phoneticPr fontId="4"/>
  </si>
  <si>
    <t>風力</t>
  </si>
  <si>
    <t>洋上風力</t>
    <rPh sb="0" eb="2">
      <t>ヨウジョウ</t>
    </rPh>
    <rPh sb="2" eb="4">
      <t>フウリョク</t>
    </rPh>
    <phoneticPr fontId="3"/>
  </si>
  <si>
    <t>制度適用期間</t>
    <rPh sb="0" eb="2">
      <t>セイド</t>
    </rPh>
    <rPh sb="2" eb="4">
      <t>テキヨウ</t>
    </rPh>
    <rPh sb="4" eb="6">
      <t>キカン</t>
    </rPh>
    <phoneticPr fontId="4"/>
  </si>
  <si>
    <t>年間</t>
    <rPh sb="0" eb="2">
      <t>ネンカン</t>
    </rPh>
    <phoneticPr fontId="4"/>
  </si>
  <si>
    <t>新設/リプレース等/既設火力の改修の区分</t>
    <rPh sb="0" eb="2">
      <t>シンセツ</t>
    </rPh>
    <rPh sb="8" eb="9">
      <t>トウ</t>
    </rPh>
    <rPh sb="10" eb="12">
      <t>キセツ</t>
    </rPh>
    <rPh sb="12" eb="14">
      <t>カリョク</t>
    </rPh>
    <rPh sb="15" eb="17">
      <t>カイシュウ</t>
    </rPh>
    <rPh sb="18" eb="20">
      <t>クブン</t>
    </rPh>
    <phoneticPr fontId="4"/>
  </si>
  <si>
    <t>リプレースに係る補足情報</t>
    <rPh sb="6" eb="7">
      <t>カカ</t>
    </rPh>
    <rPh sb="8" eb="10">
      <t>ホソク</t>
    </rPh>
    <rPh sb="10" eb="12">
      <t>ジョウホウ</t>
    </rPh>
    <phoneticPr fontId="4"/>
  </si>
  <si>
    <t>混焼率</t>
    <rPh sb="0" eb="2">
      <t>コンショウ</t>
    </rPh>
    <rPh sb="2" eb="3">
      <t>リツ</t>
    </rPh>
    <phoneticPr fontId="4"/>
  </si>
  <si>
    <t>本オークションの参加要件を満たさない発電容量</t>
    <rPh sb="0" eb="1">
      <t>ホン</t>
    </rPh>
    <rPh sb="8" eb="10">
      <t>サンカ</t>
    </rPh>
    <rPh sb="10" eb="12">
      <t>ヨウケン</t>
    </rPh>
    <rPh sb="13" eb="14">
      <t>ミ</t>
    </rPh>
    <rPh sb="18" eb="22">
      <t>ハツデンヨウリョウ</t>
    </rPh>
    <phoneticPr fontId="4"/>
  </si>
  <si>
    <t>調整機能の有無</t>
    <rPh sb="0" eb="2">
      <t>チョウセイ</t>
    </rPh>
    <rPh sb="2" eb="4">
      <t>キノウ</t>
    </rPh>
    <rPh sb="5" eb="7">
      <t>ウム</t>
    </rPh>
    <phoneticPr fontId="4"/>
  </si>
  <si>
    <t>発電用の自家用電気工作物(余剰の該当有無)</t>
  </si>
  <si>
    <t>同時落札条件に係る共用設備(燃料基地)の有無</t>
  </si>
  <si>
    <t>スクラップ&amp;ビルドの有無</t>
    <rPh sb="10" eb="12">
      <t>ウム</t>
    </rPh>
    <phoneticPr fontId="4"/>
  </si>
  <si>
    <t>スクラップする電源の電源等識別番号</t>
    <rPh sb="7" eb="9">
      <t>デンゲン</t>
    </rPh>
    <rPh sb="10" eb="17">
      <t>デンゲントウシキベツバンゴウ</t>
    </rPh>
    <phoneticPr fontId="4"/>
  </si>
  <si>
    <t>脱炭素化に向けた対応（脱炭素化ロードマップの提出）</t>
    <rPh sb="0" eb="1">
      <t>ダツ</t>
    </rPh>
    <rPh sb="1" eb="3">
      <t>タンソ</t>
    </rPh>
    <rPh sb="3" eb="4">
      <t>カ</t>
    </rPh>
    <rPh sb="5" eb="6">
      <t>ム</t>
    </rPh>
    <rPh sb="8" eb="10">
      <t>タイオウ</t>
    </rPh>
    <rPh sb="11" eb="12">
      <t>ダツ</t>
    </rPh>
    <rPh sb="12" eb="14">
      <t>タンソ</t>
    </rPh>
    <rPh sb="14" eb="15">
      <t>カ</t>
    </rPh>
    <rPh sb="22" eb="24">
      <t>テイシュツ</t>
    </rPh>
    <phoneticPr fontId="4"/>
  </si>
  <si>
    <t>価格差に着目した支援制度適用の希望の有無</t>
    <rPh sb="0" eb="3">
      <t>カカクサ</t>
    </rPh>
    <rPh sb="4" eb="6">
      <t>チャクモク</t>
    </rPh>
    <rPh sb="8" eb="14">
      <t>シエンセイドテキヨウ</t>
    </rPh>
    <rPh sb="15" eb="17">
      <t>キボウ</t>
    </rPh>
    <rPh sb="18" eb="20">
      <t>ウム</t>
    </rPh>
    <phoneticPr fontId="3"/>
  </si>
  <si>
    <t>拠点整備支援制度適用の希望の有無</t>
  </si>
  <si>
    <t>脱炭素化に向けた改修のための追加投資か</t>
    <phoneticPr fontId="3"/>
  </si>
  <si>
    <t>改修しようとしている電源の電源等識別番号（１）</t>
    <rPh sb="0" eb="2">
      <t>カイシュウ</t>
    </rPh>
    <rPh sb="10" eb="12">
      <t>デンゲン</t>
    </rPh>
    <rPh sb="13" eb="15">
      <t>デンゲン</t>
    </rPh>
    <rPh sb="15" eb="16">
      <t>トウ</t>
    </rPh>
    <rPh sb="16" eb="18">
      <t>シキベツ</t>
    </rPh>
    <rPh sb="18" eb="20">
      <t>バンゴウ</t>
    </rPh>
    <phoneticPr fontId="4"/>
  </si>
  <si>
    <t>改修しようとしている電源の電源等識別番号（２）</t>
    <rPh sb="0" eb="2">
      <t>カイシュウ</t>
    </rPh>
    <rPh sb="10" eb="12">
      <t>デンゲン</t>
    </rPh>
    <rPh sb="13" eb="15">
      <t>デンゲン</t>
    </rPh>
    <rPh sb="15" eb="16">
      <t>トウ</t>
    </rPh>
    <rPh sb="16" eb="18">
      <t>シキベツ</t>
    </rPh>
    <rPh sb="18" eb="20">
      <t>バンゴウ</t>
    </rPh>
    <phoneticPr fontId="4"/>
  </si>
  <si>
    <t>改修しようとしている電源の電源等識別番号（３）</t>
    <rPh sb="0" eb="2">
      <t>カイシュウ</t>
    </rPh>
    <rPh sb="10" eb="12">
      <t>デンゲン</t>
    </rPh>
    <rPh sb="13" eb="15">
      <t>デンゲン</t>
    </rPh>
    <rPh sb="15" eb="16">
      <t>トウ</t>
    </rPh>
    <rPh sb="16" eb="18">
      <t>シキベツ</t>
    </rPh>
    <rPh sb="18" eb="20">
      <t>バンゴウ</t>
    </rPh>
    <phoneticPr fontId="4"/>
  </si>
  <si>
    <t>改修しようとしている電源の電源等識別番号（４）</t>
    <rPh sb="0" eb="2">
      <t>カイシュウ</t>
    </rPh>
    <rPh sb="10" eb="12">
      <t>デンゲン</t>
    </rPh>
    <rPh sb="13" eb="15">
      <t>デンゲン</t>
    </rPh>
    <rPh sb="15" eb="16">
      <t>トウ</t>
    </rPh>
    <rPh sb="16" eb="18">
      <t>シキベツ</t>
    </rPh>
    <rPh sb="18" eb="20">
      <t>バンゴウ</t>
    </rPh>
    <phoneticPr fontId="4"/>
  </si>
  <si>
    <t>改修しようとしている電源の電源等識別番号（５）</t>
    <rPh sb="0" eb="2">
      <t>カイシュウ</t>
    </rPh>
    <rPh sb="10" eb="12">
      <t>デンゲン</t>
    </rPh>
    <rPh sb="13" eb="15">
      <t>デンゲン</t>
    </rPh>
    <rPh sb="15" eb="16">
      <t>トウ</t>
    </rPh>
    <rPh sb="16" eb="18">
      <t>シキベツ</t>
    </rPh>
    <rPh sb="18" eb="20">
      <t>バンゴウ</t>
    </rPh>
    <phoneticPr fontId="4"/>
  </si>
  <si>
    <t>系統接続に係る事項</t>
    <phoneticPr fontId="4"/>
  </si>
  <si>
    <t>バランシングコスト相当分のFIP交付金の放棄の有無</t>
    <rPh sb="9" eb="12">
      <t>ソウトウブン</t>
    </rPh>
    <rPh sb="16" eb="19">
      <t>コウフキン</t>
    </rPh>
    <rPh sb="20" eb="22">
      <t>ホウキ</t>
    </rPh>
    <rPh sb="23" eb="25">
      <t>ウム</t>
    </rPh>
    <phoneticPr fontId="3"/>
  </si>
  <si>
    <t>供給価格を0円/kWhにするために公募占用計画変更の実施有無</t>
    <rPh sb="0" eb="2">
      <t>キョウキュウ</t>
    </rPh>
    <rPh sb="2" eb="4">
      <t>カカク</t>
    </rPh>
    <rPh sb="6" eb="7">
      <t>エン</t>
    </rPh>
    <rPh sb="17" eb="19">
      <t>コウボ</t>
    </rPh>
    <rPh sb="19" eb="21">
      <t>センヨウ</t>
    </rPh>
    <rPh sb="21" eb="23">
      <t>ケイカク</t>
    </rPh>
    <rPh sb="23" eb="25">
      <t>ヘンコウ</t>
    </rPh>
    <rPh sb="26" eb="28">
      <t>ジッシ</t>
    </rPh>
    <rPh sb="28" eb="30">
      <t>ウム</t>
    </rPh>
    <phoneticPr fontId="3"/>
  </si>
  <si>
    <t>PCSに係るセキュリティ対策の実施有無</t>
    <phoneticPr fontId="15"/>
  </si>
  <si>
    <t>相対契約上の契約変更締切期間</t>
    <rPh sb="0" eb="2">
      <t>アイタイ</t>
    </rPh>
    <rPh sb="2" eb="4">
      <t>ケイヤク</t>
    </rPh>
    <rPh sb="4" eb="5">
      <t>ジョウ</t>
    </rPh>
    <rPh sb="6" eb="8">
      <t>ケイヤク</t>
    </rPh>
    <rPh sb="8" eb="10">
      <t>ヘンコウ</t>
    </rPh>
    <rPh sb="10" eb="12">
      <t>シメキリ</t>
    </rPh>
    <rPh sb="12" eb="14">
      <t>キカン</t>
    </rPh>
    <phoneticPr fontId="4"/>
  </si>
  <si>
    <t>制度適用開始年度</t>
    <rPh sb="0" eb="2">
      <t>セイド</t>
    </rPh>
    <rPh sb="2" eb="4">
      <t>テキヨウ</t>
    </rPh>
    <rPh sb="4" eb="6">
      <t>カイシ</t>
    </rPh>
    <rPh sb="6" eb="8">
      <t>ネンド</t>
    </rPh>
    <phoneticPr fontId="4"/>
  </si>
  <si>
    <t>電源等情報登録様式(2023年度長期脱炭素電源オークション向け)</t>
    <rPh sb="0" eb="2">
      <t>デンゲン</t>
    </rPh>
    <rPh sb="2" eb="3">
      <t>トウ</t>
    </rPh>
    <rPh sb="3" eb="5">
      <t>ジョウホウ</t>
    </rPh>
    <rPh sb="5" eb="7">
      <t>トウロク</t>
    </rPh>
    <rPh sb="7" eb="9">
      <t>ヨウシキ</t>
    </rPh>
    <rPh sb="14" eb="15">
      <t>ネン</t>
    </rPh>
    <rPh sb="15" eb="16">
      <t>ド</t>
    </rPh>
    <rPh sb="16" eb="18">
      <t>チョウキ</t>
    </rPh>
    <rPh sb="18" eb="19">
      <t>ダツ</t>
    </rPh>
    <rPh sb="19" eb="21">
      <t>タンソ</t>
    </rPh>
    <rPh sb="21" eb="23">
      <t>デンゲン</t>
    </rPh>
    <rPh sb="29" eb="30">
      <t>ム</t>
    </rPh>
    <phoneticPr fontId="4"/>
  </si>
  <si>
    <t>系統コードの上1桁(下記参照)をもとに選択(プルダウン)
系統接続するエリアが複数存在する場合は、主として系統接続するエリアを選択
参考：系統コードの上1桁
1.北海道　2.東北　3.東京　4.中部　5.北陸　6.関西　7.中国　8.四国　9.九州</t>
    <phoneticPr fontId="3"/>
  </si>
  <si>
    <t>補助金の名称を入力</t>
    <rPh sb="4" eb="6">
      <t>メイショウ</t>
    </rPh>
    <phoneticPr fontId="4"/>
  </si>
  <si>
    <t>補助金の内容を入力</t>
    <rPh sb="0" eb="3">
      <t>ホジョキン</t>
    </rPh>
    <rPh sb="4" eb="6">
      <t>ナイヨウ</t>
    </rPh>
    <rPh sb="7" eb="9">
      <t>ニュウリョク</t>
    </rPh>
    <phoneticPr fontId="4"/>
  </si>
  <si>
    <t>参加登録する事業者の単位を選択(プルダウン)</t>
    <rPh sb="0" eb="2">
      <t>サンカ</t>
    </rPh>
    <rPh sb="2" eb="4">
      <t>トウロク</t>
    </rPh>
    <rPh sb="6" eb="9">
      <t>ジギョウシャ</t>
    </rPh>
    <rPh sb="10" eb="12">
      <t>タンイ</t>
    </rPh>
    <rPh sb="13" eb="15">
      <t>センタク</t>
    </rPh>
    <phoneticPr fontId="4"/>
  </si>
  <si>
    <t>変動電源(固定)</t>
    <phoneticPr fontId="3"/>
  </si>
  <si>
    <t>電源等の名称を入力(形式任意)</t>
    <rPh sb="0" eb="2">
      <t>デンゲン</t>
    </rPh>
    <rPh sb="2" eb="3">
      <t>トウ</t>
    </rPh>
    <rPh sb="4" eb="6">
      <t>メイショウ</t>
    </rPh>
    <rPh sb="7" eb="9">
      <t>ニュウリョク</t>
    </rPh>
    <rPh sb="12" eb="14">
      <t>ニンイ</t>
    </rPh>
    <phoneticPr fontId="4"/>
  </si>
  <si>
    <t>選択肢より選択</t>
    <rPh sb="0" eb="3">
      <t>センタクシ</t>
    </rPh>
    <rPh sb="5" eb="7">
      <t>センタク</t>
    </rPh>
    <phoneticPr fontId="4"/>
  </si>
  <si>
    <t>選択肢より選択(電源種別と連動)</t>
    <rPh sb="0" eb="3">
      <t>センタクシ</t>
    </rPh>
    <rPh sb="5" eb="7">
      <t>センタク</t>
    </rPh>
    <rPh sb="8" eb="10">
      <t>デンゲン</t>
    </rPh>
    <rPh sb="10" eb="12">
      <t>シュベツ</t>
    </rPh>
    <rPh sb="13" eb="15">
      <t>レンドウ</t>
    </rPh>
    <phoneticPr fontId="4"/>
  </si>
  <si>
    <t>容量市場システムで発番後に記入※電源等情報登録時点では空欄で登録可能ですが、期待容量の登録期間終了までに登録してください</t>
    <rPh sb="9" eb="11">
      <t>ハツバン</t>
    </rPh>
    <rPh sb="11" eb="12">
      <t>ゴ</t>
    </rPh>
    <rPh sb="13" eb="15">
      <t>キニュウ</t>
    </rPh>
    <phoneticPr fontId="4"/>
  </si>
  <si>
    <t>自動計算
※各種容量は応札価格の監視に使用されます</t>
    <rPh sb="0" eb="4">
      <t>ジドウケイサン</t>
    </rPh>
    <phoneticPr fontId="4"/>
  </si>
  <si>
    <t>運開予定年月を入力(半角数字 YYYYMM形式)</t>
    <rPh sb="0" eb="2">
      <t>ウンカイ</t>
    </rPh>
    <rPh sb="2" eb="4">
      <t>ヨテイ</t>
    </rPh>
    <rPh sb="4" eb="6">
      <t>ネンゲツ</t>
    </rPh>
    <rPh sb="7" eb="9">
      <t>ニュウリョク</t>
    </rPh>
    <rPh sb="10" eb="12">
      <t>ハンカク</t>
    </rPh>
    <rPh sb="12" eb="14">
      <t>スウジ</t>
    </rPh>
    <rPh sb="21" eb="23">
      <t>ケイシキ</t>
    </rPh>
    <phoneticPr fontId="4"/>
  </si>
  <si>
    <t>長期脱炭素電源オークションの制度適用を開始する年度を入力</t>
    <rPh sb="0" eb="2">
      <t>チョウキ</t>
    </rPh>
    <rPh sb="2" eb="3">
      <t>ダツ</t>
    </rPh>
    <rPh sb="3" eb="5">
      <t>タンソ</t>
    </rPh>
    <rPh sb="5" eb="7">
      <t>デンゲン</t>
    </rPh>
    <rPh sb="14" eb="16">
      <t>セイド</t>
    </rPh>
    <rPh sb="16" eb="18">
      <t>テキヨウ</t>
    </rPh>
    <rPh sb="19" eb="21">
      <t>カイシ</t>
    </rPh>
    <rPh sb="23" eb="24">
      <t>ネン</t>
    </rPh>
    <rPh sb="24" eb="25">
      <t>ド</t>
    </rPh>
    <rPh sb="26" eb="28">
      <t>ニュウリョク</t>
    </rPh>
    <phoneticPr fontId="4"/>
  </si>
  <si>
    <t>「あり」または「なし」を選択(プルダウン)</t>
    <rPh sb="12" eb="14">
      <t>センタク</t>
    </rPh>
    <phoneticPr fontId="4"/>
  </si>
  <si>
    <t>工事費負担金額を入力(0以上の整数)</t>
    <rPh sb="0" eb="2">
      <t>コウジ</t>
    </rPh>
    <rPh sb="2" eb="3">
      <t>ヒ</t>
    </rPh>
    <rPh sb="3" eb="5">
      <t>フタン</t>
    </rPh>
    <rPh sb="5" eb="7">
      <t>キンガク</t>
    </rPh>
    <rPh sb="8" eb="10">
      <t>ニュウリョク</t>
    </rPh>
    <rPh sb="12" eb="14">
      <t>イジョウ</t>
    </rPh>
    <rPh sb="15" eb="17">
      <t>セイスウ</t>
    </rPh>
    <phoneticPr fontId="4"/>
  </si>
  <si>
    <t>環境影響評価の要否を選択(プルダウン)</t>
    <rPh sb="0" eb="2">
      <t>カンキョウ</t>
    </rPh>
    <rPh sb="2" eb="4">
      <t>エイキョウ</t>
    </rPh>
    <rPh sb="4" eb="6">
      <t>ヒョウカ</t>
    </rPh>
    <rPh sb="7" eb="9">
      <t>ヨウヒ</t>
    </rPh>
    <rPh sb="10" eb="12">
      <t>センタク</t>
    </rPh>
    <phoneticPr fontId="4"/>
  </si>
  <si>
    <t>環境影響評価の手続予定期間を入力</t>
    <rPh sb="0" eb="2">
      <t>カンキョウ</t>
    </rPh>
    <rPh sb="2" eb="4">
      <t>エイキョウ</t>
    </rPh>
    <rPh sb="4" eb="6">
      <t>ヒョウカ</t>
    </rPh>
    <rPh sb="7" eb="9">
      <t>テツヅ</t>
    </rPh>
    <rPh sb="9" eb="11">
      <t>ヨテイ</t>
    </rPh>
    <rPh sb="11" eb="13">
      <t>キカン</t>
    </rPh>
    <rPh sb="14" eb="16">
      <t>ニュウリョク</t>
    </rPh>
    <phoneticPr fontId="4"/>
  </si>
  <si>
    <t>設置工事開始予定年月を入力(YYYYMM)</t>
    <rPh sb="0" eb="2">
      <t>セッチ</t>
    </rPh>
    <rPh sb="2" eb="4">
      <t>コウジ</t>
    </rPh>
    <rPh sb="4" eb="6">
      <t>カイシ</t>
    </rPh>
    <rPh sb="6" eb="8">
      <t>ヨテイ</t>
    </rPh>
    <rPh sb="8" eb="10">
      <t>ネンゲツ</t>
    </rPh>
    <rPh sb="11" eb="13">
      <t>ニュウリョク</t>
    </rPh>
    <phoneticPr fontId="4"/>
  </si>
  <si>
    <t>総調達予定額を入力(0以上の整数)</t>
    <rPh sb="0" eb="1">
      <t>ソウ</t>
    </rPh>
    <rPh sb="1" eb="3">
      <t>チョウタツ</t>
    </rPh>
    <rPh sb="3" eb="5">
      <t>ヨテイ</t>
    </rPh>
    <rPh sb="5" eb="6">
      <t>ガク</t>
    </rPh>
    <rPh sb="7" eb="9">
      <t>ニュウリョク</t>
    </rPh>
    <rPh sb="11" eb="13">
      <t>イジョウ</t>
    </rPh>
    <rPh sb="14" eb="16">
      <t>セイスウ</t>
    </rPh>
    <phoneticPr fontId="4"/>
  </si>
  <si>
    <t>資本金額を入力(0以上の整数)</t>
    <rPh sb="0" eb="3">
      <t>シホンキン</t>
    </rPh>
    <rPh sb="12" eb="14">
      <t>セイスウ</t>
    </rPh>
    <phoneticPr fontId="4"/>
  </si>
  <si>
    <t>出資者(1)の名称を入力</t>
    <rPh sb="7" eb="9">
      <t>メイショウ</t>
    </rPh>
    <phoneticPr fontId="4"/>
  </si>
  <si>
    <t>出資者の選定理由を入力</t>
    <rPh sb="0" eb="3">
      <t>シュッシシャ</t>
    </rPh>
    <rPh sb="4" eb="6">
      <t>センテイ</t>
    </rPh>
    <rPh sb="6" eb="8">
      <t>リユウ</t>
    </rPh>
    <rPh sb="10" eb="11">
      <t>リョク</t>
    </rPh>
    <phoneticPr fontId="4"/>
  </si>
  <si>
    <t>総借入額を入力(0以上の整数)</t>
    <rPh sb="12" eb="14">
      <t>セイスウ</t>
    </rPh>
    <phoneticPr fontId="4"/>
  </si>
  <si>
    <t>借入形式を入力(プルダウン)</t>
    <phoneticPr fontId="3"/>
  </si>
  <si>
    <t>借入形式がその他の場合に内容を記入</t>
    <rPh sb="0" eb="2">
      <t>カリイレ</t>
    </rPh>
    <rPh sb="2" eb="4">
      <t>ケイシキ</t>
    </rPh>
    <rPh sb="7" eb="8">
      <t>タ</t>
    </rPh>
    <rPh sb="9" eb="11">
      <t>バアイ</t>
    </rPh>
    <rPh sb="12" eb="14">
      <t>ナイヨウ</t>
    </rPh>
    <rPh sb="15" eb="17">
      <t>キニュウ</t>
    </rPh>
    <phoneticPr fontId="4"/>
  </si>
  <si>
    <t>当該形式を選択する理由を入力</t>
    <rPh sb="0" eb="2">
      <t>トウガイ</t>
    </rPh>
    <rPh sb="2" eb="4">
      <t>ケイシキ</t>
    </rPh>
    <rPh sb="5" eb="7">
      <t>センタク</t>
    </rPh>
    <rPh sb="9" eb="11">
      <t>リユウ</t>
    </rPh>
    <phoneticPr fontId="4"/>
  </si>
  <si>
    <t>借り入れを想定する金融機関(1)の名称を入力</t>
    <rPh sb="0" eb="1">
      <t>カ</t>
    </rPh>
    <rPh sb="2" eb="3">
      <t>イ</t>
    </rPh>
    <rPh sb="17" eb="19">
      <t>メイショウ</t>
    </rPh>
    <phoneticPr fontId="4"/>
  </si>
  <si>
    <t>当該金融機関の選定理由を記載</t>
    <rPh sb="0" eb="6">
      <t>トウガイキンユウキカン</t>
    </rPh>
    <rPh sb="7" eb="11">
      <t>センテイリユウ</t>
    </rPh>
    <rPh sb="12" eb="14">
      <t>キサイ</t>
    </rPh>
    <phoneticPr fontId="4"/>
  </si>
  <si>
    <t>補助金の受領額を入力(0以上の整数)</t>
    <rPh sb="0" eb="3">
      <t>ホジョキン</t>
    </rPh>
    <rPh sb="4" eb="6">
      <t>ズリョウ</t>
    </rPh>
    <rPh sb="6" eb="7">
      <t>ガク</t>
    </rPh>
    <rPh sb="15" eb="17">
      <t>セイスウ</t>
    </rPh>
    <phoneticPr fontId="4"/>
  </si>
  <si>
    <t>1.本シートのH列に、参加登録する事業者および電源の情報を記入してください。</t>
    <phoneticPr fontId="4"/>
  </si>
  <si>
    <t>同時落札条件の相手先電源(1)を提供する事業者の事業者コードを入力</t>
    <rPh sb="0" eb="2">
      <t>ドウジ</t>
    </rPh>
    <rPh sb="2" eb="4">
      <t>ラクサツ</t>
    </rPh>
    <rPh sb="4" eb="6">
      <t>ジョウケン</t>
    </rPh>
    <rPh sb="7" eb="9">
      <t>アイテ</t>
    </rPh>
    <rPh sb="9" eb="10">
      <t>サキ</t>
    </rPh>
    <rPh sb="10" eb="12">
      <t>デンゲン</t>
    </rPh>
    <rPh sb="16" eb="18">
      <t>テイキョウ</t>
    </rPh>
    <rPh sb="20" eb="23">
      <t>ジギョウシャ</t>
    </rPh>
    <rPh sb="24" eb="27">
      <t>ジギョウシャ</t>
    </rPh>
    <rPh sb="31" eb="33">
      <t>ニュウリョク</t>
    </rPh>
    <phoneticPr fontId="4"/>
  </si>
  <si>
    <t>同時落札条件の相手先電源(1)の電源等識別番号を入力</t>
    <rPh sb="0" eb="2">
      <t>ドウジ</t>
    </rPh>
    <rPh sb="2" eb="4">
      <t>ラクサツ</t>
    </rPh>
    <rPh sb="4" eb="6">
      <t>ジョウケン</t>
    </rPh>
    <rPh sb="7" eb="9">
      <t>アイテ</t>
    </rPh>
    <rPh sb="9" eb="10">
      <t>サキ</t>
    </rPh>
    <rPh sb="10" eb="12">
      <t>デンゲン</t>
    </rPh>
    <rPh sb="16" eb="23">
      <t>デンゲントウシキベツバンゴウ</t>
    </rPh>
    <rPh sb="24" eb="26">
      <t>ニュウリョク</t>
    </rPh>
    <phoneticPr fontId="4"/>
  </si>
  <si>
    <t>完了年度（見込みを含む）を入力</t>
    <phoneticPr fontId="3"/>
  </si>
  <si>
    <t>制度適用期間開始年度</t>
    <rPh sb="0" eb="2">
      <t>セイド</t>
    </rPh>
    <rPh sb="2" eb="4">
      <t>テキヨウ</t>
    </rPh>
    <rPh sb="4" eb="6">
      <t>キカン</t>
    </rPh>
    <rPh sb="6" eb="8">
      <t>カイシ</t>
    </rPh>
    <rPh sb="8" eb="10">
      <t>ネンド</t>
    </rPh>
    <phoneticPr fontId="4"/>
  </si>
  <si>
    <t>相対契約上の計画変更締切時間</t>
    <rPh sb="0" eb="2">
      <t>アイタイ</t>
    </rPh>
    <rPh sb="2" eb="4">
      <t>ケイヤク</t>
    </rPh>
    <rPh sb="4" eb="5">
      <t>ジョウ</t>
    </rPh>
    <rPh sb="6" eb="8">
      <t>ケイカク</t>
    </rPh>
    <rPh sb="8" eb="10">
      <t>ヘンコウ</t>
    </rPh>
    <rPh sb="10" eb="12">
      <t>シメキリ</t>
    </rPh>
    <rPh sb="12" eb="14">
      <t>ジカン</t>
    </rPh>
    <phoneticPr fontId="4"/>
  </si>
  <si>
    <t>単一事業者による参加登録</t>
  </si>
  <si>
    <t>2.登録期間終了後の電源等情報の変更は、約定結果の公表までは原則認められません。</t>
    <rPh sb="2" eb="9">
      <t>トウロクキカンシュウリョウゴ</t>
    </rPh>
    <rPh sb="10" eb="12">
      <t>デンゲン</t>
    </rPh>
    <phoneticPr fontId="3"/>
  </si>
  <si>
    <t>3.本シートの記入完了後、「事業計画書」・「電源等情報登録様式」シートの全項目が埋まっていることを確認してください。</t>
    <rPh sb="7" eb="12">
      <t>キニュウカンリョウゴ</t>
    </rPh>
    <rPh sb="14" eb="19">
      <t>ジギョウケイカクショ</t>
    </rPh>
    <rPh sb="22" eb="27">
      <t>デンゲントウジョウホウ</t>
    </rPh>
    <rPh sb="27" eb="31">
      <t>トウロクヨウシキ</t>
    </rPh>
    <rPh sb="36" eb="39">
      <t>ゼンコウモク</t>
    </rPh>
    <rPh sb="40" eb="41">
      <t>ウ</t>
    </rPh>
    <rPh sb="49" eb="51">
      <t>カクニン</t>
    </rPh>
    <phoneticPr fontId="4"/>
  </si>
  <si>
    <t>○○株式会社</t>
  </si>
  <si>
    <t>東京都千代田区○-○-○</t>
  </si>
  <si>
    <t>発行条件を入力</t>
    <rPh sb="0" eb="2">
      <t>ハッコウ</t>
    </rPh>
    <rPh sb="2" eb="4">
      <t>ジョウケン</t>
    </rPh>
    <rPh sb="5" eb="7">
      <t>ニュウリョク</t>
    </rPh>
    <phoneticPr fontId="4"/>
  </si>
  <si>
    <t>ウィンドファームと外部の結節点となる
ゲートウェイのファイアーウォールに係る
セキュリティ対策の実施有無</t>
    <phoneticPr fontId="15"/>
  </si>
  <si>
    <t>電源種別</t>
    <phoneticPr fontId="4"/>
  </si>
  <si>
    <t>うち自己資本による調達予定額</t>
    <rPh sb="2" eb="4">
      <t>ジコ</t>
    </rPh>
    <rPh sb="4" eb="6">
      <t>シホン</t>
    </rPh>
    <rPh sb="9" eb="11">
      <t>チョウタツ</t>
    </rPh>
    <rPh sb="11" eb="13">
      <t>ヨテイ</t>
    </rPh>
    <phoneticPr fontId="4"/>
  </si>
  <si>
    <t>ウィンドファームと外部の結節点となるゲートウェイのファイアーウォールに係るセキュリティ対策の実施有無</t>
    <phoneticPr fontId="15"/>
  </si>
  <si>
    <t>参加登録の時点で FIT/FIP認定を受けている場合は、再生可能エネルギー発電設備を用いた発電の認定について（通知）に記載されている「設備 ID」を入力(半角英数字)</t>
    <phoneticPr fontId="3"/>
  </si>
  <si>
    <t>FIT/FIP認定ID を入力した場合、特定契約の終了年月を西暦で入力(半角数字 YYYYMM形式)</t>
    <rPh sb="36" eb="40">
      <t>ハンカクスウジ</t>
    </rPh>
    <rPh sb="47" eb="49">
      <t>ケイシキ</t>
    </rPh>
    <phoneticPr fontId="4"/>
  </si>
  <si>
    <t>2.セルの背景がグレーとなっているものは入力不要の項目です。また黄色のセルについても、該当する入力対象がない場合は入力不要です。ただし、容量を入力するセル（#43-51）については、該当する容量が存在しない場合は「０」を記載してください。</t>
    <rPh sb="68" eb="70">
      <t>ヨウリョウ</t>
    </rPh>
    <rPh sb="71" eb="73">
      <t>ニュウリョク</t>
    </rPh>
    <phoneticPr fontId="3"/>
  </si>
  <si>
    <t>発電量調整供給契約に基づく受電地点明細表に記載の番号を入力(半角数字22桁)
受電地点特定番号が発番されていない新設電源の場合、「9999999999999999999999(22桁)」を入力
受電地点特定番号が複数ある場合、最も小さい受電地点特定番号から順に、「,（カンマ）」で区切って入力</t>
    <rPh sb="21" eb="23">
      <t>キサイ</t>
    </rPh>
    <rPh sb="24" eb="26">
      <t>バンゴウ</t>
    </rPh>
    <rPh sb="27" eb="29">
      <t>ニュウリョク</t>
    </rPh>
    <rPh sb="30" eb="32">
      <t>ハンカク</t>
    </rPh>
    <rPh sb="32" eb="34">
      <t>スウジ</t>
    </rPh>
    <rPh sb="36" eb="37">
      <t>ケタ</t>
    </rPh>
    <phoneticPr fontId="4"/>
  </si>
  <si>
    <t>マスタ情報を参照し系統コードを入力(半角英数字)
系統コードが未採番の場合、「YYYYY(5桁)」を入力
系統コードが複数ある場合、最も小さい受電地点特定番号と紐づく系統コードから順に、「,（カンマ）」で区切って入力
制度適用期間開始年度の前年度1月末までに、容量市場システムにて実際の番号を提出してください</t>
    <rPh sb="3" eb="5">
      <t>ジョウホウ</t>
    </rPh>
    <rPh sb="6" eb="8">
      <t>サンショウ</t>
    </rPh>
    <rPh sb="9" eb="11">
      <t>ケイトウ</t>
    </rPh>
    <rPh sb="15" eb="17">
      <t>ニュウリョク</t>
    </rPh>
    <rPh sb="18" eb="20">
      <t>ハンカク</t>
    </rPh>
    <rPh sb="20" eb="23">
      <t>エイスウジ</t>
    </rPh>
    <rPh sb="31" eb="34">
      <t>ミサイバン</t>
    </rPh>
    <rPh sb="46" eb="47">
      <t>ケタ</t>
    </rPh>
    <phoneticPr fontId="4"/>
  </si>
  <si>
    <t>0kW以上の整数で容量を入力(半角数字)※小数以下を切り捨てて入力してください
※各種容量は応札価格の監視に使用されます</t>
    <rPh sb="3" eb="5">
      <t>イジョウ</t>
    </rPh>
    <rPh sb="6" eb="8">
      <t>セイスウ</t>
    </rPh>
    <rPh sb="9" eb="11">
      <t>ヨウリョウ</t>
    </rPh>
    <rPh sb="12" eb="14">
      <t>ニュウリョク</t>
    </rPh>
    <rPh sb="15" eb="17">
      <t>ハンカク</t>
    </rPh>
    <rPh sb="17" eb="19">
      <t>スウジ</t>
    </rPh>
    <phoneticPr fontId="4"/>
  </si>
  <si>
    <t>0kW以上の整数で容量を入力(半角数字)※小数以下を切り捨てて入力してください
※各種容量は応札価格の監視に使用されます</t>
    <rPh sb="41" eb="43">
      <t>カクシュ</t>
    </rPh>
    <rPh sb="43" eb="45">
      <t>ヨウロユ</t>
    </rPh>
    <rPh sb="46" eb="48">
      <t>オウサツ</t>
    </rPh>
    <rPh sb="48" eb="50">
      <t>カカク</t>
    </rPh>
    <rPh sb="51" eb="53">
      <t>カンシ</t>
    </rPh>
    <rPh sb="54" eb="56">
      <t>シヨウ</t>
    </rPh>
    <phoneticPr fontId="3"/>
  </si>
  <si>
    <t>0kW以上の整数で容量を入力(半角数字)※小数以下を切り捨てて入力してください
※各種容量は応札価格の監視に使用されます</t>
    <phoneticPr fontId="3"/>
  </si>
  <si>
    <t>BGコードを入力(半角英数字)
※電源等情報登録時点では空欄で登録可能ですが、制度適用期間開始年度の前年度1月末までに、容量市場システムにて提出してください</t>
    <rPh sb="6" eb="8">
      <t>ニュウリョク</t>
    </rPh>
    <rPh sb="9" eb="11">
      <t>ハンカク</t>
    </rPh>
    <rPh sb="11" eb="14">
      <t>エイスウジ</t>
    </rPh>
    <phoneticPr fontId="4"/>
  </si>
  <si>
    <t>相対契約を締結している電源の場合に限り入力
※電源等情報登録時点では空欄で登録可能ですが、制度適用期間開始年度の前年度1月末までに、容量市場システムにて提出してください</t>
    <phoneticPr fontId="3"/>
  </si>
  <si>
    <t>電源の起動時間を入力
電源等が起動操作の開始から系統並列までの時間および系統並列から容量確保契約容量に到達するまでの時間をパターン毎に入力
※電源等情報登録時点では空欄で登録可能ですが、制度適用期間開始年度の前年度1月末までに、容量市場システムにて提出してください</t>
    <rPh sb="0" eb="2">
      <t>デンゲン</t>
    </rPh>
    <rPh sb="3" eb="5">
      <t>キドウ</t>
    </rPh>
    <rPh sb="5" eb="7">
      <t>ジカン</t>
    </rPh>
    <rPh sb="8" eb="10">
      <t>ニュウリョク</t>
    </rPh>
    <phoneticPr fontId="4"/>
  </si>
  <si>
    <t>「あり」または「なし」を選択(プルダウン)
※洋上風力ゼロプレミアム電源のみ入力してください</t>
    <rPh sb="12" eb="14">
      <t>センタク</t>
    </rPh>
    <rPh sb="38" eb="40">
      <t>ニュウリョク</t>
    </rPh>
    <phoneticPr fontId="3"/>
  </si>
  <si>
    <t>接続検討回答日を入力(YYYYMMDD)
接続検討回答書を複数受領している場合は、添付資料として提出する接続検討回答書に記載されている接続検討回答日のうち最も古い日付を入力</t>
    <rPh sb="0" eb="2">
      <t>セツゾク</t>
    </rPh>
    <rPh sb="2" eb="4">
      <t>ケントウ</t>
    </rPh>
    <rPh sb="4" eb="7">
      <t>カイトウビ</t>
    </rPh>
    <rPh sb="8" eb="10">
      <t>ニュウリョク</t>
    </rPh>
    <rPh sb="21" eb="23">
      <t>セツゾク</t>
    </rPh>
    <rPh sb="23" eb="25">
      <t>ケントウ</t>
    </rPh>
    <rPh sb="25" eb="28">
      <t>カイトウショ</t>
    </rPh>
    <rPh sb="29" eb="31">
      <t>フクスウ</t>
    </rPh>
    <rPh sb="31" eb="33">
      <t>ズリョウ</t>
    </rPh>
    <rPh sb="37" eb="39">
      <t>バアイ</t>
    </rPh>
    <rPh sb="41" eb="45">
      <t>テンプシリョウ</t>
    </rPh>
    <rPh sb="48" eb="50">
      <t>テイシュツ</t>
    </rPh>
    <rPh sb="52" eb="54">
      <t>セツゾク</t>
    </rPh>
    <rPh sb="54" eb="56">
      <t>ケントウ</t>
    </rPh>
    <rPh sb="56" eb="59">
      <t>カイトウショ</t>
    </rPh>
    <rPh sb="60" eb="62">
      <t>キサイ</t>
    </rPh>
    <rPh sb="67" eb="69">
      <t>セツゾク</t>
    </rPh>
    <rPh sb="69" eb="71">
      <t>ケントウ</t>
    </rPh>
    <rPh sb="71" eb="74">
      <t>カイトウビ</t>
    </rPh>
    <rPh sb="77" eb="78">
      <t>モット</t>
    </rPh>
    <rPh sb="79" eb="80">
      <t>フル</t>
    </rPh>
    <rPh sb="81" eb="83">
      <t>ヒヅケ</t>
    </rPh>
    <rPh sb="84" eb="86">
      <t>ニュウリョク</t>
    </rPh>
    <phoneticPr fontId="4"/>
  </si>
  <si>
    <t>2020年9月～2025年12月</t>
    <rPh sb="4" eb="5">
      <t>ネン</t>
    </rPh>
    <rPh sb="6" eb="7">
      <t>ガツ</t>
    </rPh>
    <rPh sb="12" eb="13">
      <t>ネン</t>
    </rPh>
    <rPh sb="15" eb="16">
      <t>ガツ</t>
    </rPh>
    <phoneticPr fontId="1"/>
  </si>
  <si>
    <t>出資比率を入力(0以上100以下の整数、または小数を含む数)</t>
    <rPh sb="0" eb="2">
      <t>シュッシ</t>
    </rPh>
    <rPh sb="2" eb="4">
      <t>ヒリツ</t>
    </rPh>
    <rPh sb="9" eb="11">
      <t>イジョウ</t>
    </rPh>
    <rPh sb="14" eb="16">
      <t>イカ</t>
    </rPh>
    <rPh sb="17" eb="19">
      <t>セイスウ</t>
    </rPh>
    <rPh sb="23" eb="25">
      <t>ショウスウ</t>
    </rPh>
    <rPh sb="26" eb="27">
      <t>フク</t>
    </rPh>
    <rPh sb="28" eb="29">
      <t>カズ</t>
    </rPh>
    <phoneticPr fontId="4"/>
  </si>
  <si>
    <t>借入比率を入力(0以上100以下の整数、または小数を含む数)</t>
    <rPh sb="0" eb="2">
      <t>カリイレ</t>
    </rPh>
    <rPh sb="2" eb="4">
      <t>ヒリツ</t>
    </rPh>
    <rPh sb="5" eb="7">
      <t>ニュウリョク</t>
    </rPh>
    <rPh sb="23" eb="25">
      <t>ショウスウ</t>
    </rPh>
    <phoneticPr fontId="4"/>
  </si>
  <si>
    <t>債券を発行する場合</t>
    <rPh sb="0" eb="2">
      <t>サイケン</t>
    </rPh>
    <rPh sb="3" eb="5">
      <t>ハッコウ</t>
    </rPh>
    <rPh sb="7" eb="9">
      <t>バアイ</t>
    </rPh>
    <phoneticPr fontId="4"/>
  </si>
  <si>
    <t>債券の種類</t>
    <rPh sb="0" eb="2">
      <t>サイケン</t>
    </rPh>
    <rPh sb="1" eb="2">
      <t>ケン</t>
    </rPh>
    <rPh sb="3" eb="5">
      <t>シュルイ</t>
    </rPh>
    <phoneticPr fontId="4"/>
  </si>
  <si>
    <t>債券の種類を入力</t>
    <rPh sb="1" eb="2">
      <t>ケン</t>
    </rPh>
    <rPh sb="3" eb="5">
      <t>シュルイ</t>
    </rPh>
    <rPh sb="6" eb="8">
      <t>ニュウリョク</t>
    </rPh>
    <phoneticPr fontId="4"/>
  </si>
  <si>
    <t>債券発行を選択する理由</t>
    <rPh sb="0" eb="2">
      <t>サイケン</t>
    </rPh>
    <rPh sb="2" eb="4">
      <t>ハッコウ</t>
    </rPh>
    <rPh sb="5" eb="7">
      <t>センタク</t>
    </rPh>
    <rPh sb="9" eb="11">
      <t>リユウ</t>
    </rPh>
    <phoneticPr fontId="4"/>
  </si>
  <si>
    <t>債券を選択する理由を入力</t>
    <rPh sb="0" eb="2">
      <t>サイケン</t>
    </rPh>
    <rPh sb="1" eb="2">
      <t>ケン</t>
    </rPh>
    <rPh sb="3" eb="5">
      <t>センタク</t>
    </rPh>
    <rPh sb="7" eb="9">
      <t>リユウ</t>
    </rPh>
    <rPh sb="10" eb="12">
      <t>ニュウリョク</t>
    </rPh>
    <phoneticPr fontId="4"/>
  </si>
  <si>
    <t>電源等情報登録様式(2026年度長期脱炭素電源オークション向け)</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</si>
</sst>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General\%"/>
    <numFmt numFmtId="178" formatCode="General&quot;年間&quot;"/>
    <numFmt numFmtId="179" formatCode="#,##0\ &quot;kW&quot;"/>
    <numFmt numFmtId="180" formatCode="#,##0\ &quot;円&quot;"/>
    <numFmt numFmtId="181" formatCode="####&quot;年&quot;##&quot;月&quot;"/>
    <numFmt numFmtId="182" formatCode="####&quot;年&quot;##&quot;月&quot;##&quot;日&quot;"/>
    <numFmt numFmtId="183" formatCode="0.0_);[Red]\(0.0\)"/>
    <numFmt numFmtId="184" formatCode="0.0"/>
    <numFmt numFmtId="185" formatCode="0_ "/>
    <numFmt numFmtId="186" formatCode="#,##0_);[Red]\(#,##0\)"/>
    <numFmt numFmtId="187" formatCode="#,##0_ "/>
    <numFmt numFmtId="188" formatCode="0.0_ "/>
  </numFmts>
  <fonts count="19" x14ac:knownFonts="1">
    <font>
      <sz val="11"/>
      <color theme="1"/>
      <name val="Meiryo UI"/>
      <family val="2"/>
      <charset val="128"/>
    </font>
    <font>
      <sz val="11"/>
      <color theme="1"/>
      <name val="Meiryo UI"/>
      <family val="2"/>
      <charset val="128"/>
    </font>
    <font>
      <sz val="11"/>
      <color theme="1"/>
      <name val="ＭＳ 明朝"/>
      <family val="1"/>
      <charset val="128"/>
    </font>
    <font>
      <sz val="6"/>
      <name val="Meiryo UI"/>
      <family val="2"/>
      <charset val="128"/>
    </font>
    <font>
      <sz val="6"/>
      <name val="游ゴシック"/>
      <family val="3"/>
      <charset val="128"/>
      <scheme val="minor"/>
    </font>
    <font>
      <sz val="11"/>
      <color theme="1"/>
      <name val="Meiryo UI"/>
      <family val="3"/>
      <charset val="128"/>
    </font>
    <font>
      <b/>
      <u/>
      <sz val="11"/>
      <color theme="1"/>
      <name val="ＭＳ 明朝"/>
      <family val="1"/>
      <charset val="128"/>
    </font>
    <font>
      <sz val="11"/>
      <color theme="1"/>
      <name val="游ゴシック"/>
      <family val="2"/>
      <scheme val="minor"/>
    </font>
    <font>
      <b/>
      <sz val="16"/>
      <color theme="1"/>
      <name val="ＭＳ 明朝"/>
      <family val="1"/>
      <charset val="128"/>
    </font>
    <font>
      <sz val="14"/>
      <color theme="1"/>
      <name val="ＭＳ 明朝"/>
      <family val="1"/>
      <charset val="128"/>
    </font>
    <font>
      <sz val="16"/>
      <color theme="1"/>
      <name val="ＭＳ 明朝"/>
      <family val="1"/>
      <charset val="128"/>
    </font>
    <font>
      <sz val="11"/>
      <color rgb="FFC00000"/>
      <name val="ＭＳ 明朝"/>
      <family val="1"/>
      <charset val="128"/>
    </font>
    <font>
      <sz val="11"/>
      <name val="ＭＳ 明朝"/>
      <family val="1"/>
      <charset val="128"/>
    </font>
    <font>
      <sz val="14"/>
      <name val="ＭＳ 明朝"/>
      <family val="1"/>
      <charset val="128"/>
    </font>
    <font>
      <b/>
      <sz val="11"/>
      <color theme="1"/>
      <name val="Meiryo UI"/>
      <family val="3"/>
      <charset val="128"/>
    </font>
    <font>
      <sz val="6"/>
      <name val="游ゴシック"/>
      <family val="2"/>
      <charset val="128"/>
      <scheme val="minor"/>
    </font>
    <font>
      <sz val="10"/>
      <color theme="1"/>
      <name val="Meiryo UI"/>
      <family val="3"/>
      <charset val="128"/>
    </font>
    <font>
      <sz val="12"/>
      <color theme="1"/>
      <name val="Meiryo UI"/>
      <family val="3"/>
      <charset val="128"/>
    </font>
    <font>
      <b/>
      <sz val="11"/>
      <color theme="1"/>
      <name val="ＭＳ 明朝"/>
      <family val="1"/>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4" tint="0.79998168889431442"/>
        <bgColor indexed="64"/>
      </patternFill>
    </fill>
  </fills>
  <borders count="8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medium">
        <color theme="0" tint="-0.249977111117893"/>
      </top>
      <bottom/>
      <diagonal/>
    </border>
    <border>
      <left/>
      <right/>
      <top style="medium">
        <color theme="0" tint="-0.249977111117893"/>
      </top>
      <bottom style="medium">
        <color theme="0" tint="-0.249977111117893"/>
      </bottom>
      <diagonal/>
    </border>
    <border>
      <left style="medium">
        <color theme="0" tint="-0.249977111117893"/>
      </left>
      <right style="medium">
        <color theme="0" tint="-0.24994659260841701"/>
      </right>
      <top style="medium">
        <color theme="0" tint="-0.249977111117893"/>
      </top>
      <bottom style="thin">
        <color theme="0" tint="-0.249977111117893"/>
      </bottom>
      <diagonal/>
    </border>
    <border>
      <left/>
      <right style="medium">
        <color theme="0" tint="-0.249977111117893"/>
      </right>
      <top style="medium">
        <color theme="0" tint="-0.249977111117893"/>
      </top>
      <bottom/>
      <diagonal/>
    </border>
    <border>
      <left style="medium">
        <color theme="0" tint="-0.249977111117893"/>
      </left>
      <right/>
      <top style="medium">
        <color theme="0" tint="-0.249977111117893"/>
      </top>
      <bottom style="medium">
        <color theme="0" tint="-0.249977111117893"/>
      </bottom>
      <diagonal/>
    </border>
    <border>
      <left/>
      <right style="medium">
        <color theme="0" tint="-0.249977111117893"/>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medium">
        <color theme="0" tint="-0.249977111117893"/>
      </right>
      <top/>
      <bottom style="thin">
        <color theme="0" tint="-0.249977111117893"/>
      </bottom>
      <diagonal/>
    </border>
    <border>
      <left style="medium">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diagonal/>
    </border>
    <border>
      <left/>
      <right/>
      <top/>
      <bottom style="medium">
        <color theme="0" tint="-0.249977111117893"/>
      </bottom>
      <diagonal/>
    </border>
    <border>
      <left/>
      <right style="thin">
        <color theme="0" tint="-0.249977111117893"/>
      </right>
      <top/>
      <bottom style="medium">
        <color theme="0" tint="-0.249977111117893"/>
      </bottom>
      <diagonal/>
    </border>
    <border>
      <left style="medium">
        <color theme="0" tint="-0.249977111117893"/>
      </left>
      <right style="thin">
        <color theme="0" tint="-0.249977111117893"/>
      </right>
      <top style="thin">
        <color theme="0" tint="-0.249977111117893"/>
      </top>
      <bottom/>
      <diagonal/>
    </border>
    <border>
      <left/>
      <right style="medium">
        <color theme="0" tint="-0.249977111117893"/>
      </right>
      <top style="medium">
        <color theme="0" tint="-0.249977111117893"/>
      </top>
      <bottom style="medium">
        <color theme="0" tint="-0.249977111117893"/>
      </bottom>
      <diagonal/>
    </border>
    <border>
      <left style="medium">
        <color theme="0" tint="-0.249977111117893"/>
      </left>
      <right style="thin">
        <color theme="0" tint="-0.249977111117893"/>
      </right>
      <top style="medium">
        <color theme="0" tint="-0.249977111117893"/>
      </top>
      <bottom/>
      <diagonal/>
    </border>
    <border>
      <left style="thin">
        <color theme="0" tint="-0.249977111117893"/>
      </left>
      <right/>
      <top style="medium">
        <color theme="0" tint="-0.249977111117893"/>
      </top>
      <bottom style="thin">
        <color theme="0" tint="-0.249977111117893"/>
      </bottom>
      <diagonal/>
    </border>
    <border>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bottom style="medium">
        <color theme="0" tint="-0.249977111117893"/>
      </bottom>
      <diagonal/>
    </border>
    <border>
      <left/>
      <right style="medium">
        <color theme="0" tint="-0.249977111117893"/>
      </right>
      <top/>
      <bottom style="medium">
        <color theme="0" tint="-0.249977111117893"/>
      </bottom>
      <diagonal/>
    </border>
    <border>
      <left style="medium">
        <color theme="0" tint="-0.249977111117893"/>
      </left>
      <right style="medium">
        <color theme="0" tint="-0.249977111117893"/>
      </right>
      <top style="medium">
        <color theme="0" tint="-0.249977111117893"/>
      </top>
      <bottom/>
      <diagonal/>
    </border>
    <border>
      <left style="medium">
        <color theme="0" tint="-0.249977111117893"/>
      </left>
      <right/>
      <top style="medium">
        <color theme="0" tint="-0.249977111117893"/>
      </top>
      <bottom style="thin">
        <color theme="0" tint="-0.249977111117893"/>
      </bottom>
      <diagonal/>
    </border>
    <border>
      <left/>
      <right/>
      <top style="medium">
        <color theme="0" tint="-0.249977111117893"/>
      </top>
      <bottom style="thin">
        <color theme="0" tint="-0.249977111117893"/>
      </bottom>
      <diagonal/>
    </border>
    <border>
      <left style="medium">
        <color theme="0" tint="-0.249977111117893"/>
      </left>
      <right style="medium">
        <color theme="0" tint="-0.249977111117893"/>
      </right>
      <top/>
      <bottom/>
      <diagonal/>
    </border>
    <border>
      <left style="medium">
        <color theme="0" tint="-0.249977111117893"/>
      </left>
      <right/>
      <top/>
      <bottom style="thin">
        <color theme="0" tint="-0.249977111117893"/>
      </bottom>
      <diagonal/>
    </border>
    <border>
      <left/>
      <right/>
      <top/>
      <bottom style="thin">
        <color theme="0" tint="-0.249977111117893"/>
      </bottom>
      <diagonal/>
    </border>
    <border>
      <left style="medium">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medium">
        <color theme="0" tint="-0.249977111117893"/>
      </left>
      <right style="medium">
        <color theme="0" tint="-0.249977111117893"/>
      </right>
      <top/>
      <bottom style="medium">
        <color theme="0" tint="-0.249977111117893"/>
      </bottom>
      <diagonal/>
    </border>
    <border>
      <left style="medium">
        <color theme="0" tint="-0.249977111117893"/>
      </left>
      <right/>
      <top style="medium">
        <color theme="0" tint="-0.249977111117893"/>
      </top>
      <bottom/>
      <diagonal/>
    </border>
    <border>
      <left/>
      <right style="thin">
        <color theme="0" tint="-0.249977111117893"/>
      </right>
      <top/>
      <bottom style="thin">
        <color theme="0" tint="-0.249977111117893"/>
      </bottom>
      <diagonal/>
    </border>
    <border>
      <left style="medium">
        <color theme="0" tint="-0.249977111117893"/>
      </left>
      <right/>
      <top/>
      <bottom/>
      <diagonal/>
    </border>
    <border>
      <left style="medium">
        <color theme="0" tint="-0.249977111117893"/>
      </left>
      <right/>
      <top style="thin">
        <color theme="0" tint="-0.249977111117893"/>
      </top>
      <bottom/>
      <diagonal/>
    </border>
    <border>
      <left style="thin">
        <color theme="0" tint="-0.249977111117893"/>
      </left>
      <right style="thin">
        <color theme="0" tint="-0.249977111117893"/>
      </right>
      <top/>
      <bottom/>
      <diagonal/>
    </border>
    <border>
      <left style="medium">
        <color theme="0" tint="-0.249977111117893"/>
      </left>
      <right style="thin">
        <color theme="0" tint="-0.249977111117893"/>
      </right>
      <top/>
      <bottom style="medium">
        <color theme="0" tint="-0.24994659260841701"/>
      </bottom>
      <diagonal/>
    </border>
    <border>
      <left/>
      <right/>
      <top/>
      <bottom style="medium">
        <color theme="0" tint="-0.24994659260841701"/>
      </bottom>
      <diagonal/>
    </border>
    <border>
      <left/>
      <right style="medium">
        <color theme="0" tint="-0.249977111117893"/>
      </right>
      <top/>
      <bottom style="medium">
        <color theme="0" tint="-0.24994659260841701"/>
      </bottom>
      <diagonal/>
    </border>
    <border>
      <left/>
      <right/>
      <top style="thin">
        <color theme="0" tint="-0.249977111117893"/>
      </top>
      <bottom style="medium">
        <color theme="0" tint="-0.249977111117893"/>
      </bottom>
      <diagonal/>
    </border>
    <border>
      <left/>
      <right style="medium">
        <color theme="0" tint="-0.249977111117893"/>
      </right>
      <top style="thin">
        <color theme="0" tint="-0.249977111117893"/>
      </top>
      <bottom style="medium">
        <color theme="0" tint="-0.249977111117893"/>
      </bottom>
      <diagonal/>
    </border>
    <border>
      <left style="thin">
        <color theme="0" tint="-0.249977111117893"/>
      </left>
      <right/>
      <top style="thin">
        <color theme="0" tint="-0.249977111117893"/>
      </top>
      <bottom/>
      <diagonal/>
    </border>
    <border>
      <left/>
      <right style="medium">
        <color theme="0" tint="-0.249977111117893"/>
      </right>
      <top style="thin">
        <color theme="0" tint="-0.249977111117893"/>
      </top>
      <bottom/>
      <diagonal/>
    </border>
    <border>
      <left style="thin">
        <color theme="0" tint="-0.249977111117893"/>
      </left>
      <right style="medium">
        <color theme="0" tint="-0.249977111117893"/>
      </right>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right style="thin">
        <color theme="0" tint="-0.249977111117893"/>
      </right>
      <top style="medium">
        <color theme="0" tint="-0.249977111117893"/>
      </top>
      <bottom/>
      <diagonal/>
    </border>
    <border>
      <left style="medium">
        <color theme="0" tint="-0.249977111117893"/>
      </left>
      <right/>
      <top/>
      <bottom style="medium">
        <color theme="0" tint="-0.249977111117893"/>
      </bottom>
      <diagonal/>
    </border>
    <border>
      <left style="thin">
        <color theme="0" tint="-0.249977111117893"/>
      </left>
      <right/>
      <top/>
      <bottom style="medium">
        <color theme="0" tint="-0.249977111117893"/>
      </bottom>
      <diagonal/>
    </border>
    <border>
      <left style="medium">
        <color theme="0" tint="-0.249977111117893"/>
      </left>
      <right style="medium">
        <color theme="0" tint="-0.249977111117893"/>
      </right>
      <top/>
      <bottom style="thin">
        <color theme="0" tint="-0.249977111117893"/>
      </bottom>
      <diagonal/>
    </border>
    <border>
      <left style="medium">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medium">
        <color theme="0" tint="-0.249977111117893"/>
      </right>
      <top style="thin">
        <color theme="0" tint="-0.249977111117893"/>
      </top>
      <bottom style="medium">
        <color theme="0" tint="-0.249977111117893"/>
      </bottom>
      <diagonal/>
    </border>
    <border>
      <left style="medium">
        <color theme="0" tint="-0.249977111117893"/>
      </left>
      <right/>
      <top style="thin">
        <color theme="0" tint="-0.249977111117893"/>
      </top>
      <bottom style="medium">
        <color theme="0" tint="-0.249977111117893"/>
      </bottom>
      <diagonal/>
    </border>
    <border>
      <left/>
      <right/>
      <top style="thin">
        <color theme="0" tint="-0.249977111117893"/>
      </top>
      <bottom/>
      <diagonal/>
    </border>
    <border>
      <left style="medium">
        <color theme="0" tint="-0.249977111117893"/>
      </left>
      <right style="medium">
        <color theme="0" tint="-0.249977111117893"/>
      </right>
      <top style="thin">
        <color theme="0" tint="-0.249977111117893"/>
      </top>
      <bottom/>
      <diagonal/>
    </border>
    <border>
      <left style="thin">
        <color theme="0" tint="-0.249977111117893"/>
      </left>
      <right/>
      <top style="thin">
        <color theme="0" tint="-0.249977111117893"/>
      </top>
      <bottom style="medium">
        <color theme="0" tint="-0.249977111117893"/>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theme="0" tint="-0.249977111117893"/>
      </left>
      <right style="thin">
        <color theme="0" tint="-0.499984740745262"/>
      </right>
      <top style="medium">
        <color theme="0" tint="-0.249977111117893"/>
      </top>
      <bottom/>
      <diagonal/>
    </border>
    <border>
      <left style="medium">
        <color theme="0" tint="-0.249977111117893"/>
      </left>
      <right style="thin">
        <color theme="0" tint="-0.499984740745262"/>
      </right>
      <top/>
      <bottom style="medium">
        <color theme="0" tint="-0.249977111117893"/>
      </bottom>
      <diagonal/>
    </border>
    <border>
      <left style="medium">
        <color theme="0" tint="-0.249977111117893"/>
      </left>
      <right style="medium">
        <color theme="0" tint="-0.249977111117893"/>
      </right>
      <top style="thin">
        <color theme="0" tint="-0.249977111117893"/>
      </top>
      <bottom style="medium">
        <color theme="0" tint="-0.24994659260841701"/>
      </bottom>
      <diagonal/>
    </border>
    <border>
      <left style="medium">
        <color theme="0" tint="-0.249977111117893"/>
      </left>
      <right style="medium">
        <color theme="0" tint="-0.24994659260841701"/>
      </right>
      <top style="medium">
        <color theme="0" tint="-0.249977111117893"/>
      </top>
      <bottom style="medium">
        <color theme="0" tint="-0.249977111117893"/>
      </bottom>
      <diagonal/>
    </border>
    <border>
      <left/>
      <right style="thin">
        <color theme="0" tint="-0.249977111117893"/>
      </right>
      <top style="thin">
        <color theme="0" tint="-0.249977111117893"/>
      </top>
      <bottom/>
      <diagonal/>
    </border>
    <border>
      <left style="medium">
        <color rgb="FFBFBFBF"/>
      </left>
      <right style="medium">
        <color rgb="FFBFBFBF"/>
      </right>
      <top style="thin">
        <color rgb="FFBFBFBF"/>
      </top>
      <bottom style="thin">
        <color rgb="FFBFBFBF"/>
      </bottom>
      <diagonal/>
    </border>
    <border>
      <left style="medium">
        <color rgb="FFBFBFBF"/>
      </left>
      <right style="medium">
        <color rgb="FFBFBFBF"/>
      </right>
      <top/>
      <bottom style="thin">
        <color rgb="FFBFBFBF"/>
      </bottom>
      <diagonal/>
    </border>
    <border>
      <left/>
      <right style="medium">
        <color theme="0" tint="-0.249977111117893"/>
      </right>
      <top style="thin">
        <color theme="0" tint="-0.249977111117893"/>
      </top>
      <bottom style="medium">
        <color theme="2" tint="-0.249977111117893"/>
      </bottom>
      <diagonal/>
    </border>
    <border>
      <left style="medium">
        <color theme="0" tint="-0.249977111117893"/>
      </left>
      <right style="medium">
        <color theme="0" tint="-0.249977111117893"/>
      </right>
      <top style="thin">
        <color theme="0" tint="-0.249977111117893"/>
      </top>
      <bottom style="medium">
        <color theme="2" tint="-0.249977111117893"/>
      </bottom>
      <diagonal/>
    </border>
    <border>
      <left style="medium">
        <color theme="0" tint="-0.249977111117893"/>
      </left>
      <right style="medium">
        <color theme="0" tint="-0.249977111117893"/>
      </right>
      <top style="medium">
        <color theme="2" tint="-0.249977111117893"/>
      </top>
      <bottom style="thin">
        <color theme="0" tint="-0.249977111117893"/>
      </bottom>
      <diagonal/>
    </border>
    <border>
      <left/>
      <right style="thin">
        <color theme="0" tint="-0.249977111117893"/>
      </right>
      <top/>
      <bottom style="medium">
        <color theme="0" tint="-0.24994659260841701"/>
      </bottom>
      <diagonal/>
    </border>
    <border>
      <left style="medium">
        <color theme="0" tint="-0.24994659260841701"/>
      </left>
      <right style="medium">
        <color theme="0" tint="-0.249977111117893"/>
      </right>
      <top style="medium">
        <color theme="0" tint="-0.24994659260841701"/>
      </top>
      <bottom/>
      <diagonal/>
    </border>
    <border>
      <left style="medium">
        <color theme="0" tint="-0.249977111117893"/>
      </left>
      <right style="medium">
        <color theme="0" tint="-0.249977111117893"/>
      </right>
      <top style="medium">
        <color theme="0" tint="-0.249977111117893"/>
      </top>
      <bottom style="thin">
        <color theme="0" tint="-0.249977111117893"/>
      </bottom>
      <diagonal/>
    </border>
    <border>
      <left style="medium">
        <color rgb="FFBFBFBF"/>
      </left>
      <right style="medium">
        <color rgb="FFBFBFBF"/>
      </right>
      <top/>
      <bottom style="medium">
        <color rgb="FFBFBFBF"/>
      </bottom>
      <diagonal/>
    </border>
    <border>
      <left style="medium">
        <color theme="0" tint="-0.249977111117893"/>
      </left>
      <right style="medium">
        <color theme="2" tint="-0.249977111117893"/>
      </right>
      <top style="medium">
        <color theme="0" tint="-0.249977111117893"/>
      </top>
      <bottom style="medium">
        <color theme="0" tint="-0.249977111117893"/>
      </bottom>
      <diagonal/>
    </border>
    <border>
      <left style="medium">
        <color theme="0" tint="-0.249977111117893"/>
      </left>
      <right style="medium">
        <color theme="2" tint="-0.249977111117893"/>
      </right>
      <top style="thin">
        <color theme="0" tint="-0.249977111117893"/>
      </top>
      <bottom style="thin">
        <color theme="0" tint="-0.249977111117893"/>
      </bottom>
      <diagonal/>
    </border>
    <border>
      <left style="medium">
        <color theme="0" tint="-0.249977111117893"/>
      </left>
      <right style="medium">
        <color theme="2" tint="-0.249977111117893"/>
      </right>
      <top style="thin">
        <color theme="0" tint="-0.249977111117893"/>
      </top>
      <bottom style="medium">
        <color theme="0" tint="-0.249977111117893"/>
      </bottom>
      <diagonal/>
    </border>
    <border>
      <left style="medium">
        <color theme="0" tint="-0.249977111117893"/>
      </left>
      <right style="medium">
        <color theme="2" tint="-0.249977111117893"/>
      </right>
      <top/>
      <bottom style="thin">
        <color theme="0" tint="-0.249977111117893"/>
      </bottom>
      <diagonal/>
    </border>
    <border>
      <left style="medium">
        <color theme="0" tint="-0.249977111117893"/>
      </left>
      <right style="medium">
        <color theme="2" tint="-0.249977111117893"/>
      </right>
      <top style="thin">
        <color theme="0" tint="-0.249977111117893"/>
      </top>
      <bottom style="medium">
        <color theme="2" tint="-0.249977111117893"/>
      </bottom>
      <diagonal/>
    </border>
    <border>
      <left style="medium">
        <color theme="0" tint="-0.249977111117893"/>
      </left>
      <right style="medium">
        <color theme="2" tint="-0.249977111117893"/>
      </right>
      <top style="thin">
        <color theme="0" tint="-0.249977111117893"/>
      </top>
      <bottom style="medium">
        <color theme="0" tint="-0.24994659260841701"/>
      </bottom>
      <diagonal/>
    </border>
    <border>
      <left style="medium">
        <color theme="0" tint="-0.249977111117893"/>
      </left>
      <right style="medium">
        <color theme="2" tint="-0.249977111117893"/>
      </right>
      <top/>
      <bottom/>
      <diagonal/>
    </border>
    <border>
      <left style="medium">
        <color theme="0" tint="-0.249977111117893"/>
      </left>
      <right style="medium">
        <color theme="2" tint="-0.249977111117893"/>
      </right>
      <top style="medium">
        <color theme="0" tint="-0.249977111117893"/>
      </top>
      <bottom style="thin">
        <color theme="0" tint="-0.249977111117893"/>
      </bottom>
      <diagonal/>
    </border>
    <border>
      <left style="medium">
        <color theme="0" tint="-0.249977111117893"/>
      </left>
      <right style="medium">
        <color theme="0" tint="-0.249977111117893"/>
      </right>
      <top style="medium">
        <color theme="2" tint="-0.249977111117893"/>
      </top>
      <bottom style="medium">
        <color theme="0" tint="-0.249977111117893"/>
      </bottom>
      <diagonal/>
    </border>
    <border>
      <left style="medium">
        <color theme="0" tint="-0.249977111117893"/>
      </left>
      <right style="medium">
        <color theme="0" tint="-0.24994659260841701"/>
      </right>
      <top/>
      <bottom style="thin">
        <color theme="0" tint="-0.249977111117893"/>
      </bottom>
      <diagonal/>
    </border>
    <border>
      <left style="medium">
        <color theme="0" tint="-0.24994659260841701"/>
      </left>
      <right style="medium">
        <color theme="0" tint="-0.249977111117893"/>
      </right>
      <top/>
      <bottom/>
      <diagonal/>
    </border>
  </borders>
  <cellStyleXfs count="7">
    <xf numFmtId="0" fontId="0" fillId="0" borderId="0">
      <alignment vertical="center"/>
    </xf>
    <xf numFmtId="38" fontId="1" fillId="0" borderId="0" applyFont="0" applyFill="0" applyBorder="0" applyAlignment="0" applyProtection="0">
      <alignment vertical="center"/>
    </xf>
    <xf numFmtId="0" fontId="7" fillId="0" borderId="0"/>
    <xf numFmtId="38" fontId="7"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7" fillId="0" borderId="0"/>
  </cellStyleXfs>
  <cellXfs count="477">
    <xf numFmtId="0" fontId="0" fillId="0" borderId="0" xfId="0">
      <alignment vertical="center"/>
    </xf>
    <xf numFmtId="179" fontId="2" fillId="0" borderId="11" xfId="3" applyNumberFormat="1" applyFont="1" applyBorder="1" applyAlignment="1" applyProtection="1">
      <alignment horizontal="center" vertical="top"/>
      <protection hidden="1"/>
    </xf>
    <xf numFmtId="182" fontId="2" fillId="0" borderId="11" xfId="3" applyNumberFormat="1" applyFont="1" applyBorder="1" applyAlignment="1" applyProtection="1">
      <alignment horizontal="center" vertical="top"/>
      <protection hidden="1"/>
    </xf>
    <xf numFmtId="180" fontId="2" fillId="0" borderId="45" xfId="3" applyNumberFormat="1" applyFont="1" applyBorder="1" applyAlignment="1" applyProtection="1">
      <alignment horizontal="center" vertical="top"/>
      <protection hidden="1"/>
    </xf>
    <xf numFmtId="180" fontId="2" fillId="0" borderId="11" xfId="3" applyNumberFormat="1" applyFont="1" applyBorder="1" applyAlignment="1" applyProtection="1">
      <alignment horizontal="center" vertical="top"/>
      <protection hidden="1"/>
    </xf>
    <xf numFmtId="180" fontId="2" fillId="0" borderId="55" xfId="3" applyNumberFormat="1" applyFont="1" applyBorder="1" applyAlignment="1" applyProtection="1">
      <alignment horizontal="center" vertical="top"/>
      <protection hidden="1"/>
    </xf>
    <xf numFmtId="180" fontId="2" fillId="0" borderId="2" xfId="3" applyNumberFormat="1" applyFont="1" applyBorder="1" applyAlignment="1" applyProtection="1">
      <alignment horizontal="center"/>
      <protection hidden="1"/>
    </xf>
    <xf numFmtId="180" fontId="2" fillId="0" borderId="45" xfId="3" applyNumberFormat="1" applyFont="1" applyBorder="1" applyAlignment="1" applyProtection="1">
      <alignment horizontal="center"/>
      <protection hidden="1"/>
    </xf>
    <xf numFmtId="0" fontId="2" fillId="0" borderId="0" xfId="2" applyFont="1"/>
    <xf numFmtId="0" fontId="2" fillId="0" borderId="0" xfId="2" applyFont="1" applyAlignment="1">
      <alignment vertical="center"/>
    </xf>
    <xf numFmtId="0" fontId="2" fillId="0" borderId="0" xfId="2" applyFont="1" applyAlignment="1">
      <alignment horizontal="center" vertical="center"/>
    </xf>
    <xf numFmtId="11" fontId="6" fillId="0" borderId="0" xfId="2" applyNumberFormat="1" applyFont="1" applyAlignment="1">
      <alignment horizontal="left"/>
    </xf>
    <xf numFmtId="11" fontId="6" fillId="0" borderId="0" xfId="2" applyNumberFormat="1" applyFont="1" applyAlignment="1">
      <alignment horizontal="left" vertical="center"/>
    </xf>
    <xf numFmtId="11" fontId="2" fillId="0" borderId="0" xfId="2" applyNumberFormat="1" applyFont="1" applyAlignment="1">
      <alignment vertical="center"/>
    </xf>
    <xf numFmtId="11" fontId="2" fillId="0" borderId="0" xfId="2" applyNumberFormat="1" applyFont="1" applyAlignment="1">
      <alignment horizontal="center" vertical="center"/>
    </xf>
    <xf numFmtId="11" fontId="2" fillId="0" borderId="0" xfId="2" applyNumberFormat="1" applyFont="1" applyAlignment="1">
      <alignment horizontal="center" vertical="center" wrapText="1"/>
    </xf>
    <xf numFmtId="11" fontId="2" fillId="0" borderId="0" xfId="2" applyNumberFormat="1" applyFont="1"/>
    <xf numFmtId="11" fontId="2" fillId="3" borderId="38" xfId="2" applyNumberFormat="1" applyFont="1" applyFill="1" applyBorder="1"/>
    <xf numFmtId="0" fontId="2" fillId="3" borderId="53" xfId="2" applyFont="1" applyFill="1" applyBorder="1" applyAlignment="1">
      <alignment horizontal="center" vertical="center"/>
    </xf>
    <xf numFmtId="11" fontId="2" fillId="3" borderId="32" xfId="2" applyNumberFormat="1" applyFont="1" applyFill="1" applyBorder="1" applyAlignment="1">
      <alignment horizontal="left" vertical="center"/>
    </xf>
    <xf numFmtId="11" fontId="2" fillId="3" borderId="11" xfId="2" applyNumberFormat="1" applyFont="1" applyFill="1" applyBorder="1" applyAlignment="1">
      <alignment horizontal="left" vertical="center"/>
    </xf>
    <xf numFmtId="11" fontId="2" fillId="3" borderId="53" xfId="2" applyNumberFormat="1" applyFont="1" applyFill="1" applyBorder="1" applyAlignment="1">
      <alignment horizontal="center" vertical="center"/>
    </xf>
    <xf numFmtId="11" fontId="2" fillId="0" borderId="53" xfId="2" applyNumberFormat="1" applyFont="1" applyBorder="1" applyAlignment="1">
      <alignment horizontal="center" vertical="center"/>
    </xf>
    <xf numFmtId="11" fontId="2" fillId="3" borderId="34" xfId="2" applyNumberFormat="1" applyFont="1" applyFill="1" applyBorder="1" applyAlignment="1">
      <alignment horizontal="left" vertical="center"/>
    </xf>
    <xf numFmtId="11" fontId="2" fillId="3" borderId="15" xfId="2" applyNumberFormat="1" applyFont="1" applyFill="1" applyBorder="1" applyAlignment="1">
      <alignment horizontal="left" vertical="center"/>
    </xf>
    <xf numFmtId="11" fontId="2" fillId="3" borderId="54" xfId="2" applyNumberFormat="1" applyFont="1" applyFill="1" applyBorder="1" applyAlignment="1">
      <alignment horizontal="center" vertical="center"/>
    </xf>
    <xf numFmtId="0" fontId="2" fillId="0" borderId="54" xfId="2" applyFont="1" applyBorder="1" applyAlignment="1">
      <alignment horizontal="center" vertical="center"/>
    </xf>
    <xf numFmtId="11" fontId="2" fillId="0" borderId="54" xfId="2" applyNumberFormat="1" applyFont="1" applyBorder="1" applyAlignment="1">
      <alignment horizontal="center" vertical="center"/>
    </xf>
    <xf numFmtId="0" fontId="2" fillId="3" borderId="38" xfId="2" applyFont="1" applyFill="1" applyBorder="1"/>
    <xf numFmtId="0" fontId="2" fillId="3" borderId="34" xfId="2" applyFont="1" applyFill="1" applyBorder="1" applyAlignment="1">
      <alignment horizontal="left" vertical="center"/>
    </xf>
    <xf numFmtId="0" fontId="2" fillId="3" borderId="15" xfId="2" applyFont="1" applyFill="1" applyBorder="1" applyAlignment="1">
      <alignment horizontal="left" vertical="center"/>
    </xf>
    <xf numFmtId="0" fontId="2" fillId="3" borderId="54" xfId="2" applyFont="1" applyFill="1" applyBorder="1" applyAlignment="1">
      <alignment horizontal="center" vertical="center"/>
    </xf>
    <xf numFmtId="0" fontId="2" fillId="3" borderId="51" xfId="2" applyFont="1" applyFill="1" applyBorder="1"/>
    <xf numFmtId="0" fontId="2" fillId="3" borderId="44" xfId="2" applyFont="1" applyFill="1" applyBorder="1" applyAlignment="1">
      <alignment horizontal="left" vertical="center"/>
    </xf>
    <xf numFmtId="0" fontId="2" fillId="3" borderId="45" xfId="2" applyFont="1" applyFill="1" applyBorder="1" applyAlignment="1">
      <alignment horizontal="left" vertical="center"/>
    </xf>
    <xf numFmtId="0" fontId="2" fillId="3" borderId="55" xfId="2" applyFont="1" applyFill="1" applyBorder="1" applyAlignment="1">
      <alignment horizontal="center" vertical="center"/>
    </xf>
    <xf numFmtId="11" fontId="2" fillId="0" borderId="64" xfId="2" applyNumberFormat="1" applyFont="1" applyBorder="1" applyAlignment="1">
      <alignment horizontal="center" vertical="center"/>
    </xf>
    <xf numFmtId="0" fontId="2" fillId="0" borderId="55" xfId="2" applyFont="1" applyBorder="1" applyAlignment="1">
      <alignment horizontal="center" vertical="center"/>
    </xf>
    <xf numFmtId="0" fontId="2" fillId="3" borderId="27" xfId="2" applyFont="1" applyFill="1" applyBorder="1"/>
    <xf numFmtId="0" fontId="2" fillId="3" borderId="28" xfId="2" applyFont="1" applyFill="1" applyBorder="1" applyAlignment="1">
      <alignment vertical="center"/>
    </xf>
    <xf numFmtId="0" fontId="2" fillId="3" borderId="29" xfId="2" applyFont="1" applyFill="1" applyBorder="1" applyAlignment="1">
      <alignment vertical="center" wrapText="1"/>
    </xf>
    <xf numFmtId="0" fontId="2" fillId="0" borderId="53" xfId="2" applyFont="1" applyBorder="1" applyAlignment="1">
      <alignment horizontal="center" vertical="center"/>
    </xf>
    <xf numFmtId="0" fontId="2" fillId="3" borderId="30" xfId="2" applyFont="1" applyFill="1" applyBorder="1"/>
    <xf numFmtId="0" fontId="2" fillId="3" borderId="33" xfId="2" applyFont="1" applyFill="1" applyBorder="1" applyAlignment="1">
      <alignment vertical="center"/>
    </xf>
    <xf numFmtId="0" fontId="2" fillId="3" borderId="34" xfId="2" applyFont="1" applyFill="1" applyBorder="1" applyAlignment="1">
      <alignment vertical="center" wrapText="1"/>
    </xf>
    <xf numFmtId="0" fontId="2" fillId="0" borderId="30" xfId="2" applyFont="1" applyBorder="1" applyAlignment="1">
      <alignment horizontal="center" vertical="center"/>
    </xf>
    <xf numFmtId="0" fontId="2" fillId="0" borderId="58" xfId="2" applyFont="1" applyBorder="1" applyAlignment="1">
      <alignment horizontal="center" vertical="center"/>
    </xf>
    <xf numFmtId="0" fontId="2" fillId="3" borderId="20" xfId="2" applyFont="1" applyFill="1" applyBorder="1" applyAlignment="1">
      <alignment vertical="top" wrapText="1"/>
    </xf>
    <xf numFmtId="0" fontId="2" fillId="3" borderId="16" xfId="2" applyFont="1" applyFill="1" applyBorder="1" applyAlignment="1">
      <alignment vertical="top" wrapText="1"/>
    </xf>
    <xf numFmtId="0" fontId="2" fillId="3" borderId="32" xfId="2" applyFont="1" applyFill="1" applyBorder="1" applyAlignment="1">
      <alignment vertical="center" wrapText="1"/>
    </xf>
    <xf numFmtId="0" fontId="2" fillId="3" borderId="17" xfId="2" applyFont="1" applyFill="1" applyBorder="1" applyAlignment="1">
      <alignment vertical="top" wrapText="1"/>
    </xf>
    <xf numFmtId="0" fontId="2" fillId="3" borderId="40" xfId="2" applyFont="1" applyFill="1" applyBorder="1" applyAlignment="1">
      <alignment vertical="top" wrapText="1"/>
    </xf>
    <xf numFmtId="0" fontId="2" fillId="3" borderId="13" xfId="2" applyFont="1" applyFill="1" applyBorder="1" applyAlignment="1">
      <alignment vertical="top" wrapText="1"/>
    </xf>
    <xf numFmtId="0" fontId="2" fillId="3" borderId="0" xfId="2" applyFont="1" applyFill="1"/>
    <xf numFmtId="0" fontId="2" fillId="3" borderId="14" xfId="2" applyFont="1" applyFill="1" applyBorder="1" applyAlignment="1">
      <alignment vertical="top" wrapText="1"/>
    </xf>
    <xf numFmtId="0" fontId="2" fillId="3" borderId="34" xfId="2" applyFont="1" applyFill="1" applyBorder="1" applyAlignment="1">
      <alignment vertical="center"/>
    </xf>
    <xf numFmtId="0" fontId="2" fillId="3" borderId="31" xfId="2" applyFont="1" applyFill="1" applyBorder="1" applyAlignment="1">
      <alignment vertical="center"/>
    </xf>
    <xf numFmtId="0" fontId="2" fillId="3" borderId="56" xfId="2" applyFont="1" applyFill="1" applyBorder="1" applyAlignment="1">
      <alignment vertical="center"/>
    </xf>
    <xf numFmtId="0" fontId="2" fillId="3" borderId="44" xfId="2" applyFont="1" applyFill="1" applyBorder="1" applyAlignment="1">
      <alignment vertical="center" wrapText="1"/>
    </xf>
    <xf numFmtId="11" fontId="2" fillId="0" borderId="30" xfId="2" applyNumberFormat="1" applyFont="1" applyBorder="1" applyAlignment="1">
      <alignment horizontal="center" vertical="center"/>
    </xf>
    <xf numFmtId="186" fontId="2" fillId="0" borderId="53" xfId="3" applyNumberFormat="1" applyFont="1" applyFill="1" applyBorder="1" applyAlignment="1" applyProtection="1">
      <alignment horizontal="center" vertical="center"/>
      <protection hidden="1"/>
    </xf>
    <xf numFmtId="179" fontId="2" fillId="0" borderId="70" xfId="3" applyNumberFormat="1" applyFont="1" applyBorder="1" applyAlignment="1" applyProtection="1">
      <alignment horizontal="center" vertical="top"/>
      <protection hidden="1"/>
    </xf>
    <xf numFmtId="179" fontId="2" fillId="0" borderId="71" xfId="3" applyNumberFormat="1" applyFont="1" applyBorder="1" applyAlignment="1" applyProtection="1">
      <alignment horizontal="center" vertical="top"/>
      <protection hidden="1"/>
    </xf>
    <xf numFmtId="0" fontId="2" fillId="0" borderId="0" xfId="4" applyFont="1" applyAlignment="1">
      <alignment horizontal="center" vertical="center" wrapText="1"/>
    </xf>
    <xf numFmtId="0" fontId="5" fillId="0" borderId="0" xfId="4" applyFont="1" applyAlignment="1"/>
    <xf numFmtId="0" fontId="2" fillId="0" borderId="0" xfId="4" applyFont="1" applyAlignment="1">
      <alignment wrapText="1"/>
    </xf>
    <xf numFmtId="0" fontId="5" fillId="0" borderId="0" xfId="4" applyFont="1" applyAlignment="1">
      <alignment horizontal="right"/>
    </xf>
    <xf numFmtId="0" fontId="5" fillId="0" borderId="0" xfId="4" applyFont="1" applyAlignment="1">
      <alignment horizontal="centerContinuous"/>
    </xf>
    <xf numFmtId="0" fontId="5" fillId="0" borderId="0" xfId="4" applyFont="1" applyAlignment="1">
      <alignment vertical="center" wrapText="1"/>
    </xf>
    <xf numFmtId="0" fontId="14" fillId="0" borderId="0" xfId="4" applyFont="1" applyAlignment="1">
      <alignment horizontal="center"/>
    </xf>
    <xf numFmtId="0" fontId="2" fillId="0" borderId="0" xfId="4" applyFont="1" applyAlignment="1">
      <alignment vertical="center" wrapText="1"/>
    </xf>
    <xf numFmtId="0" fontId="6" fillId="0" borderId="0" xfId="4" applyFont="1" applyAlignment="1">
      <alignment horizontal="left"/>
    </xf>
    <xf numFmtId="0" fontId="2" fillId="3" borderId="2" xfId="4" applyFont="1" applyFill="1" applyBorder="1" applyAlignment="1">
      <alignment horizontal="center" vertical="center" wrapText="1"/>
    </xf>
    <xf numFmtId="0" fontId="2" fillId="0" borderId="5" xfId="4" applyFont="1" applyBorder="1" applyAlignment="1">
      <alignment horizontal="center" vertical="center" wrapText="1"/>
    </xf>
    <xf numFmtId="0" fontId="2" fillId="0" borderId="65" xfId="4" applyFont="1" applyBorder="1" applyAlignment="1">
      <alignment horizontal="center" vertical="center" wrapText="1"/>
    </xf>
    <xf numFmtId="0" fontId="2" fillId="0" borderId="0" xfId="4" applyFont="1" applyAlignment="1">
      <alignment horizontal="center" wrapText="1"/>
    </xf>
    <xf numFmtId="0" fontId="2" fillId="0" borderId="0" xfId="4" applyFont="1" applyAlignment="1" applyProtection="1">
      <alignment horizontal="center" wrapText="1"/>
      <protection locked="0"/>
    </xf>
    <xf numFmtId="0" fontId="2" fillId="0" borderId="0" xfId="4" applyFont="1" applyAlignment="1" applyProtection="1">
      <alignment wrapText="1"/>
      <protection locked="0"/>
    </xf>
    <xf numFmtId="0" fontId="2" fillId="0" borderId="24" xfId="4" applyFont="1" applyBorder="1" applyAlignment="1" applyProtection="1">
      <alignment horizontal="center" vertical="top"/>
      <protection hidden="1"/>
    </xf>
    <xf numFmtId="0" fontId="2" fillId="0" borderId="15" xfId="4" applyFont="1" applyBorder="1" applyAlignment="1" applyProtection="1">
      <alignment horizontal="center" vertical="top"/>
      <protection hidden="1"/>
    </xf>
    <xf numFmtId="176" fontId="2" fillId="0" borderId="15" xfId="4" applyNumberFormat="1" applyFont="1" applyBorder="1" applyAlignment="1" applyProtection="1">
      <alignment horizontal="center" vertical="top"/>
      <protection hidden="1"/>
    </xf>
    <xf numFmtId="177" fontId="2" fillId="0" borderId="15" xfId="4" applyNumberFormat="1" applyFont="1" applyBorder="1" applyAlignment="1" applyProtection="1">
      <alignment horizontal="center" vertical="top"/>
      <protection hidden="1"/>
    </xf>
    <xf numFmtId="177" fontId="2" fillId="0" borderId="26" xfId="4" applyNumberFormat="1" applyFont="1" applyBorder="1" applyAlignment="1" applyProtection="1">
      <alignment horizontal="center" vertical="top"/>
      <protection hidden="1"/>
    </xf>
    <xf numFmtId="0" fontId="2" fillId="0" borderId="11" xfId="4" applyFont="1" applyBorder="1" applyAlignment="1" applyProtection="1">
      <alignment horizontal="center" vertical="top"/>
      <protection hidden="1"/>
    </xf>
    <xf numFmtId="177" fontId="2" fillId="0" borderId="11" xfId="4" applyNumberFormat="1" applyFont="1" applyBorder="1" applyAlignment="1" applyProtection="1">
      <alignment horizontal="center" vertical="top"/>
      <protection hidden="1"/>
    </xf>
    <xf numFmtId="0" fontId="2" fillId="0" borderId="47" xfId="4" applyFont="1" applyBorder="1" applyAlignment="1" applyProtection="1">
      <alignment horizontal="center" vertical="top"/>
      <protection hidden="1"/>
    </xf>
    <xf numFmtId="178" fontId="2" fillId="0" borderId="24" xfId="4" applyNumberFormat="1" applyFont="1" applyBorder="1" applyAlignment="1" applyProtection="1">
      <alignment horizontal="center" vertical="top"/>
      <protection hidden="1"/>
    </xf>
    <xf numFmtId="178" fontId="2" fillId="0" borderId="15" xfId="4" applyNumberFormat="1" applyFont="1" applyBorder="1" applyAlignment="1" applyProtection="1">
      <alignment horizontal="center" vertical="top"/>
      <protection hidden="1"/>
    </xf>
    <xf numFmtId="181" fontId="2" fillId="0" borderId="15" xfId="4" applyNumberFormat="1" applyFont="1" applyBorder="1" applyAlignment="1" applyProtection="1">
      <alignment horizontal="center" vertical="top"/>
      <protection hidden="1"/>
    </xf>
    <xf numFmtId="181" fontId="2" fillId="0" borderId="45" xfId="4" applyNumberFormat="1" applyFont="1" applyBorder="1" applyAlignment="1" applyProtection="1">
      <alignment horizontal="center" vertical="top"/>
      <protection hidden="1"/>
    </xf>
    <xf numFmtId="0" fontId="2" fillId="0" borderId="24" xfId="4" applyFont="1" applyBorder="1" applyAlignment="1" applyProtection="1">
      <alignment horizontal="center" vertical="center" wrapText="1"/>
      <protection hidden="1"/>
    </xf>
    <xf numFmtId="177" fontId="2" fillId="0" borderId="54" xfId="4" applyNumberFormat="1" applyFont="1" applyBorder="1" applyAlignment="1" applyProtection="1">
      <alignment horizontal="center"/>
      <protection hidden="1"/>
    </xf>
    <xf numFmtId="0" fontId="2" fillId="0" borderId="26" xfId="4" applyFont="1" applyBorder="1" applyAlignment="1" applyProtection="1">
      <alignment horizontal="center" vertical="center" wrapText="1"/>
      <protection hidden="1"/>
    </xf>
    <xf numFmtId="0" fontId="2" fillId="0" borderId="11" xfId="4" applyFont="1" applyBorder="1" applyAlignment="1" applyProtection="1">
      <alignment horizontal="center" vertical="center" wrapText="1"/>
      <protection hidden="1"/>
    </xf>
    <xf numFmtId="180" fontId="2" fillId="0" borderId="2" xfId="4" applyNumberFormat="1" applyFont="1" applyBorder="1" applyAlignment="1" applyProtection="1">
      <alignment horizontal="center" vertical="top" wrapText="1"/>
      <protection hidden="1"/>
    </xf>
    <xf numFmtId="180" fontId="2" fillId="0" borderId="27" xfId="4" applyNumberFormat="1" applyFont="1" applyBorder="1" applyAlignment="1" applyProtection="1">
      <alignment horizontal="center" vertical="top" wrapText="1"/>
      <protection hidden="1"/>
    </xf>
    <xf numFmtId="180" fontId="2" fillId="0" borderId="54" xfId="4" applyNumberFormat="1" applyFont="1" applyBorder="1" applyAlignment="1" applyProtection="1">
      <alignment horizontal="center" vertical="top" wrapText="1"/>
      <protection hidden="1"/>
    </xf>
    <xf numFmtId="180" fontId="2" fillId="0" borderId="35" xfId="4" applyNumberFormat="1" applyFont="1" applyBorder="1" applyAlignment="1" applyProtection="1">
      <alignment horizontal="center" vertical="top" wrapText="1"/>
      <protection hidden="1"/>
    </xf>
    <xf numFmtId="177" fontId="2" fillId="0" borderId="54" xfId="4" applyNumberFormat="1" applyFont="1" applyBorder="1" applyAlignment="1" applyProtection="1">
      <alignment horizontal="center" vertical="top" wrapText="1"/>
      <protection hidden="1"/>
    </xf>
    <xf numFmtId="0" fontId="2" fillId="0" borderId="53" xfId="4" applyFont="1" applyBorder="1" applyAlignment="1" applyProtection="1">
      <alignment horizontal="center" vertical="top" wrapText="1"/>
      <protection hidden="1"/>
    </xf>
    <xf numFmtId="0" fontId="2" fillId="0" borderId="55" xfId="4" applyFont="1" applyBorder="1" applyAlignment="1" applyProtection="1">
      <alignment horizontal="center" vertical="top" wrapText="1"/>
      <protection hidden="1"/>
    </xf>
    <xf numFmtId="11" fontId="2" fillId="0" borderId="53" xfId="4" applyNumberFormat="1" applyFont="1" applyBorder="1" applyAlignment="1" applyProtection="1">
      <alignment horizontal="center" vertical="center"/>
      <protection hidden="1"/>
    </xf>
    <xf numFmtId="0" fontId="2" fillId="0" borderId="54" xfId="4" applyFont="1" applyBorder="1" applyAlignment="1" applyProtection="1">
      <alignment horizontal="center" vertical="center"/>
      <protection hidden="1"/>
    </xf>
    <xf numFmtId="185" fontId="2" fillId="0" borderId="54" xfId="4" applyNumberFormat="1" applyFont="1" applyBorder="1" applyAlignment="1" applyProtection="1">
      <alignment horizontal="center" vertical="center"/>
      <protection hidden="1"/>
    </xf>
    <xf numFmtId="0" fontId="2" fillId="0" borderId="55" xfId="4" applyFont="1" applyBorder="1" applyAlignment="1" applyProtection="1">
      <alignment horizontal="center" vertical="center"/>
      <protection hidden="1"/>
    </xf>
    <xf numFmtId="0" fontId="2" fillId="0" borderId="53" xfId="4" applyFont="1" applyBorder="1" applyAlignment="1" applyProtection="1">
      <alignment horizontal="center" vertical="center"/>
      <protection hidden="1"/>
    </xf>
    <xf numFmtId="186" fontId="2" fillId="0" borderId="53" xfId="4" applyNumberFormat="1" applyFont="1" applyBorder="1" applyAlignment="1" applyProtection="1">
      <alignment horizontal="center" vertical="center"/>
      <protection hidden="1"/>
    </xf>
    <xf numFmtId="181" fontId="2" fillId="0" borderId="53" xfId="4" applyNumberFormat="1" applyFont="1" applyBorder="1" applyAlignment="1" applyProtection="1">
      <alignment horizontal="center" vertical="center"/>
      <protection hidden="1"/>
    </xf>
    <xf numFmtId="0" fontId="2" fillId="0" borderId="53" xfId="4" applyFont="1" applyBorder="1" applyAlignment="1" applyProtection="1">
      <alignment horizontal="center" vertical="center" wrapText="1"/>
      <protection hidden="1"/>
    </xf>
    <xf numFmtId="0" fontId="5" fillId="0" borderId="0" xfId="6" applyFont="1"/>
    <xf numFmtId="187" fontId="2" fillId="0" borderId="53" xfId="4" applyNumberFormat="1" applyFont="1" applyBorder="1" applyAlignment="1" applyProtection="1">
      <alignment horizontal="center" vertical="center"/>
      <protection hidden="1"/>
    </xf>
    <xf numFmtId="0" fontId="5" fillId="2" borderId="0" xfId="6" applyFont="1" applyFill="1"/>
    <xf numFmtId="0" fontId="5" fillId="4" borderId="0" xfId="6" applyFont="1" applyFill="1"/>
    <xf numFmtId="0" fontId="2" fillId="0" borderId="74" xfId="4" applyFont="1" applyBorder="1" applyAlignment="1" applyProtection="1">
      <alignment horizontal="center" vertical="top"/>
      <protection hidden="1"/>
    </xf>
    <xf numFmtId="0" fontId="2" fillId="0" borderId="54" xfId="4" applyFont="1" applyBorder="1" applyAlignment="1" applyProtection="1">
      <alignment horizontal="center" vertical="top"/>
      <protection hidden="1"/>
    </xf>
    <xf numFmtId="11" fontId="2" fillId="0" borderId="55" xfId="2" applyNumberFormat="1" applyFont="1" applyBorder="1" applyAlignment="1">
      <alignment horizontal="center" vertical="center"/>
    </xf>
    <xf numFmtId="0" fontId="2" fillId="3" borderId="30" xfId="2" applyFont="1" applyFill="1" applyBorder="1" applyAlignment="1">
      <alignment horizontal="center" vertical="center"/>
    </xf>
    <xf numFmtId="0" fontId="2" fillId="3" borderId="0" xfId="2" applyFont="1" applyFill="1" applyAlignment="1">
      <alignment vertical="center" wrapText="1"/>
    </xf>
    <xf numFmtId="0" fontId="2" fillId="3" borderId="38" xfId="2" applyFont="1" applyFill="1" applyBorder="1" applyAlignment="1">
      <alignment vertical="center"/>
    </xf>
    <xf numFmtId="176" fontId="2" fillId="0" borderId="55" xfId="4" applyNumberFormat="1" applyFont="1" applyBorder="1" applyAlignment="1" applyProtection="1">
      <alignment horizontal="center" vertical="top"/>
      <protection hidden="1"/>
    </xf>
    <xf numFmtId="0" fontId="5" fillId="0" borderId="0" xfId="4" applyFont="1" applyAlignment="1">
      <alignment horizontal="center" vertical="center" wrapText="1"/>
    </xf>
    <xf numFmtId="0" fontId="2" fillId="2" borderId="54" xfId="0" applyFont="1" applyFill="1" applyBorder="1" applyAlignment="1" applyProtection="1">
      <alignment horizontal="center" vertical="center" wrapText="1"/>
      <protection locked="0"/>
    </xf>
    <xf numFmtId="49" fontId="2" fillId="2" borderId="54" xfId="0" applyNumberFormat="1" applyFont="1" applyFill="1" applyBorder="1" applyAlignment="1" applyProtection="1">
      <alignment horizontal="center" vertical="center" wrapText="1"/>
      <protection locked="0"/>
    </xf>
    <xf numFmtId="176" fontId="2" fillId="2" borderId="54" xfId="0" applyNumberFormat="1" applyFont="1" applyFill="1" applyBorder="1" applyAlignment="1" applyProtection="1">
      <alignment horizontal="center" vertical="center" wrapText="1"/>
      <protection locked="0"/>
    </xf>
    <xf numFmtId="38" fontId="2" fillId="2" borderId="54" xfId="1" applyFont="1" applyFill="1" applyBorder="1" applyAlignment="1" applyProtection="1">
      <alignment horizontal="center" vertical="center" wrapText="1"/>
      <protection locked="0"/>
    </xf>
    <xf numFmtId="0" fontId="2" fillId="0" borderId="0" xfId="4" applyFont="1" applyAlignment="1">
      <alignment horizontal="left"/>
    </xf>
    <xf numFmtId="0" fontId="2" fillId="0" borderId="0" xfId="4" applyFont="1" applyAlignment="1"/>
    <xf numFmtId="0" fontId="9" fillId="0" borderId="0" xfId="4" applyFont="1" applyAlignment="1"/>
    <xf numFmtId="0" fontId="12" fillId="3" borderId="28" xfId="4" applyFont="1" applyFill="1" applyBorder="1" applyAlignment="1">
      <alignment horizontal="left"/>
    </xf>
    <xf numFmtId="0" fontId="12" fillId="3" borderId="29" xfId="4" applyFont="1" applyFill="1" applyBorder="1" applyAlignment="1">
      <alignment horizontal="left"/>
    </xf>
    <xf numFmtId="0" fontId="2" fillId="3" borderId="24" xfId="4" applyFont="1" applyFill="1" applyBorder="1" applyAlignment="1">
      <alignment horizontal="left"/>
    </xf>
    <xf numFmtId="0" fontId="12" fillId="3" borderId="33" xfId="4" applyFont="1" applyFill="1" applyBorder="1" applyAlignment="1">
      <alignment horizontal="left"/>
    </xf>
    <xf numFmtId="0" fontId="12" fillId="3" borderId="34" xfId="4" applyFont="1" applyFill="1" applyBorder="1" applyAlignment="1">
      <alignment horizontal="left"/>
    </xf>
    <xf numFmtId="0" fontId="2" fillId="3" borderId="15" xfId="4" applyFont="1" applyFill="1" applyBorder="1" applyAlignment="1">
      <alignment horizontal="left"/>
    </xf>
    <xf numFmtId="0" fontId="12" fillId="3" borderId="56" xfId="4" applyFont="1" applyFill="1" applyBorder="1" applyAlignment="1">
      <alignment horizontal="left"/>
    </xf>
    <xf numFmtId="0" fontId="12" fillId="3" borderId="44" xfId="4" applyFont="1" applyFill="1" applyBorder="1" applyAlignment="1">
      <alignment horizontal="left"/>
    </xf>
    <xf numFmtId="0" fontId="2" fillId="3" borderId="45" xfId="4" applyFont="1" applyFill="1" applyBorder="1" applyAlignment="1">
      <alignment horizontal="left"/>
    </xf>
    <xf numFmtId="0" fontId="12" fillId="0" borderId="0" xfId="4" applyFont="1" applyAlignment="1"/>
    <xf numFmtId="0" fontId="13" fillId="0" borderId="0" xfId="4" applyFont="1" applyAlignment="1"/>
    <xf numFmtId="0" fontId="12" fillId="3" borderId="36" xfId="4" applyFont="1" applyFill="1" applyBorder="1" applyAlignment="1"/>
    <xf numFmtId="0" fontId="12" fillId="3" borderId="50" xfId="4" applyFont="1" applyFill="1" applyBorder="1" applyAlignment="1"/>
    <xf numFmtId="0" fontId="12" fillId="3" borderId="29" xfId="4" applyFont="1" applyFill="1" applyBorder="1" applyAlignment="1"/>
    <xf numFmtId="0" fontId="2" fillId="3" borderId="24" xfId="4" applyFont="1" applyFill="1" applyBorder="1" applyAlignment="1"/>
    <xf numFmtId="0" fontId="12" fillId="3" borderId="38" xfId="4" applyFont="1" applyFill="1" applyBorder="1" applyAlignment="1"/>
    <xf numFmtId="0" fontId="12" fillId="3" borderId="9" xfId="4" applyFont="1" applyFill="1" applyBorder="1" applyAlignment="1"/>
    <xf numFmtId="0" fontId="12" fillId="3" borderId="34" xfId="4" applyFont="1" applyFill="1" applyBorder="1" applyAlignment="1"/>
    <xf numFmtId="0" fontId="2" fillId="3" borderId="15" xfId="4" applyFont="1" applyFill="1" applyBorder="1" applyAlignment="1"/>
    <xf numFmtId="0" fontId="12" fillId="3" borderId="51" xfId="4" applyFont="1" applyFill="1" applyBorder="1" applyAlignment="1"/>
    <xf numFmtId="0" fontId="12" fillId="3" borderId="19" xfId="4" applyFont="1" applyFill="1" applyBorder="1" applyAlignment="1"/>
    <xf numFmtId="0" fontId="12" fillId="3" borderId="44" xfId="4" applyFont="1" applyFill="1" applyBorder="1" applyAlignment="1"/>
    <xf numFmtId="0" fontId="2" fillId="3" borderId="45" xfId="4" applyFont="1" applyFill="1" applyBorder="1" applyAlignment="1"/>
    <xf numFmtId="0" fontId="12" fillId="3" borderId="32" xfId="4" applyFont="1" applyFill="1" applyBorder="1" applyAlignment="1"/>
    <xf numFmtId="0" fontId="2" fillId="3" borderId="11" xfId="4" applyFont="1" applyFill="1" applyBorder="1" applyAlignment="1"/>
    <xf numFmtId="0" fontId="2" fillId="3" borderId="47" xfId="4" applyFont="1" applyFill="1" applyBorder="1" applyAlignment="1">
      <alignment horizontal="left"/>
    </xf>
    <xf numFmtId="0" fontId="12" fillId="3" borderId="3" xfId="4" applyFont="1" applyFill="1" applyBorder="1" applyAlignment="1"/>
    <xf numFmtId="0" fontId="12" fillId="3" borderId="23" xfId="4" applyFont="1" applyFill="1" applyBorder="1" applyAlignment="1"/>
    <xf numFmtId="0" fontId="12" fillId="3" borderId="24" xfId="4" applyFont="1" applyFill="1" applyBorder="1" applyAlignment="1"/>
    <xf numFmtId="0" fontId="12" fillId="3" borderId="14" xfId="4" applyFont="1" applyFill="1" applyBorder="1" applyAlignment="1"/>
    <xf numFmtId="0" fontId="12" fillId="3" borderId="15" xfId="4" applyFont="1" applyFill="1" applyBorder="1" applyAlignment="1"/>
    <xf numFmtId="0" fontId="12" fillId="3" borderId="46" xfId="4" applyFont="1" applyFill="1" applyBorder="1" applyAlignment="1"/>
    <xf numFmtId="0" fontId="12" fillId="3" borderId="47" xfId="4" applyFont="1" applyFill="1" applyBorder="1" applyAlignment="1"/>
    <xf numFmtId="0" fontId="12" fillId="3" borderId="59" xfId="4" applyFont="1" applyFill="1" applyBorder="1" applyAlignment="1"/>
    <xf numFmtId="0" fontId="12" fillId="3" borderId="45" xfId="4" applyFont="1" applyFill="1" applyBorder="1" applyAlignment="1"/>
    <xf numFmtId="0" fontId="12" fillId="3" borderId="10" xfId="4" applyFont="1" applyFill="1" applyBorder="1" applyAlignment="1"/>
    <xf numFmtId="0" fontId="12" fillId="3" borderId="11" xfId="4" applyFont="1" applyFill="1" applyBorder="1" applyAlignment="1"/>
    <xf numFmtId="0" fontId="2" fillId="3" borderId="38" xfId="4" applyFont="1" applyFill="1" applyBorder="1" applyAlignment="1"/>
    <xf numFmtId="0" fontId="2" fillId="3" borderId="9" xfId="4" applyFont="1" applyFill="1" applyBorder="1" applyAlignment="1"/>
    <xf numFmtId="0" fontId="2" fillId="3" borderId="10" xfId="4" applyFont="1" applyFill="1" applyBorder="1" applyAlignment="1"/>
    <xf numFmtId="0" fontId="2" fillId="3" borderId="14" xfId="4" applyFont="1" applyFill="1" applyBorder="1" applyAlignment="1"/>
    <xf numFmtId="0" fontId="2" fillId="3" borderId="51" xfId="4" applyFont="1" applyFill="1" applyBorder="1" applyAlignment="1"/>
    <xf numFmtId="0" fontId="2" fillId="3" borderId="19" xfId="4" applyFont="1" applyFill="1" applyBorder="1" applyAlignment="1"/>
    <xf numFmtId="0" fontId="2" fillId="3" borderId="59" xfId="4" applyFont="1" applyFill="1" applyBorder="1" applyAlignment="1"/>
    <xf numFmtId="0" fontId="2" fillId="0" borderId="0" xfId="4" applyFont="1" applyAlignment="1">
      <alignment horizontal="left" vertical="top" wrapText="1"/>
    </xf>
    <xf numFmtId="0" fontId="2" fillId="0" borderId="0" xfId="4" applyFont="1" applyAlignment="1">
      <alignment horizontal="right" vertical="top" wrapText="1"/>
    </xf>
    <xf numFmtId="0" fontId="2" fillId="3" borderId="7" xfId="4" applyFont="1" applyFill="1" applyBorder="1" applyAlignment="1">
      <alignment horizontal="left" vertical="top" wrapText="1"/>
    </xf>
    <xf numFmtId="0" fontId="2" fillId="3" borderId="4" xfId="4" applyFont="1" applyFill="1" applyBorder="1" applyAlignment="1">
      <alignment horizontal="left" vertical="top" wrapText="1"/>
    </xf>
    <xf numFmtId="0" fontId="2" fillId="3" borderId="21" xfId="4" applyFont="1" applyFill="1" applyBorder="1" applyAlignment="1">
      <alignment horizontal="left" vertical="top" wrapText="1"/>
    </xf>
    <xf numFmtId="0" fontId="2" fillId="3" borderId="31" xfId="4" applyFont="1" applyFill="1" applyBorder="1" applyAlignment="1">
      <alignment horizontal="left" vertical="top" wrapText="1"/>
    </xf>
    <xf numFmtId="0" fontId="2" fillId="3" borderId="51" xfId="4" applyFont="1" applyFill="1" applyBorder="1" applyAlignment="1">
      <alignment horizontal="left" vertical="top" wrapText="1"/>
    </xf>
    <xf numFmtId="0" fontId="2" fillId="3" borderId="18" xfId="4" applyFont="1" applyFill="1" applyBorder="1" applyAlignment="1">
      <alignment horizontal="left" vertical="top" wrapText="1"/>
    </xf>
    <xf numFmtId="0" fontId="2" fillId="3" borderId="26" xfId="4" applyFont="1" applyFill="1" applyBorder="1" applyAlignment="1">
      <alignment horizontal="left" vertical="top" wrapText="1"/>
    </xf>
    <xf numFmtId="0" fontId="2" fillId="3" borderId="32" xfId="4" applyFont="1" applyFill="1" applyBorder="1" applyAlignment="1">
      <alignment horizontal="left" vertical="top" wrapText="1"/>
    </xf>
    <xf numFmtId="0" fontId="2" fillId="3" borderId="16" xfId="4" applyFont="1" applyFill="1" applyBorder="1" applyAlignment="1">
      <alignment vertical="top"/>
    </xf>
    <xf numFmtId="0" fontId="2" fillId="3" borderId="11" xfId="4" applyFont="1" applyFill="1" applyBorder="1" applyAlignment="1">
      <alignment vertical="center" wrapText="1"/>
    </xf>
    <xf numFmtId="0" fontId="2" fillId="3" borderId="15" xfId="4" applyFont="1" applyFill="1" applyBorder="1" applyAlignment="1">
      <alignment vertical="center" wrapText="1"/>
    </xf>
    <xf numFmtId="0" fontId="2" fillId="3" borderId="25" xfId="4" applyFont="1" applyFill="1" applyBorder="1" applyAlignment="1">
      <alignment vertical="top"/>
    </xf>
    <xf numFmtId="0" fontId="2" fillId="3" borderId="45" xfId="4" applyFont="1" applyFill="1" applyBorder="1" applyAlignment="1">
      <alignment vertical="center" wrapText="1"/>
    </xf>
    <xf numFmtId="0" fontId="2" fillId="3" borderId="0" xfId="4" applyFont="1" applyFill="1" applyAlignment="1">
      <alignment horizontal="left" vertical="top" wrapText="1"/>
    </xf>
    <xf numFmtId="0" fontId="2" fillId="3" borderId="47" xfId="4" applyFont="1" applyFill="1" applyBorder="1" applyAlignment="1">
      <alignment vertical="center" wrapText="1"/>
    </xf>
    <xf numFmtId="0" fontId="2" fillId="3" borderId="30" xfId="4" applyFont="1" applyFill="1" applyBorder="1" applyAlignment="1">
      <alignment horizontal="left" vertical="top" wrapText="1"/>
    </xf>
    <xf numFmtId="0" fontId="2" fillId="3" borderId="28" xfId="4" applyFont="1" applyFill="1" applyBorder="1" applyAlignment="1">
      <alignment horizontal="left" vertical="top" wrapText="1"/>
    </xf>
    <xf numFmtId="0" fontId="2" fillId="3" borderId="29" xfId="4" applyFont="1" applyFill="1" applyBorder="1" applyAlignment="1">
      <alignment horizontal="left" vertical="top" wrapText="1"/>
    </xf>
    <xf numFmtId="0" fontId="2" fillId="3" borderId="33" xfId="4" applyFont="1" applyFill="1" applyBorder="1" applyAlignment="1">
      <alignment vertical="top" wrapText="1"/>
    </xf>
    <xf numFmtId="0" fontId="2" fillId="3" borderId="39" xfId="4" applyFont="1" applyFill="1" applyBorder="1" applyAlignment="1">
      <alignment horizontal="left" vertical="top" wrapText="1"/>
    </xf>
    <xf numFmtId="0" fontId="2" fillId="3" borderId="57" xfId="4" applyFont="1" applyFill="1" applyBorder="1" applyAlignment="1">
      <alignment horizontal="left" vertical="top" wrapText="1"/>
    </xf>
    <xf numFmtId="0" fontId="2" fillId="3" borderId="36" xfId="4" applyFont="1" applyFill="1" applyBorder="1" applyAlignment="1">
      <alignment horizontal="left" vertical="top"/>
    </xf>
    <xf numFmtId="0" fontId="2" fillId="3" borderId="23" xfId="4" applyFont="1" applyFill="1" applyBorder="1" applyAlignment="1">
      <alignment horizontal="left" vertical="top"/>
    </xf>
    <xf numFmtId="0" fontId="2" fillId="3" borderId="38" xfId="4" applyFont="1" applyFill="1" applyBorder="1" applyAlignment="1">
      <alignment horizontal="left" vertical="top"/>
    </xf>
    <xf numFmtId="0" fontId="2" fillId="3" borderId="49" xfId="4" applyFont="1" applyFill="1" applyBorder="1" applyAlignment="1">
      <alignment horizontal="left" vertical="top"/>
    </xf>
    <xf numFmtId="0" fontId="2" fillId="3" borderId="51" xfId="4" applyFont="1" applyFill="1" applyBorder="1" applyAlignment="1">
      <alignment horizontal="left" vertical="top"/>
    </xf>
    <xf numFmtId="0" fontId="2" fillId="3" borderId="52" xfId="4" applyFont="1" applyFill="1" applyBorder="1" applyAlignment="1">
      <alignment horizontal="left" vertical="top"/>
    </xf>
    <xf numFmtId="0" fontId="2" fillId="3" borderId="10" xfId="4" applyFont="1" applyFill="1" applyBorder="1" applyAlignment="1">
      <alignment horizontal="left" vertical="top"/>
    </xf>
    <xf numFmtId="0" fontId="2" fillId="0" borderId="0" xfId="4" applyFont="1">
      <alignment vertical="center"/>
    </xf>
    <xf numFmtId="0" fontId="2" fillId="0" borderId="0" xfId="4" applyFont="1" applyAlignment="1">
      <alignment horizontal="center" vertical="center"/>
    </xf>
    <xf numFmtId="11" fontId="6" fillId="0" borderId="0" xfId="4" applyNumberFormat="1" applyFont="1" applyAlignment="1">
      <alignment horizontal="left"/>
    </xf>
    <xf numFmtId="11" fontId="6" fillId="0" borderId="0" xfId="4" applyNumberFormat="1" applyFont="1" applyAlignment="1">
      <alignment horizontal="left" vertical="center"/>
    </xf>
    <xf numFmtId="11" fontId="2" fillId="0" borderId="0" xfId="4" applyNumberFormat="1" applyFont="1">
      <alignment vertical="center"/>
    </xf>
    <xf numFmtId="11" fontId="2" fillId="0" borderId="0" xfId="4" applyNumberFormat="1" applyFont="1" applyAlignment="1">
      <alignment horizontal="center" vertical="center"/>
    </xf>
    <xf numFmtId="11" fontId="2" fillId="0" borderId="0" xfId="4" applyNumberFormat="1" applyFont="1" applyAlignment="1">
      <alignment horizontal="center" vertical="center" wrapText="1"/>
    </xf>
    <xf numFmtId="11" fontId="11" fillId="0" borderId="60" xfId="4" applyNumberFormat="1" applyFont="1" applyBorder="1" applyAlignment="1">
      <alignment horizontal="center" vertical="center"/>
    </xf>
    <xf numFmtId="11" fontId="2" fillId="0" borderId="0" xfId="4" applyNumberFormat="1" applyFont="1" applyAlignment="1"/>
    <xf numFmtId="11" fontId="2" fillId="3" borderId="38" xfId="4" applyNumberFormat="1" applyFont="1" applyFill="1" applyBorder="1" applyAlignment="1"/>
    <xf numFmtId="0" fontId="2" fillId="3" borderId="53" xfId="4" applyFont="1" applyFill="1" applyBorder="1" applyAlignment="1">
      <alignment horizontal="center" vertical="center"/>
    </xf>
    <xf numFmtId="11" fontId="2" fillId="3" borderId="32" xfId="4" applyNumberFormat="1" applyFont="1" applyFill="1" applyBorder="1" applyAlignment="1">
      <alignment horizontal="left" vertical="center"/>
    </xf>
    <xf numFmtId="11" fontId="2" fillId="3" borderId="11" xfId="4" applyNumberFormat="1" applyFont="1" applyFill="1" applyBorder="1" applyAlignment="1">
      <alignment horizontal="left" vertical="center"/>
    </xf>
    <xf numFmtId="11" fontId="2" fillId="3" borderId="53" xfId="4" applyNumberFormat="1" applyFont="1" applyFill="1" applyBorder="1" applyAlignment="1">
      <alignment horizontal="center" vertical="center"/>
    </xf>
    <xf numFmtId="11" fontId="2" fillId="0" borderId="53" xfId="4" applyNumberFormat="1" applyFont="1" applyBorder="1" applyAlignment="1">
      <alignment horizontal="center" vertical="center"/>
    </xf>
    <xf numFmtId="11" fontId="2" fillId="0" borderId="53" xfId="4" applyNumberFormat="1" applyFont="1" applyBorder="1" applyAlignment="1">
      <alignment horizontal="left" vertical="top" wrapText="1"/>
    </xf>
    <xf numFmtId="11" fontId="2" fillId="3" borderId="33" xfId="4" applyNumberFormat="1" applyFont="1" applyFill="1" applyBorder="1" applyAlignment="1">
      <alignment horizontal="left" vertical="center"/>
    </xf>
    <xf numFmtId="11" fontId="2" fillId="3" borderId="15" xfId="4" applyNumberFormat="1" applyFont="1" applyFill="1" applyBorder="1" applyAlignment="1">
      <alignment horizontal="left" vertical="center"/>
    </xf>
    <xf numFmtId="11" fontId="2" fillId="3" borderId="54" xfId="4" applyNumberFormat="1" applyFont="1" applyFill="1" applyBorder="1" applyAlignment="1">
      <alignment horizontal="center" vertical="center"/>
    </xf>
    <xf numFmtId="11" fontId="2" fillId="0" borderId="54" xfId="4" applyNumberFormat="1" applyFont="1" applyBorder="1" applyAlignment="1">
      <alignment horizontal="left" vertical="top" wrapText="1"/>
    </xf>
    <xf numFmtId="0" fontId="2" fillId="3" borderId="31" xfId="4" applyFont="1" applyFill="1" applyBorder="1">
      <alignment vertical="center"/>
    </xf>
    <xf numFmtId="0" fontId="2" fillId="3" borderId="15" xfId="4" applyFont="1" applyFill="1" applyBorder="1" applyAlignment="1">
      <alignment horizontal="left" vertical="center"/>
    </xf>
    <xf numFmtId="0" fontId="2" fillId="3" borderId="54" xfId="4" applyFont="1" applyFill="1" applyBorder="1" applyAlignment="1">
      <alignment horizontal="center" vertical="center"/>
    </xf>
    <xf numFmtId="0" fontId="2" fillId="0" borderId="54" xfId="4" applyFont="1" applyBorder="1" applyAlignment="1">
      <alignment horizontal="left" vertical="top" wrapText="1"/>
    </xf>
    <xf numFmtId="0" fontId="2" fillId="3" borderId="34" xfId="4" applyFont="1" applyFill="1" applyBorder="1" applyAlignment="1">
      <alignment horizontal="left" vertical="center"/>
    </xf>
    <xf numFmtId="0" fontId="2" fillId="3" borderId="44" xfId="4" applyFont="1" applyFill="1" applyBorder="1" applyAlignment="1">
      <alignment horizontal="left" vertical="center"/>
    </xf>
    <xf numFmtId="0" fontId="2" fillId="3" borderId="45" xfId="4" applyFont="1" applyFill="1" applyBorder="1" applyAlignment="1">
      <alignment horizontal="left" vertical="center"/>
    </xf>
    <xf numFmtId="0" fontId="2" fillId="3" borderId="55" xfId="4" applyFont="1" applyFill="1" applyBorder="1" applyAlignment="1">
      <alignment horizontal="center" vertical="center"/>
    </xf>
    <xf numFmtId="11" fontId="2" fillId="0" borderId="64" xfId="4" applyNumberFormat="1" applyFont="1" applyBorder="1" applyAlignment="1">
      <alignment horizontal="center" vertical="center"/>
    </xf>
    <xf numFmtId="0" fontId="2" fillId="0" borderId="55" xfId="4" applyFont="1" applyBorder="1" applyAlignment="1">
      <alignment horizontal="left" vertical="top" wrapText="1"/>
    </xf>
    <xf numFmtId="0" fontId="2" fillId="3" borderId="27" xfId="4" applyFont="1" applyFill="1" applyBorder="1" applyAlignment="1"/>
    <xf numFmtId="0" fontId="2" fillId="3" borderId="28" xfId="4" applyFont="1" applyFill="1" applyBorder="1">
      <alignment vertical="center"/>
    </xf>
    <xf numFmtId="0" fontId="2" fillId="3" borderId="29" xfId="4" applyFont="1" applyFill="1" applyBorder="1" applyAlignment="1">
      <alignment vertical="center" wrapText="1"/>
    </xf>
    <xf numFmtId="0" fontId="2" fillId="0" borderId="53" xfId="4" applyFont="1" applyBorder="1" applyAlignment="1">
      <alignment horizontal="left" vertical="top" wrapText="1"/>
    </xf>
    <xf numFmtId="0" fontId="2" fillId="3" borderId="30" xfId="4" applyFont="1" applyFill="1" applyBorder="1" applyAlignment="1"/>
    <xf numFmtId="0" fontId="2" fillId="3" borderId="33" xfId="4" applyFont="1" applyFill="1" applyBorder="1">
      <alignment vertical="center"/>
    </xf>
    <xf numFmtId="0" fontId="2" fillId="3" borderId="34" xfId="4" applyFont="1" applyFill="1" applyBorder="1" applyAlignment="1">
      <alignment vertical="center" wrapText="1"/>
    </xf>
    <xf numFmtId="0" fontId="2" fillId="0" borderId="58" xfId="4" applyFont="1" applyBorder="1" applyAlignment="1">
      <alignment horizontal="left" vertical="top" wrapText="1"/>
    </xf>
    <xf numFmtId="0" fontId="2" fillId="3" borderId="20" xfId="4" applyFont="1" applyFill="1" applyBorder="1" applyAlignment="1">
      <alignment vertical="top" wrapText="1"/>
    </xf>
    <xf numFmtId="0" fontId="2" fillId="3" borderId="16" xfId="4" applyFont="1" applyFill="1" applyBorder="1" applyAlignment="1">
      <alignment vertical="top" wrapText="1"/>
    </xf>
    <xf numFmtId="0" fontId="2" fillId="3" borderId="32" xfId="4" applyFont="1" applyFill="1" applyBorder="1" applyAlignment="1">
      <alignment vertical="center" wrapText="1"/>
    </xf>
    <xf numFmtId="0" fontId="2" fillId="3" borderId="17" xfId="4" applyFont="1" applyFill="1" applyBorder="1" applyAlignment="1">
      <alignment vertical="top" wrapText="1"/>
    </xf>
    <xf numFmtId="0" fontId="2" fillId="3" borderId="40" xfId="4" applyFont="1" applyFill="1" applyBorder="1" applyAlignment="1">
      <alignment vertical="top" wrapText="1"/>
    </xf>
    <xf numFmtId="0" fontId="2" fillId="3" borderId="13" xfId="4" applyFont="1" applyFill="1" applyBorder="1" applyAlignment="1">
      <alignment vertical="top" wrapText="1"/>
    </xf>
    <xf numFmtId="0" fontId="2" fillId="3" borderId="0" xfId="4" applyFont="1" applyFill="1" applyAlignment="1"/>
    <xf numFmtId="0" fontId="2" fillId="3" borderId="56" xfId="4" applyFont="1" applyFill="1" applyBorder="1">
      <alignment vertical="center"/>
    </xf>
    <xf numFmtId="0" fontId="2" fillId="3" borderId="44" xfId="4" applyFont="1" applyFill="1" applyBorder="1" applyAlignment="1">
      <alignment vertical="center" wrapText="1"/>
    </xf>
    <xf numFmtId="11" fontId="2" fillId="0" borderId="55" xfId="4" applyNumberFormat="1" applyFont="1" applyBorder="1" applyAlignment="1">
      <alignment horizontal="center" vertical="center"/>
    </xf>
    <xf numFmtId="0" fontId="2" fillId="3" borderId="76" xfId="4" applyFont="1" applyFill="1" applyBorder="1" applyAlignment="1">
      <alignment horizontal="center" vertical="center" wrapText="1"/>
    </xf>
    <xf numFmtId="0" fontId="2" fillId="2" borderId="53" xfId="0" applyFont="1" applyFill="1" applyBorder="1" applyAlignment="1" applyProtection="1">
      <alignment horizontal="center" vertical="center" wrapText="1"/>
      <protection locked="0"/>
    </xf>
    <xf numFmtId="49" fontId="2" fillId="2" borderId="53" xfId="0" applyNumberFormat="1" applyFont="1" applyFill="1" applyBorder="1" applyAlignment="1" applyProtection="1">
      <alignment horizontal="center" vertical="center" wrapText="1"/>
      <protection locked="0"/>
    </xf>
    <xf numFmtId="0" fontId="2" fillId="2" borderId="54" xfId="4" applyFont="1" applyFill="1" applyBorder="1" applyAlignment="1" applyProtection="1">
      <alignment horizontal="center" vertical="center" wrapText="1"/>
      <protection locked="0"/>
    </xf>
    <xf numFmtId="38" fontId="2" fillId="2" borderId="74" xfId="1" applyFont="1" applyFill="1" applyBorder="1" applyAlignment="1" applyProtection="1">
      <alignment horizontal="center" vertical="center" wrapText="1"/>
      <protection locked="0"/>
    </xf>
    <xf numFmtId="38" fontId="2" fillId="2" borderId="55" xfId="5" applyFont="1" applyFill="1" applyBorder="1" applyAlignment="1" applyProtection="1">
      <alignment horizontal="center" vertical="center" wrapText="1"/>
      <protection locked="0"/>
    </xf>
    <xf numFmtId="38" fontId="2" fillId="3" borderId="71" xfId="3" applyFont="1" applyFill="1" applyBorder="1" applyAlignment="1" applyProtection="1">
      <alignment horizontal="center" vertical="center" wrapText="1"/>
    </xf>
    <xf numFmtId="0" fontId="2" fillId="2" borderId="55" xfId="4" applyFont="1" applyFill="1" applyBorder="1" applyAlignment="1" applyProtection="1">
      <alignment horizontal="center" vertical="center" wrapText="1"/>
      <protection locked="0"/>
    </xf>
    <xf numFmtId="38" fontId="2" fillId="3" borderId="54" xfId="5" applyFont="1" applyFill="1" applyBorder="1" applyAlignment="1" applyProtection="1">
      <alignment horizontal="center" vertical="center" wrapText="1"/>
      <protection hidden="1"/>
    </xf>
    <xf numFmtId="49" fontId="2" fillId="2" borderId="54" xfId="4" applyNumberFormat="1" applyFont="1" applyFill="1" applyBorder="1" applyAlignment="1" applyProtection="1">
      <alignment horizontal="center" vertical="center" wrapText="1"/>
      <protection locked="0"/>
    </xf>
    <xf numFmtId="0" fontId="2" fillId="2" borderId="70" xfId="4" applyFont="1" applyFill="1" applyBorder="1" applyAlignment="1" applyProtection="1">
      <alignment horizontal="center" vertical="center" wrapText="1"/>
      <protection locked="0"/>
    </xf>
    <xf numFmtId="38" fontId="2" fillId="2" borderId="84" xfId="1" applyFont="1" applyFill="1" applyBorder="1" applyAlignment="1" applyProtection="1">
      <alignment horizontal="center" vertical="center" wrapText="1"/>
      <protection locked="0"/>
    </xf>
    <xf numFmtId="188" fontId="2" fillId="2" borderId="54" xfId="4" applyNumberFormat="1" applyFont="1" applyFill="1" applyBorder="1" applyAlignment="1" applyProtection="1">
      <alignment horizontal="center" vertical="center" wrapText="1"/>
      <protection locked="0"/>
    </xf>
    <xf numFmtId="38" fontId="2" fillId="2" borderId="74" xfId="5" applyFont="1" applyFill="1" applyBorder="1" applyAlignment="1" applyProtection="1">
      <alignment horizontal="center" vertical="center" wrapText="1"/>
      <protection locked="0"/>
    </xf>
    <xf numFmtId="0" fontId="16" fillId="2" borderId="0" xfId="4" applyFont="1" applyFill="1" applyAlignment="1">
      <alignment horizontal="center" vertical="center"/>
    </xf>
    <xf numFmtId="0" fontId="16" fillId="0" borderId="0" xfId="4" applyFont="1" applyAlignment="1">
      <alignment horizontal="centerContinuous" vertical="center"/>
    </xf>
    <xf numFmtId="0" fontId="17" fillId="0" borderId="0" xfId="4" applyFont="1" applyAlignment="1">
      <alignment horizontal="centerContinuous"/>
    </xf>
    <xf numFmtId="0" fontId="5" fillId="0" borderId="0" xfId="4" applyFont="1" applyAlignment="1" applyProtection="1">
      <protection locked="0"/>
    </xf>
    <xf numFmtId="0" fontId="5" fillId="0" borderId="32" xfId="4" applyFont="1" applyBorder="1" applyAlignment="1">
      <alignment horizontal="center"/>
    </xf>
    <xf numFmtId="0" fontId="5" fillId="0" borderId="1" xfId="4" applyFont="1" applyBorder="1" applyAlignment="1">
      <alignment horizontal="center" vertical="center" wrapText="1"/>
    </xf>
    <xf numFmtId="0" fontId="5" fillId="0" borderId="0" xfId="4" applyFont="1" applyAlignment="1">
      <alignment horizontal="left"/>
    </xf>
    <xf numFmtId="0" fontId="5" fillId="0" borderId="0" xfId="4" applyFont="1" applyAlignment="1" applyProtection="1">
      <alignment horizontal="centerContinuous"/>
      <protection locked="0"/>
    </xf>
    <xf numFmtId="0" fontId="5" fillId="0" borderId="0" xfId="4" applyFont="1" applyAlignment="1" applyProtection="1">
      <alignment vertical="center" wrapText="1"/>
      <protection locked="0"/>
    </xf>
    <xf numFmtId="0" fontId="5" fillId="0" borderId="0" xfId="4" applyFont="1">
      <alignment vertical="center"/>
    </xf>
    <xf numFmtId="0" fontId="2" fillId="0" borderId="0" xfId="4" applyFont="1" applyAlignment="1" applyProtection="1">
      <alignment horizontal="center" vertical="center" wrapText="1"/>
      <protection locked="0"/>
    </xf>
    <xf numFmtId="0" fontId="14" fillId="0" borderId="0" xfId="4" applyFont="1" applyAlignment="1">
      <alignment vertical="center" wrapText="1"/>
    </xf>
    <xf numFmtId="0" fontId="6" fillId="0" borderId="0" xfId="4" applyFont="1" applyAlignment="1"/>
    <xf numFmtId="0" fontId="2" fillId="2" borderId="0" xfId="4" applyFont="1" applyFill="1" applyAlignment="1" applyProtection="1">
      <alignment horizontal="center" vertical="center" wrapText="1"/>
      <protection locked="0"/>
    </xf>
    <xf numFmtId="0" fontId="2" fillId="3" borderId="3" xfId="4" applyFont="1" applyFill="1" applyBorder="1" applyAlignment="1">
      <alignment horizontal="centerContinuous" vertical="center" wrapText="1"/>
    </xf>
    <xf numFmtId="0" fontId="2" fillId="3" borderId="4" xfId="4" applyFont="1" applyFill="1" applyBorder="1" applyAlignment="1">
      <alignment horizontal="centerContinuous" vertical="center"/>
    </xf>
    <xf numFmtId="0" fontId="2" fillId="3" borderId="2" xfId="4" applyFont="1" applyFill="1" applyBorder="1" applyAlignment="1" applyProtection="1">
      <alignment horizontal="center" vertical="center" wrapText="1"/>
      <protection locked="0"/>
    </xf>
    <xf numFmtId="0" fontId="2" fillId="0" borderId="6" xfId="4" applyFont="1" applyBorder="1" applyAlignment="1">
      <alignment vertical="top" wrapText="1"/>
    </xf>
    <xf numFmtId="0" fontId="2" fillId="0" borderId="7" xfId="4" applyFont="1" applyBorder="1" applyAlignment="1">
      <alignment horizontal="left" vertical="center"/>
    </xf>
    <xf numFmtId="0" fontId="2" fillId="0" borderId="4" xfId="4" applyFont="1" applyBorder="1" applyAlignment="1">
      <alignment horizontal="centerContinuous" vertical="center"/>
    </xf>
    <xf numFmtId="0" fontId="2" fillId="0" borderId="4" xfId="4" applyFont="1" applyBorder="1" applyAlignment="1">
      <alignment horizontal="centerContinuous" vertical="center" wrapText="1"/>
    </xf>
    <xf numFmtId="0" fontId="2" fillId="0" borderId="2" xfId="4" applyFont="1" applyBorder="1" applyAlignment="1">
      <alignment horizontal="center" vertical="center" wrapText="1"/>
    </xf>
    <xf numFmtId="0" fontId="2" fillId="0" borderId="76" xfId="4" applyFont="1" applyBorder="1" applyAlignment="1">
      <alignment horizontal="left" vertical="center" wrapText="1"/>
    </xf>
    <xf numFmtId="0" fontId="2" fillId="0" borderId="8" xfId="4" applyFont="1" applyBorder="1" applyAlignment="1">
      <alignment vertical="top" wrapText="1"/>
    </xf>
    <xf numFmtId="0" fontId="2" fillId="0" borderId="0" xfId="4" applyFont="1" applyAlignment="1">
      <alignment vertical="top"/>
    </xf>
    <xf numFmtId="0" fontId="2" fillId="0" borderId="9" xfId="4" applyFont="1" applyBorder="1" applyAlignment="1">
      <alignment vertical="top"/>
    </xf>
    <xf numFmtId="0" fontId="2" fillId="0" borderId="10" xfId="4" applyFont="1" applyBorder="1" applyAlignment="1">
      <alignment vertical="center" wrapText="1"/>
    </xf>
    <xf numFmtId="0" fontId="2" fillId="0" borderId="11" xfId="4" applyFont="1" applyBorder="1" applyAlignment="1">
      <alignment vertical="center" wrapText="1"/>
    </xf>
    <xf numFmtId="0" fontId="2" fillId="0" borderId="53" xfId="4" applyFont="1" applyBorder="1" applyAlignment="1">
      <alignment horizontal="center" vertical="center" wrapText="1"/>
    </xf>
    <xf numFmtId="0" fontId="2" fillId="2" borderId="53" xfId="4" applyFont="1" applyFill="1" applyBorder="1" applyAlignment="1" applyProtection="1">
      <alignment horizontal="center" vertical="center" wrapText="1"/>
      <protection locked="0"/>
    </xf>
    <xf numFmtId="0" fontId="2" fillId="0" borderId="77" xfId="4" applyFont="1" applyBorder="1" applyAlignment="1">
      <alignment horizontal="left" vertical="center" wrapText="1"/>
    </xf>
    <xf numFmtId="0" fontId="2" fillId="0" borderId="51" xfId="4" applyFont="1" applyBorder="1" applyAlignment="1">
      <alignment vertical="top"/>
    </xf>
    <xf numFmtId="0" fontId="2" fillId="0" borderId="19" xfId="4" applyFont="1" applyBorder="1" applyAlignment="1">
      <alignment vertical="top"/>
    </xf>
    <xf numFmtId="0" fontId="2" fillId="0" borderId="52" xfId="4" applyFont="1" applyBorder="1" applyAlignment="1">
      <alignment vertical="center" wrapText="1"/>
    </xf>
    <xf numFmtId="0" fontId="2" fillId="0" borderId="26" xfId="4" applyFont="1" applyBorder="1" applyAlignment="1">
      <alignment vertical="center" wrapText="1"/>
    </xf>
    <xf numFmtId="0" fontId="2" fillId="0" borderId="35" xfId="4" applyFont="1" applyBorder="1" applyAlignment="1">
      <alignment horizontal="center" vertical="center" wrapText="1"/>
    </xf>
    <xf numFmtId="176" fontId="2" fillId="2" borderId="55" xfId="4" applyNumberFormat="1" applyFont="1" applyFill="1" applyBorder="1" applyAlignment="1" applyProtection="1">
      <alignment horizontal="center" vertical="center" wrapText="1"/>
      <protection locked="0"/>
    </xf>
    <xf numFmtId="0" fontId="2" fillId="0" borderId="78" xfId="4" applyFont="1" applyBorder="1" applyAlignment="1">
      <alignment horizontal="left" vertical="center" wrapText="1"/>
    </xf>
    <xf numFmtId="0" fontId="2" fillId="0" borderId="16" xfId="4" applyFont="1" applyBorder="1" applyAlignment="1">
      <alignment vertical="top"/>
    </xf>
    <xf numFmtId="0" fontId="2" fillId="0" borderId="79" xfId="4" applyFont="1" applyBorder="1" applyAlignment="1">
      <alignment horizontal="left" vertical="center" wrapText="1"/>
    </xf>
    <xf numFmtId="0" fontId="2" fillId="0" borderId="54" xfId="4" applyFont="1" applyBorder="1" applyAlignment="1">
      <alignment horizontal="center" vertical="center" wrapText="1"/>
    </xf>
    <xf numFmtId="0" fontId="2" fillId="0" borderId="25" xfId="4" applyFont="1" applyBorder="1" applyAlignment="1">
      <alignment vertical="top"/>
    </xf>
    <xf numFmtId="0" fontId="2" fillId="0" borderId="18" xfId="4" applyFont="1" applyBorder="1" applyAlignment="1">
      <alignment vertical="center" wrapText="1"/>
    </xf>
    <xf numFmtId="0" fontId="2" fillId="0" borderId="55" xfId="4" applyFont="1" applyBorder="1" applyAlignment="1">
      <alignment horizontal="center" vertical="center" wrapText="1"/>
    </xf>
    <xf numFmtId="0" fontId="2" fillId="0" borderId="22" xfId="4" applyFont="1" applyBorder="1" applyAlignment="1">
      <alignment vertical="top"/>
    </xf>
    <xf numFmtId="0" fontId="2" fillId="0" borderId="23" xfId="4" applyFont="1" applyBorder="1" applyAlignment="1">
      <alignment vertical="center" wrapText="1"/>
    </xf>
    <xf numFmtId="0" fontId="2" fillId="0" borderId="24" xfId="4" applyFont="1" applyBorder="1" applyAlignment="1">
      <alignment vertical="center" wrapText="1"/>
    </xf>
    <xf numFmtId="176" fontId="2" fillId="2" borderId="54" xfId="4" applyNumberFormat="1" applyFont="1" applyFill="1" applyBorder="1" applyAlignment="1" applyProtection="1">
      <alignment horizontal="center" vertical="center" wrapText="1"/>
      <protection locked="0"/>
    </xf>
    <xf numFmtId="185" fontId="2" fillId="2" borderId="54" xfId="4" applyNumberFormat="1" applyFont="1" applyFill="1" applyBorder="1" applyAlignment="1" applyProtection="1">
      <alignment horizontal="center" vertical="center" wrapText="1"/>
      <protection locked="0"/>
    </xf>
    <xf numFmtId="0" fontId="2" fillId="0" borderId="26" xfId="4" applyFont="1" applyBorder="1" applyAlignment="1">
      <alignment vertical="top" wrapText="1"/>
    </xf>
    <xf numFmtId="0" fontId="2" fillId="0" borderId="45" xfId="4" applyFont="1" applyBorder="1" applyAlignment="1">
      <alignment vertical="center" wrapText="1"/>
    </xf>
    <xf numFmtId="0" fontId="2" fillId="0" borderId="30" xfId="4" applyFont="1" applyBorder="1" applyAlignment="1">
      <alignment vertical="top"/>
    </xf>
    <xf numFmtId="0" fontId="2" fillId="0" borderId="31" xfId="4" applyFont="1" applyBorder="1">
      <alignment vertical="center"/>
    </xf>
    <xf numFmtId="0" fontId="2" fillId="0" borderId="32" xfId="4" applyFont="1" applyBorder="1" applyAlignment="1">
      <alignment vertical="center" wrapText="1"/>
    </xf>
    <xf numFmtId="0" fontId="2" fillId="0" borderId="0" xfId="4" applyFont="1" applyAlignment="1">
      <alignment vertical="top" wrapText="1"/>
    </xf>
    <xf numFmtId="0" fontId="2" fillId="0" borderId="14" xfId="4" applyFont="1" applyBorder="1" applyAlignment="1">
      <alignment vertical="center" wrapText="1"/>
    </xf>
    <xf numFmtId="0" fontId="2" fillId="0" borderId="15" xfId="4" applyFont="1" applyBorder="1" applyAlignment="1">
      <alignment vertical="center" wrapText="1"/>
    </xf>
    <xf numFmtId="0" fontId="2" fillId="0" borderId="33" xfId="4" applyFont="1" applyBorder="1">
      <alignment vertical="center"/>
    </xf>
    <xf numFmtId="0" fontId="2" fillId="0" borderId="34" xfId="4" applyFont="1" applyBorder="1" applyAlignment="1">
      <alignment vertical="center" wrapText="1"/>
    </xf>
    <xf numFmtId="0" fontId="2" fillId="0" borderId="35" xfId="4" applyFont="1" applyBorder="1" applyAlignment="1">
      <alignment vertical="top"/>
    </xf>
    <xf numFmtId="0" fontId="2" fillId="0" borderId="18" xfId="4" applyFont="1" applyBorder="1">
      <alignment vertical="center"/>
    </xf>
    <xf numFmtId="0" fontId="2" fillId="0" borderId="36" xfId="4" applyFont="1" applyBorder="1" applyAlignment="1">
      <alignment vertical="top"/>
    </xf>
    <xf numFmtId="0" fontId="2" fillId="0" borderId="28" xfId="4" applyFont="1" applyBorder="1">
      <alignment vertical="center"/>
    </xf>
    <xf numFmtId="0" fontId="2" fillId="0" borderId="29" xfId="4" applyFont="1" applyBorder="1" applyAlignment="1">
      <alignment vertical="center" wrapText="1"/>
    </xf>
    <xf numFmtId="0" fontId="2" fillId="0" borderId="38" xfId="4" applyFont="1" applyBorder="1" applyAlignment="1">
      <alignment vertical="top"/>
    </xf>
    <xf numFmtId="0" fontId="2" fillId="0" borderId="39" xfId="4" applyFont="1" applyBorder="1">
      <alignment vertical="center"/>
    </xf>
    <xf numFmtId="0" fontId="2" fillId="0" borderId="20" xfId="4" applyFont="1" applyBorder="1" applyAlignment="1">
      <alignment vertical="top" wrapText="1"/>
    </xf>
    <xf numFmtId="0" fontId="2" fillId="0" borderId="9" xfId="4" applyFont="1" applyBorder="1" applyAlignment="1">
      <alignment vertical="top" wrapText="1"/>
    </xf>
    <xf numFmtId="0" fontId="2" fillId="0" borderId="66" xfId="4" applyFont="1" applyBorder="1" applyAlignment="1">
      <alignment vertical="top" wrapText="1"/>
    </xf>
    <xf numFmtId="0" fontId="2" fillId="0" borderId="37" xfId="4" applyFont="1" applyBorder="1" applyAlignment="1">
      <alignment vertical="top" wrapText="1"/>
    </xf>
    <xf numFmtId="0" fontId="2" fillId="0" borderId="33" xfId="4" applyFont="1" applyBorder="1" applyAlignment="1">
      <alignment vertical="center" wrapText="1"/>
    </xf>
    <xf numFmtId="0" fontId="2" fillId="0" borderId="34" xfId="4" applyFont="1" applyBorder="1">
      <alignment vertical="center"/>
    </xf>
    <xf numFmtId="0" fontId="2" fillId="0" borderId="66" xfId="4" applyFont="1" applyBorder="1" applyAlignment="1">
      <alignment vertical="top"/>
    </xf>
    <xf numFmtId="0" fontId="2" fillId="0" borderId="37" xfId="4" applyFont="1" applyBorder="1" applyAlignment="1">
      <alignment vertical="top"/>
    </xf>
    <xf numFmtId="0" fontId="2" fillId="0" borderId="42" xfId="4" applyFont="1" applyBorder="1" applyAlignment="1">
      <alignment vertical="center" wrapText="1"/>
    </xf>
    <xf numFmtId="0" fontId="2" fillId="0" borderId="43" xfId="4" applyFont="1" applyBorder="1" applyAlignment="1">
      <alignment vertical="center" wrapText="1"/>
    </xf>
    <xf numFmtId="0" fontId="2" fillId="0" borderId="64" xfId="4" applyFont="1" applyBorder="1" applyAlignment="1">
      <alignment horizontal="center" vertical="center" wrapText="1"/>
    </xf>
    <xf numFmtId="0" fontId="2" fillId="0" borderId="30" xfId="4" applyFont="1" applyBorder="1" applyAlignment="1">
      <alignment horizontal="center" vertical="center" wrapText="1"/>
    </xf>
    <xf numFmtId="0" fontId="2" fillId="0" borderId="27" xfId="4" applyFont="1" applyBorder="1" applyAlignment="1">
      <alignment vertical="top"/>
    </xf>
    <xf numFmtId="0" fontId="2" fillId="0" borderId="29" xfId="4" applyFont="1" applyBorder="1" applyAlignment="1">
      <alignment vertical="top"/>
    </xf>
    <xf numFmtId="0" fontId="2" fillId="0" borderId="74" xfId="4" applyFont="1" applyBorder="1" applyAlignment="1">
      <alignment horizontal="center" vertical="center" wrapText="1"/>
    </xf>
    <xf numFmtId="0" fontId="2" fillId="0" borderId="44" xfId="4" applyFont="1" applyBorder="1" applyAlignment="1">
      <alignment vertical="center" wrapText="1"/>
    </xf>
    <xf numFmtId="0" fontId="2" fillId="0" borderId="58" xfId="4" applyFont="1" applyBorder="1" applyAlignment="1">
      <alignment horizontal="center" vertical="center" wrapText="1"/>
    </xf>
    <xf numFmtId="0" fontId="2" fillId="0" borderId="32" xfId="4" applyFont="1" applyBorder="1" applyAlignment="1">
      <alignment vertical="top"/>
    </xf>
    <xf numFmtId="0" fontId="2" fillId="0" borderId="8" xfId="4" applyFont="1" applyBorder="1" applyAlignment="1">
      <alignment vertical="center" wrapText="1"/>
    </xf>
    <xf numFmtId="0" fontId="2" fillId="0" borderId="57" xfId="4" applyFont="1" applyBorder="1" applyAlignment="1">
      <alignment vertical="top"/>
    </xf>
    <xf numFmtId="0" fontId="2" fillId="0" borderId="46" xfId="4" applyFont="1" applyBorder="1" applyAlignment="1">
      <alignment vertical="top" wrapText="1"/>
    </xf>
    <xf numFmtId="0" fontId="2" fillId="0" borderId="47" xfId="4" applyFont="1" applyBorder="1" applyAlignment="1">
      <alignment vertical="top" wrapText="1"/>
    </xf>
    <xf numFmtId="0" fontId="2" fillId="0" borderId="14" xfId="4" applyFont="1" applyBorder="1" applyAlignment="1">
      <alignment vertical="top" wrapText="1"/>
    </xf>
    <xf numFmtId="0" fontId="2" fillId="0" borderId="15" xfId="4" applyFont="1" applyBorder="1" applyAlignment="1">
      <alignment vertical="top" wrapText="1"/>
    </xf>
    <xf numFmtId="0" fontId="2" fillId="0" borderId="30" xfId="4" applyFont="1" applyBorder="1" applyAlignment="1"/>
    <xf numFmtId="0" fontId="2" fillId="0" borderId="17" xfId="4" applyFont="1" applyBorder="1" applyAlignment="1">
      <alignment vertical="top" wrapText="1"/>
    </xf>
    <xf numFmtId="0" fontId="2" fillId="0" borderId="48" xfId="4" applyFont="1" applyBorder="1" applyAlignment="1">
      <alignment vertical="center" wrapText="1"/>
    </xf>
    <xf numFmtId="0" fontId="2" fillId="0" borderId="40" xfId="4" applyFont="1" applyBorder="1" applyAlignment="1">
      <alignment vertical="top" wrapText="1"/>
    </xf>
    <xf numFmtId="0" fontId="2" fillId="0" borderId="49" xfId="4" applyFont="1" applyBorder="1" applyAlignment="1">
      <alignment vertical="center" wrapText="1"/>
    </xf>
    <xf numFmtId="0" fontId="2" fillId="0" borderId="13" xfId="4" applyFont="1" applyBorder="1" applyAlignment="1">
      <alignment vertical="top" wrapText="1"/>
    </xf>
    <xf numFmtId="0" fontId="2" fillId="0" borderId="34" xfId="4" applyFont="1" applyBorder="1" applyAlignment="1">
      <alignment vertical="top" wrapText="1"/>
    </xf>
    <xf numFmtId="0" fontId="2" fillId="0" borderId="32" xfId="4" applyFont="1" applyBorder="1" applyAlignment="1">
      <alignment vertical="top" wrapText="1"/>
    </xf>
    <xf numFmtId="0" fontId="2" fillId="0" borderId="19" xfId="4" applyFont="1" applyBorder="1">
      <alignment vertical="center"/>
    </xf>
    <xf numFmtId="0" fontId="2" fillId="2" borderId="2" xfId="4" applyFont="1" applyFill="1" applyBorder="1" applyAlignment="1" applyProtection="1">
      <alignment horizontal="center" vertical="center" wrapText="1"/>
      <protection locked="0"/>
    </xf>
    <xf numFmtId="183" fontId="2" fillId="2" borderId="54" xfId="4" applyNumberFormat="1" applyFont="1" applyFill="1" applyBorder="1" applyAlignment="1" applyProtection="1">
      <alignment horizontal="center" vertical="center" wrapText="1"/>
      <protection locked="0"/>
    </xf>
    <xf numFmtId="183" fontId="2" fillId="2" borderId="55" xfId="4" applyNumberFormat="1" applyFont="1" applyFill="1" applyBorder="1" applyAlignment="1" applyProtection="1">
      <alignment horizontal="center" vertical="center" wrapText="1"/>
      <protection locked="0"/>
    </xf>
    <xf numFmtId="188" fontId="2" fillId="2" borderId="55" xfId="4" applyNumberFormat="1" applyFont="1" applyFill="1" applyBorder="1" applyAlignment="1" applyProtection="1">
      <alignment horizontal="center" vertical="center" wrapText="1"/>
      <protection locked="0"/>
    </xf>
    <xf numFmtId="0" fontId="2" fillId="0" borderId="69" xfId="4" applyFont="1" applyBorder="1" applyAlignment="1">
      <alignment vertical="center" wrapText="1"/>
    </xf>
    <xf numFmtId="0" fontId="2" fillId="0" borderId="70" xfId="4" applyFont="1" applyBorder="1" applyAlignment="1">
      <alignment horizontal="center" vertical="center" wrapText="1"/>
    </xf>
    <xf numFmtId="188" fontId="2" fillId="2" borderId="70" xfId="4" applyNumberFormat="1" applyFont="1" applyFill="1" applyBorder="1" applyAlignment="1" applyProtection="1">
      <alignment horizontal="center" vertical="center" wrapText="1"/>
      <protection locked="0"/>
    </xf>
    <xf numFmtId="0" fontId="2" fillId="0" borderId="80" xfId="4" applyFont="1" applyBorder="1" applyAlignment="1">
      <alignment horizontal="left" vertical="center" wrapText="1"/>
    </xf>
    <xf numFmtId="0" fontId="2" fillId="0" borderId="73" xfId="4" applyFont="1" applyBorder="1" applyAlignment="1">
      <alignment vertical="top" wrapText="1"/>
    </xf>
    <xf numFmtId="0" fontId="2" fillId="0" borderId="71" xfId="4" applyFont="1" applyBorder="1" applyAlignment="1">
      <alignment horizontal="center" vertical="center" wrapText="1"/>
    </xf>
    <xf numFmtId="0" fontId="2" fillId="0" borderId="0" xfId="4" applyFont="1" applyAlignment="1">
      <alignment horizontal="left" vertical="center" wrapText="1"/>
    </xf>
    <xf numFmtId="0" fontId="2" fillId="0" borderId="33" xfId="4" applyFont="1" applyBorder="1" applyAlignment="1">
      <alignment vertical="top"/>
    </xf>
    <xf numFmtId="0" fontId="2" fillId="0" borderId="12" xfId="4" applyFont="1" applyBorder="1" applyAlignment="1"/>
    <xf numFmtId="0" fontId="2" fillId="0" borderId="16" xfId="4" applyFont="1" applyBorder="1" applyAlignment="1"/>
    <xf numFmtId="0" fontId="2" fillId="0" borderId="41" xfId="4" applyFont="1" applyBorder="1" applyAlignment="1"/>
    <xf numFmtId="0" fontId="2" fillId="0" borderId="81" xfId="4" applyFont="1" applyBorder="1" applyAlignment="1">
      <alignment horizontal="left" vertical="center" wrapText="1"/>
    </xf>
    <xf numFmtId="0" fontId="2" fillId="0" borderId="82" xfId="4" applyFont="1" applyBorder="1" applyAlignment="1">
      <alignment horizontal="left" vertical="center" wrapText="1"/>
    </xf>
    <xf numFmtId="0" fontId="2" fillId="0" borderId="83" xfId="4" applyFont="1" applyBorder="1" applyAlignment="1">
      <alignment horizontal="left" vertical="center" wrapText="1"/>
    </xf>
    <xf numFmtId="11" fontId="2" fillId="0" borderId="61" xfId="4" applyNumberFormat="1" applyFont="1" applyBorder="1" applyAlignment="1" applyProtection="1">
      <alignment horizontal="center" vertical="center"/>
      <protection hidden="1"/>
    </xf>
    <xf numFmtId="0" fontId="2" fillId="3" borderId="33" xfId="4" applyFont="1" applyFill="1" applyBorder="1" applyAlignment="1"/>
    <xf numFmtId="0" fontId="2" fillId="3" borderId="33" xfId="4" applyFont="1" applyFill="1" applyBorder="1" applyAlignment="1">
      <alignment vertical="center" wrapText="1"/>
    </xf>
    <xf numFmtId="0" fontId="2" fillId="3" borderId="0" xfId="4" applyFont="1" applyFill="1" applyAlignment="1">
      <alignment vertical="top"/>
    </xf>
    <xf numFmtId="0" fontId="2" fillId="3" borderId="33" xfId="4" applyFont="1" applyFill="1" applyBorder="1" applyAlignment="1">
      <alignment vertical="top"/>
    </xf>
    <xf numFmtId="0" fontId="18" fillId="3" borderId="15" xfId="4" applyFont="1" applyFill="1" applyBorder="1">
      <alignment vertical="center"/>
    </xf>
    <xf numFmtId="11" fontId="2" fillId="0" borderId="60" xfId="2" applyNumberFormat="1" applyFont="1" applyBorder="1" applyAlignment="1">
      <alignment horizontal="center" vertical="center"/>
    </xf>
    <xf numFmtId="11" fontId="2" fillId="0" borderId="61" xfId="2" applyNumberFormat="1"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75" xfId="0" applyFont="1" applyBorder="1" applyAlignment="1">
      <alignment horizontal="center" vertical="center"/>
    </xf>
    <xf numFmtId="0" fontId="2" fillId="0" borderId="68" xfId="0" applyFont="1" applyBorder="1" applyAlignment="1">
      <alignment horizontal="center" vertical="center" wrapText="1"/>
    </xf>
    <xf numFmtId="38" fontId="2" fillId="0" borderId="68" xfId="0" applyNumberFormat="1" applyFont="1" applyBorder="1" applyAlignment="1">
      <alignment horizontal="center" vertical="center"/>
    </xf>
    <xf numFmtId="0" fontId="2" fillId="2" borderId="0" xfId="4"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53" xfId="4" applyFont="1" applyFill="1" applyBorder="1" applyAlignment="1">
      <alignment horizontal="center" vertical="center" wrapText="1"/>
    </xf>
    <xf numFmtId="0" fontId="2" fillId="2" borderId="54" xfId="4" applyFont="1" applyFill="1" applyBorder="1" applyAlignment="1">
      <alignment horizontal="center" vertical="center" wrapText="1"/>
    </xf>
    <xf numFmtId="176" fontId="2" fillId="2" borderId="55" xfId="4" applyNumberFormat="1"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54" xfId="0" applyFont="1" applyFill="1" applyBorder="1" applyAlignment="1">
      <alignment horizontal="center" vertical="center" wrapText="1"/>
    </xf>
    <xf numFmtId="176" fontId="2" fillId="2" borderId="54" xfId="0" applyNumberFormat="1" applyFont="1" applyFill="1" applyBorder="1" applyAlignment="1">
      <alignment horizontal="center" vertical="center" wrapText="1"/>
    </xf>
    <xf numFmtId="183" fontId="2" fillId="2" borderId="54" xfId="0" applyNumberFormat="1" applyFont="1" applyFill="1" applyBorder="1" applyAlignment="1">
      <alignment horizontal="center" vertical="center" wrapText="1"/>
    </xf>
    <xf numFmtId="183" fontId="2" fillId="2" borderId="55" xfId="0" applyNumberFormat="1" applyFont="1" applyFill="1" applyBorder="1" applyAlignment="1">
      <alignment horizontal="center" vertical="center" wrapText="1"/>
    </xf>
    <xf numFmtId="176" fontId="2" fillId="2" borderId="54" xfId="4" applyNumberFormat="1" applyFont="1" applyFill="1" applyBorder="1" applyAlignment="1">
      <alignment horizontal="center" vertical="center" wrapText="1"/>
    </xf>
    <xf numFmtId="0" fontId="2" fillId="2" borderId="55" xfId="4" applyFont="1" applyFill="1" applyBorder="1" applyAlignment="1">
      <alignment horizontal="center" vertical="center" wrapText="1"/>
    </xf>
    <xf numFmtId="185" fontId="2" fillId="2" borderId="54" xfId="4" applyNumberFormat="1" applyFont="1" applyFill="1" applyBorder="1" applyAlignment="1">
      <alignment horizontal="center" vertical="center" wrapText="1"/>
    </xf>
    <xf numFmtId="0" fontId="2" fillId="0" borderId="18" xfId="4" applyFont="1" applyBorder="1" applyAlignment="1">
      <alignment vertical="top"/>
    </xf>
    <xf numFmtId="0" fontId="2" fillId="0" borderId="85" xfId="4" applyFont="1" applyBorder="1" applyAlignment="1">
      <alignment horizontal="center" vertical="center" wrapText="1"/>
    </xf>
    <xf numFmtId="0" fontId="2" fillId="0" borderId="86" xfId="4" applyFont="1" applyBorder="1" applyAlignment="1">
      <alignment vertical="top" wrapText="1"/>
    </xf>
    <xf numFmtId="38" fontId="2" fillId="3" borderId="74" xfId="3" applyFont="1" applyFill="1" applyBorder="1" applyAlignment="1" applyProtection="1">
      <alignment horizontal="center" vertical="center" wrapText="1"/>
    </xf>
    <xf numFmtId="0" fontId="2" fillId="0" borderId="74" xfId="4" applyFont="1" applyBorder="1" applyAlignment="1">
      <alignment horizontal="left" vertical="center" wrapText="1"/>
    </xf>
    <xf numFmtId="0" fontId="2" fillId="0" borderId="54" xfId="4" applyFont="1" applyBorder="1" applyAlignment="1">
      <alignment horizontal="left" vertical="center" wrapText="1"/>
    </xf>
    <xf numFmtId="185" fontId="2" fillId="2" borderId="54" xfId="0" applyNumberFormat="1" applyFont="1" applyFill="1" applyBorder="1" applyAlignment="1">
      <alignment horizontal="center" vertical="center" wrapText="1"/>
    </xf>
    <xf numFmtId="0" fontId="2" fillId="2" borderId="58" xfId="0"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0" borderId="55" xfId="4" applyFont="1" applyBorder="1" applyAlignment="1">
      <alignment horizontal="left" vertical="center" wrapText="1"/>
    </xf>
    <xf numFmtId="0" fontId="2" fillId="0" borderId="53" xfId="4" applyFont="1" applyBorder="1" applyAlignment="1">
      <alignment horizontal="left" vertical="center" wrapText="1"/>
    </xf>
    <xf numFmtId="49" fontId="2" fillId="2" borderId="54" xfId="4" applyNumberFormat="1" applyFont="1" applyFill="1" applyBorder="1" applyAlignment="1">
      <alignment horizontal="center" vertical="center" wrapText="1"/>
    </xf>
    <xf numFmtId="38" fontId="2" fillId="2" borderId="54" xfId="0" applyNumberFormat="1" applyFont="1" applyFill="1" applyBorder="1" applyAlignment="1">
      <alignment horizontal="center" vertical="center" wrapText="1"/>
    </xf>
    <xf numFmtId="0" fontId="2" fillId="2" borderId="54" xfId="1" applyNumberFormat="1" applyFont="1" applyFill="1" applyBorder="1" applyAlignment="1" applyProtection="1">
      <alignment horizontal="center" vertical="center" wrapText="1"/>
    </xf>
    <xf numFmtId="49" fontId="2" fillId="2" borderId="53" xfId="0" applyNumberFormat="1" applyFont="1" applyFill="1" applyBorder="1" applyAlignment="1">
      <alignment horizontal="center" vertical="center" wrapText="1"/>
    </xf>
    <xf numFmtId="3" fontId="2" fillId="2" borderId="54" xfId="0" applyNumberFormat="1" applyFont="1" applyFill="1" applyBorder="1" applyAlignment="1">
      <alignment horizontal="center" vertical="center" wrapText="1"/>
    </xf>
    <xf numFmtId="0" fontId="2" fillId="0" borderId="9" xfId="4" applyFont="1" applyBorder="1" applyAlignment="1"/>
    <xf numFmtId="0" fontId="2" fillId="0" borderId="72" xfId="4" applyFont="1" applyBorder="1" applyAlignment="1"/>
    <xf numFmtId="0" fontId="2" fillId="0" borderId="64" xfId="4" applyFont="1" applyBorder="1" applyAlignment="1">
      <alignment horizontal="left" vertical="center" wrapText="1"/>
    </xf>
    <xf numFmtId="3" fontId="2" fillId="2" borderId="2" xfId="0" applyNumberFormat="1" applyFont="1" applyFill="1" applyBorder="1" applyAlignment="1">
      <alignment horizontal="center" vertical="center" wrapText="1"/>
    </xf>
    <xf numFmtId="0" fontId="2" fillId="0" borderId="30" xfId="4" applyFont="1" applyBorder="1" applyAlignment="1">
      <alignment horizontal="left" vertical="center" wrapText="1"/>
    </xf>
    <xf numFmtId="3" fontId="2" fillId="2" borderId="53" xfId="0" applyNumberFormat="1" applyFont="1" applyFill="1" applyBorder="1" applyAlignment="1">
      <alignment horizontal="center" vertical="center" wrapText="1"/>
    </xf>
    <xf numFmtId="49" fontId="2" fillId="2" borderId="53" xfId="0" applyNumberFormat="1" applyFont="1" applyFill="1" applyBorder="1" applyAlignment="1">
      <alignment horizontal="center" vertical="center"/>
    </xf>
    <xf numFmtId="0" fontId="2" fillId="0" borderId="70" xfId="4" applyFont="1" applyBorder="1" applyAlignment="1">
      <alignment horizontal="left" vertical="center" wrapText="1"/>
    </xf>
    <xf numFmtId="38" fontId="2" fillId="2" borderId="74" xfId="1" applyFont="1" applyFill="1" applyBorder="1" applyAlignment="1" applyProtection="1">
      <alignment horizontal="center" vertical="center" wrapText="1"/>
    </xf>
    <xf numFmtId="184" fontId="2" fillId="2" borderId="54" xfId="4" applyNumberFormat="1" applyFont="1" applyFill="1" applyBorder="1" applyAlignment="1">
      <alignment horizontal="center" vertical="center" wrapText="1"/>
    </xf>
    <xf numFmtId="38" fontId="2" fillId="2" borderId="55" xfId="5" applyFont="1" applyFill="1" applyBorder="1" applyAlignment="1" applyProtection="1">
      <alignment horizontal="center" vertical="center" wrapText="1"/>
    </xf>
    <xf numFmtId="0" fontId="2" fillId="0" borderId="0" xfId="4" applyFont="1" applyAlignment="1" applyProtection="1">
      <alignment horizontal="right"/>
      <protection locked="0"/>
    </xf>
    <xf numFmtId="0" fontId="2" fillId="3" borderId="0" xfId="4" applyFont="1" applyFill="1" applyAlignment="1">
      <alignment horizontal="left" vertical="top" wrapText="1"/>
    </xf>
    <xf numFmtId="0" fontId="2" fillId="3" borderId="18" xfId="4" applyFont="1" applyFill="1" applyBorder="1" applyAlignment="1">
      <alignment horizontal="left" vertical="top" wrapText="1"/>
    </xf>
    <xf numFmtId="0" fontId="10" fillId="0" borderId="0" xfId="4" applyFont="1" applyAlignment="1">
      <alignment horizontal="center" vertical="top" wrapText="1"/>
    </xf>
    <xf numFmtId="0" fontId="2" fillId="3" borderId="31" xfId="4" applyFont="1" applyFill="1" applyBorder="1" applyAlignment="1">
      <alignment horizontal="left" vertical="top" wrapText="1"/>
    </xf>
    <xf numFmtId="0" fontId="2" fillId="3" borderId="54" xfId="4" applyFont="1" applyFill="1" applyBorder="1" applyAlignment="1">
      <alignment horizontal="left" vertical="top" wrapText="1"/>
    </xf>
    <xf numFmtId="0" fontId="2" fillId="3" borderId="58" xfId="4" applyFont="1" applyFill="1" applyBorder="1" applyAlignment="1">
      <alignment horizontal="left" vertical="top" wrapText="1"/>
    </xf>
    <xf numFmtId="0" fontId="2" fillId="3" borderId="55" xfId="4" applyFont="1" applyFill="1" applyBorder="1" applyAlignment="1">
      <alignment horizontal="left" vertical="top" wrapText="1"/>
    </xf>
    <xf numFmtId="0" fontId="2" fillId="3" borderId="32" xfId="4" applyFont="1" applyFill="1" applyBorder="1" applyAlignment="1">
      <alignment horizontal="left" vertical="top" wrapText="1"/>
    </xf>
    <xf numFmtId="0" fontId="2" fillId="3" borderId="38" xfId="4" applyFont="1" applyFill="1" applyBorder="1" applyAlignment="1">
      <alignment horizontal="left" vertical="top" wrapText="1"/>
    </xf>
    <xf numFmtId="0" fontId="2" fillId="3" borderId="30" xfId="4" applyFont="1" applyFill="1" applyBorder="1" applyAlignment="1">
      <alignment horizontal="left" vertical="top" wrapText="1"/>
    </xf>
    <xf numFmtId="0" fontId="2" fillId="3" borderId="36" xfId="4" applyFont="1" applyFill="1" applyBorder="1" applyAlignment="1">
      <alignment horizontal="left" vertical="top" wrapText="1"/>
    </xf>
    <xf numFmtId="0" fontId="2" fillId="3" borderId="51" xfId="4" applyFont="1" applyFill="1" applyBorder="1" applyAlignment="1">
      <alignment horizontal="left" vertical="top" wrapText="1"/>
    </xf>
    <xf numFmtId="0" fontId="12" fillId="3" borderId="39" xfId="4" applyFont="1" applyFill="1" applyBorder="1" applyAlignment="1">
      <alignment horizontal="left"/>
    </xf>
    <xf numFmtId="0" fontId="12" fillId="3" borderId="57" xfId="4" applyFont="1" applyFill="1" applyBorder="1" applyAlignment="1">
      <alignment horizontal="left"/>
    </xf>
    <xf numFmtId="0" fontId="8" fillId="0" borderId="0" xfId="4" applyFont="1" applyAlignment="1">
      <alignment horizontal="center"/>
    </xf>
    <xf numFmtId="0" fontId="12" fillId="3" borderId="28" xfId="4" applyFont="1" applyFill="1" applyBorder="1" applyAlignment="1">
      <alignment horizontal="left"/>
    </xf>
    <xf numFmtId="0" fontId="12" fillId="3" borderId="29" xfId="4" applyFont="1" applyFill="1" applyBorder="1" applyAlignment="1">
      <alignment horizontal="left"/>
    </xf>
    <xf numFmtId="0" fontId="12" fillId="3" borderId="33" xfId="4" applyFont="1" applyFill="1" applyBorder="1" applyAlignment="1">
      <alignment horizontal="left"/>
    </xf>
    <xf numFmtId="0" fontId="12" fillId="3" borderId="34" xfId="4" applyFont="1" applyFill="1" applyBorder="1" applyAlignment="1">
      <alignment horizontal="left"/>
    </xf>
    <xf numFmtId="11" fontId="2" fillId="3" borderId="62" xfId="4" applyNumberFormat="1" applyFont="1" applyFill="1" applyBorder="1" applyAlignment="1">
      <alignment horizontal="center" vertical="center" wrapText="1"/>
    </xf>
    <xf numFmtId="11" fontId="2" fillId="3" borderId="63" xfId="4" applyNumberFormat="1" applyFont="1" applyFill="1" applyBorder="1" applyAlignment="1">
      <alignment horizontal="center" vertical="center" wrapText="1"/>
    </xf>
    <xf numFmtId="11" fontId="2" fillId="3" borderId="27" xfId="4" applyNumberFormat="1" applyFont="1" applyFill="1" applyBorder="1" applyAlignment="1">
      <alignment horizontal="center" vertical="center"/>
    </xf>
    <xf numFmtId="11" fontId="2" fillId="3" borderId="35" xfId="4" applyNumberFormat="1" applyFont="1" applyFill="1" applyBorder="1" applyAlignment="1">
      <alignment horizontal="center" vertical="center"/>
    </xf>
    <xf numFmtId="11" fontId="2" fillId="3" borderId="36" xfId="4" applyNumberFormat="1" applyFont="1" applyFill="1" applyBorder="1" applyAlignment="1">
      <alignment horizontal="center" vertical="center"/>
    </xf>
    <xf numFmtId="11" fontId="2" fillId="3" borderId="6" xfId="4" applyNumberFormat="1" applyFont="1" applyFill="1" applyBorder="1" applyAlignment="1">
      <alignment horizontal="center" vertical="center"/>
    </xf>
    <xf numFmtId="11" fontId="2" fillId="3" borderId="51" xfId="4" applyNumberFormat="1" applyFont="1" applyFill="1" applyBorder="1" applyAlignment="1">
      <alignment horizontal="center" vertical="center"/>
    </xf>
    <xf numFmtId="11" fontId="2" fillId="3" borderId="26" xfId="4" applyNumberFormat="1" applyFont="1" applyFill="1" applyBorder="1" applyAlignment="1">
      <alignment horizontal="center" vertical="center"/>
    </xf>
    <xf numFmtId="11" fontId="2" fillId="3" borderId="27" xfId="4" applyNumberFormat="1" applyFont="1" applyFill="1" applyBorder="1" applyAlignment="1">
      <alignment horizontal="center" vertical="center" wrapText="1"/>
    </xf>
    <xf numFmtId="11" fontId="2" fillId="3" borderId="35" xfId="4" applyNumberFormat="1" applyFont="1" applyFill="1" applyBorder="1" applyAlignment="1">
      <alignment horizontal="center" vertical="center" wrapText="1"/>
    </xf>
    <xf numFmtId="11" fontId="2" fillId="3" borderId="30" xfId="4" applyNumberFormat="1" applyFont="1" applyFill="1" applyBorder="1" applyAlignment="1">
      <alignment horizontal="center" vertical="center" wrapText="1"/>
    </xf>
    <xf numFmtId="11" fontId="2" fillId="3" borderId="62" xfId="2" applyNumberFormat="1" applyFont="1" applyFill="1" applyBorder="1" applyAlignment="1">
      <alignment horizontal="center" vertical="center" wrapText="1"/>
    </xf>
    <xf numFmtId="11" fontId="2" fillId="3" borderId="63" xfId="2" applyNumberFormat="1" applyFont="1" applyFill="1" applyBorder="1" applyAlignment="1">
      <alignment horizontal="center" vertical="center" wrapText="1"/>
    </xf>
    <xf numFmtId="11" fontId="2" fillId="3" borderId="27" xfId="2" applyNumberFormat="1" applyFont="1" applyFill="1" applyBorder="1" applyAlignment="1">
      <alignment horizontal="center" vertical="center"/>
    </xf>
    <xf numFmtId="11" fontId="2" fillId="3" borderId="35" xfId="2" applyNumberFormat="1" applyFont="1" applyFill="1" applyBorder="1" applyAlignment="1">
      <alignment horizontal="center" vertical="center"/>
    </xf>
    <xf numFmtId="11" fontId="2" fillId="3" borderId="36" xfId="2" applyNumberFormat="1" applyFont="1" applyFill="1" applyBorder="1" applyAlignment="1">
      <alignment horizontal="center" vertical="center"/>
    </xf>
    <xf numFmtId="11" fontId="2" fillId="3" borderId="6" xfId="2" applyNumberFormat="1" applyFont="1" applyFill="1" applyBorder="1" applyAlignment="1">
      <alignment horizontal="center" vertical="center"/>
    </xf>
    <xf numFmtId="11" fontId="2" fillId="3" borderId="51" xfId="2" applyNumberFormat="1" applyFont="1" applyFill="1" applyBorder="1" applyAlignment="1">
      <alignment horizontal="center" vertical="center"/>
    </xf>
    <xf numFmtId="11" fontId="2" fillId="3" borderId="26" xfId="2" applyNumberFormat="1" applyFont="1" applyFill="1" applyBorder="1" applyAlignment="1">
      <alignment horizontal="center" vertical="center"/>
    </xf>
    <xf numFmtId="11" fontId="2" fillId="3" borderId="27" xfId="2" applyNumberFormat="1" applyFont="1" applyFill="1" applyBorder="1" applyAlignment="1">
      <alignment horizontal="center" vertical="center" wrapText="1"/>
    </xf>
    <xf numFmtId="11" fontId="2" fillId="3" borderId="35" xfId="2" applyNumberFormat="1" applyFont="1" applyFill="1" applyBorder="1" applyAlignment="1">
      <alignment horizontal="center" vertical="center" wrapText="1"/>
    </xf>
    <xf numFmtId="11" fontId="2" fillId="3" borderId="30" xfId="2" applyNumberFormat="1" applyFont="1" applyFill="1" applyBorder="1" applyAlignment="1">
      <alignment horizontal="center" vertical="center" wrapText="1"/>
    </xf>
  </cellXfs>
  <cellStyles count="7">
    <cellStyle name="桁区切り" xfId="1" builtinId="6"/>
    <cellStyle name="桁区切り 2" xfId="3" xr:uid="{50565B6B-048B-4060-8910-4DF5248C7A05}"/>
    <cellStyle name="桁区切り 3" xfId="5" xr:uid="{776E47CA-44C5-4DD0-9FF4-597A11632D53}"/>
    <cellStyle name="標準" xfId="0" builtinId="0"/>
    <cellStyle name="標準 2" xfId="2" xr:uid="{36F467BB-8E0F-47CD-A5AE-D460B35EF0CF}"/>
    <cellStyle name="標準 2 2" xfId="4" xr:uid="{3E20CEDD-348F-4052-8483-0841DAFD71AC}"/>
    <cellStyle name="標準 2 2 2" xfId="6" xr:uid="{3E122B28-EF10-4222-A7F2-808168C577C8}"/>
  </cellStyles>
  <dxfs count="20">
    <dxf>
      <font>
        <color rgb="FFC00000"/>
      </font>
      <fill>
        <patternFill>
          <bgColor theme="5" tint="0.79998168889431442"/>
        </patternFill>
      </fill>
    </dxf>
    <dxf>
      <font>
        <color rgb="FFC00000"/>
      </font>
      <fill>
        <patternFill>
          <bgColor theme="5" tint="0.79998168889431442"/>
        </patternFill>
      </fill>
    </dxf>
    <dxf>
      <fill>
        <patternFill>
          <bgColor theme="0" tint="-0.14996795556505021"/>
        </patternFill>
      </fill>
    </dxf>
    <dxf>
      <font>
        <color rgb="FFC00000"/>
      </font>
      <fill>
        <patternFill>
          <bgColor theme="5"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545191</xdr:colOff>
      <xdr:row>36</xdr:row>
      <xdr:rowOff>56029</xdr:rowOff>
    </xdr:from>
    <xdr:to>
      <xdr:col>14</xdr:col>
      <xdr:colOff>839973</xdr:colOff>
      <xdr:row>40</xdr:row>
      <xdr:rowOff>102741</xdr:rowOff>
    </xdr:to>
    <xdr:sp macro="" textlink="">
      <xdr:nvSpPr>
        <xdr:cNvPr id="4" name="吹き出し: 角を丸めた四角形 27">
          <a:extLst>
            <a:ext uri="{FF2B5EF4-FFF2-40B4-BE49-F238E27FC236}">
              <a16:creationId xmlns:a16="http://schemas.microsoft.com/office/drawing/2014/main" id="{9BE55730-CB5A-4143-8F37-8DED6E94812D}"/>
            </a:ext>
          </a:extLst>
        </xdr:cNvPr>
        <xdr:cNvSpPr/>
      </xdr:nvSpPr>
      <xdr:spPr>
        <a:xfrm>
          <a:off x="20379603" y="6353735"/>
          <a:ext cx="6211488" cy="763888"/>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・供給力提供開始年度の翌年度を記載してください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9</xdr:col>
      <xdr:colOff>28575</xdr:colOff>
      <xdr:row>38</xdr:row>
      <xdr:rowOff>70533</xdr:rowOff>
    </xdr:from>
    <xdr:to>
      <xdr:col>10</xdr:col>
      <xdr:colOff>545191</xdr:colOff>
      <xdr:row>38</xdr:row>
      <xdr:rowOff>70533</xdr:rowOff>
    </xdr:to>
    <xdr:cxnSp macro="">
      <xdr:nvCxnSpPr>
        <xdr:cNvPr id="5" name="直線コネクタ 4">
          <a:extLst>
            <a:ext uri="{FF2B5EF4-FFF2-40B4-BE49-F238E27FC236}">
              <a16:creationId xmlns:a16="http://schemas.microsoft.com/office/drawing/2014/main" id="{A24181DA-36D6-4C64-9E19-CDAFC67C5E09}"/>
            </a:ext>
          </a:extLst>
        </xdr:cNvPr>
        <xdr:cNvCxnSpPr/>
      </xdr:nvCxnSpPr>
      <xdr:spPr>
        <a:xfrm flipH="1">
          <a:off x="19571634" y="6726827"/>
          <a:ext cx="807969" cy="0"/>
        </a:xfrm>
        <a:prstGeom prst="line">
          <a:avLst/>
        </a:prstGeom>
        <a:ln w="19050">
          <a:solidFill>
            <a:schemeClr val="bg1">
              <a:lumMod val="50000"/>
            </a:schemeClr>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53</xdr:row>
      <xdr:rowOff>0</xdr:rowOff>
    </xdr:from>
    <xdr:to>
      <xdr:col>10</xdr:col>
      <xdr:colOff>525530</xdr:colOff>
      <xdr:row>61</xdr:row>
      <xdr:rowOff>342900</xdr:rowOff>
    </xdr:to>
    <xdr:sp macro="" textlink="">
      <xdr:nvSpPr>
        <xdr:cNvPr id="15" name="右中かっこ 14">
          <a:extLst>
            <a:ext uri="{FF2B5EF4-FFF2-40B4-BE49-F238E27FC236}">
              <a16:creationId xmlns:a16="http://schemas.microsoft.com/office/drawing/2014/main" id="{167E9F5A-F79C-400A-B84C-56F59F8E8413}"/>
            </a:ext>
          </a:extLst>
        </xdr:cNvPr>
        <xdr:cNvSpPr/>
      </xdr:nvSpPr>
      <xdr:spPr>
        <a:xfrm>
          <a:off x="19558000" y="12020550"/>
          <a:ext cx="823980" cy="3187700"/>
        </a:xfrm>
        <a:prstGeom prst="rightBrace">
          <a:avLst>
            <a:gd name="adj1" fmla="val 8333"/>
            <a:gd name="adj2" fmla="val 10213"/>
          </a:avLst>
        </a:prstGeom>
        <a:ln w="190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515377</xdr:colOff>
      <xdr:row>53</xdr:row>
      <xdr:rowOff>15589</xdr:rowOff>
    </xdr:from>
    <xdr:to>
      <xdr:col>14</xdr:col>
      <xdr:colOff>801174</xdr:colOff>
      <xdr:row>59</xdr:row>
      <xdr:rowOff>0</xdr:rowOff>
    </xdr:to>
    <xdr:sp macro="" textlink="">
      <xdr:nvSpPr>
        <xdr:cNvPr id="16" name="吹き出し: 角を丸めた四角形 27">
          <a:extLst>
            <a:ext uri="{FF2B5EF4-FFF2-40B4-BE49-F238E27FC236}">
              <a16:creationId xmlns:a16="http://schemas.microsoft.com/office/drawing/2014/main" id="{61BA10FD-0480-4613-BE4C-F3110CFCDE9D}"/>
            </a:ext>
          </a:extLst>
        </xdr:cNvPr>
        <xdr:cNvSpPr/>
      </xdr:nvSpPr>
      <xdr:spPr>
        <a:xfrm>
          <a:off x="20368198" y="12425303"/>
          <a:ext cx="6218512" cy="2107126"/>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留意点</a:t>
          </a:r>
          <a:r>
            <a:rPr kumimoji="1" lang="en-US" altLang="ja-JP" sz="1200">
              <a:solidFill>
                <a:schemeClr val="tx1"/>
              </a:solidFill>
              <a:latin typeface="Meiryo UI" panose="020B0604030504040204" pitchFamily="50" charset="-128"/>
              <a:ea typeface="Meiryo UI" panose="020B0604030504040204" pitchFamily="50" charset="-128"/>
            </a:rPr>
            <a:t>】</a:t>
          </a:r>
        </a:p>
        <a:p>
          <a:pPr algn="l"/>
          <a:r>
            <a:rPr kumimoji="1" lang="ja-JP" altLang="en-US" sz="1200">
              <a:solidFill>
                <a:schemeClr val="tx1"/>
              </a:solidFill>
              <a:latin typeface="Meiryo UI" panose="020B0604030504040204" pitchFamily="50" charset="-128"/>
              <a:ea typeface="Meiryo UI" panose="020B0604030504040204" pitchFamily="50" charset="-128"/>
            </a:rPr>
            <a:t>・該当する容量が存在しない場合は「０」を記載してください</a:t>
          </a:r>
        </a:p>
        <a:p>
          <a:pPr algn="l"/>
          <a:r>
            <a:rPr kumimoji="1" lang="ja-JP" altLang="en-US" sz="1200">
              <a:solidFill>
                <a:schemeClr val="tx1"/>
              </a:solidFill>
              <a:latin typeface="Meiryo UI" panose="020B0604030504040204" pitchFamily="50" charset="-128"/>
              <a:ea typeface="Meiryo UI" panose="020B0604030504040204" pitchFamily="50" charset="-128"/>
            </a:rPr>
            <a:t>・応札単位において該当する容量の合算値を記載してください</a:t>
          </a:r>
        </a:p>
        <a:p>
          <a:pPr algn="l"/>
          <a:r>
            <a:rPr kumimoji="1" lang="ja-JP" altLang="en-US" sz="1200">
              <a:solidFill>
                <a:schemeClr val="tx1"/>
              </a:solidFill>
              <a:latin typeface="Meiryo UI" panose="020B0604030504040204" pitchFamily="50" charset="-128"/>
              <a:ea typeface="Meiryo UI" panose="020B0604030504040204" pitchFamily="50" charset="-128"/>
            </a:rPr>
            <a:t>・以下の二つの数値を比較し、</a:t>
          </a:r>
          <a:r>
            <a:rPr kumimoji="1" lang="en-US" altLang="ja-JP" sz="1200">
              <a:solidFill>
                <a:schemeClr val="tx1"/>
              </a:solidFill>
              <a:latin typeface="Meiryo UI" panose="020B0604030504040204" pitchFamily="50" charset="-128"/>
              <a:ea typeface="Meiryo UI" panose="020B0604030504040204" pitchFamily="50" charset="-128"/>
            </a:rPr>
            <a:t>A&lt;B</a:t>
          </a:r>
          <a:r>
            <a:rPr kumimoji="1" lang="ja-JP" altLang="en-US" sz="1200">
              <a:solidFill>
                <a:schemeClr val="tx1"/>
              </a:solidFill>
              <a:latin typeface="Meiryo UI" panose="020B0604030504040204" pitchFamily="50" charset="-128"/>
              <a:ea typeface="Meiryo UI" panose="020B0604030504040204" pitchFamily="50" charset="-128"/>
            </a:rPr>
            <a:t>となる場合は不合格となります</a:t>
          </a:r>
          <a:br>
            <a:rPr kumimoji="1" lang="ja-JP" altLang="en-US" sz="1200">
              <a:solidFill>
                <a:schemeClr val="tx1"/>
              </a:solidFill>
              <a:latin typeface="Meiryo UI" panose="020B0604030504040204" pitchFamily="50" charset="-128"/>
              <a:ea typeface="Meiryo UI" panose="020B0604030504040204" pitchFamily="50" charset="-128"/>
            </a:rPr>
          </a:br>
          <a:r>
            <a:rPr kumimoji="1" lang="en-US" altLang="ja-JP" sz="1200">
              <a:solidFill>
                <a:schemeClr val="tx1"/>
              </a:solidFill>
              <a:latin typeface="Meiryo UI" panose="020B0604030504040204" pitchFamily="50" charset="-128"/>
              <a:ea typeface="Meiryo UI" panose="020B0604030504040204" pitchFamily="50" charset="-128"/>
            </a:rPr>
            <a:t>A</a:t>
          </a:r>
          <a:r>
            <a:rPr kumimoji="1" lang="ja-JP" altLang="en-US" sz="1200">
              <a:solidFill>
                <a:schemeClr val="tx1"/>
              </a:solidFill>
              <a:latin typeface="Meiryo UI" panose="020B0604030504040204" pitchFamily="50" charset="-128"/>
              <a:ea typeface="Meiryo UI" panose="020B0604030504040204" pitchFamily="50" charset="-128"/>
            </a:rPr>
            <a:t>：設備容量（発電端）</a:t>
          </a:r>
          <a:r>
            <a:rPr kumimoji="1" lang="en-US" altLang="ja-JP" sz="1200">
              <a:solidFill>
                <a:schemeClr val="tx1"/>
              </a:solidFill>
              <a:latin typeface="Meiryo UI" panose="020B0604030504040204" pitchFamily="50" charset="-128"/>
              <a:ea typeface="Meiryo UI" panose="020B0604030504040204" pitchFamily="50" charset="-128"/>
            </a:rPr>
            <a:t>- </a:t>
          </a:r>
          <a:r>
            <a:rPr kumimoji="1" lang="ja-JP" altLang="en-US" sz="1200">
              <a:solidFill>
                <a:schemeClr val="tx1"/>
              </a:solidFill>
              <a:latin typeface="Meiryo UI" panose="020B0604030504040204" pitchFamily="50" charset="-128"/>
              <a:ea typeface="Meiryo UI" panose="020B0604030504040204" pitchFamily="50" charset="-128"/>
            </a:rPr>
            <a:t>所内消費に供出する容量　</a:t>
          </a:r>
          <a:r>
            <a:rPr kumimoji="1" lang="en-US" altLang="ja-JP" sz="1200">
              <a:solidFill>
                <a:schemeClr val="tx1"/>
              </a:solidFill>
              <a:latin typeface="Meiryo UI" panose="020B0604030504040204" pitchFamily="50" charset="-128"/>
              <a:ea typeface="Meiryo UI" panose="020B0604030504040204" pitchFamily="50" charset="-128"/>
            </a:rPr>
            <a:t>- </a:t>
          </a:r>
          <a:r>
            <a:rPr kumimoji="1" lang="ja-JP" altLang="en-US" sz="1200">
              <a:solidFill>
                <a:schemeClr val="tx1"/>
              </a:solidFill>
              <a:latin typeface="Meiryo UI" panose="020B0604030504040204" pitchFamily="50" charset="-128"/>
              <a:ea typeface="Meiryo UI" panose="020B0604030504040204" pitchFamily="50" charset="-128"/>
            </a:rPr>
            <a:t>自家消費に供出する容量（ベース分）</a:t>
          </a:r>
        </a:p>
        <a:p>
          <a:pPr algn="l"/>
          <a:r>
            <a:rPr kumimoji="1" lang="en-US" altLang="ja-JP" sz="1200">
              <a:solidFill>
                <a:schemeClr val="tx1"/>
              </a:solidFill>
              <a:latin typeface="Meiryo UI" panose="020B0604030504040204" pitchFamily="50" charset="-128"/>
              <a:ea typeface="Meiryo UI" panose="020B0604030504040204" pitchFamily="50" charset="-128"/>
            </a:rPr>
            <a:t>B</a:t>
          </a:r>
          <a:r>
            <a:rPr kumimoji="1" lang="ja-JP" altLang="en-US" sz="1200">
              <a:solidFill>
                <a:schemeClr val="tx1"/>
              </a:solidFill>
              <a:latin typeface="Meiryo UI" panose="020B0604030504040204" pitchFamily="50" charset="-128"/>
              <a:ea typeface="Meiryo UI" panose="020B0604030504040204" pitchFamily="50" charset="-128"/>
            </a:rPr>
            <a:t>：設備容量（送電端）</a:t>
          </a:r>
        </a:p>
        <a:p>
          <a:pPr algn="l"/>
          <a:r>
            <a:rPr kumimoji="1" lang="ja-JP" altLang="en-US" sz="1200">
              <a:solidFill>
                <a:schemeClr val="tx1"/>
              </a:solidFill>
              <a:latin typeface="Meiryo UI" panose="020B0604030504040204" pitchFamily="50" charset="-128"/>
              <a:ea typeface="Meiryo UI" panose="020B0604030504040204" pitchFamily="50" charset="-128"/>
            </a:rPr>
            <a:t>・所内消費に供出する容量があるにも関わらず「設備容量（発電端）＝設備容量（送電端）」となる場合は想定されないため、不合格となります</a:t>
          </a:r>
        </a:p>
      </xdr:txBody>
    </xdr:sp>
    <xdr:clientData/>
  </xdr:twoCellAnchor>
  <xdr:oneCellAnchor>
    <xdr:from>
      <xdr:col>10</xdr:col>
      <xdr:colOff>531336</xdr:colOff>
      <xdr:row>95</xdr:row>
      <xdr:rowOff>423801</xdr:rowOff>
    </xdr:from>
    <xdr:ext cx="6243084" cy="600421"/>
    <xdr:sp macro="" textlink="">
      <xdr:nvSpPr>
        <xdr:cNvPr id="19" name="吹き出し: 角を丸めた四角形 27">
          <a:extLst>
            <a:ext uri="{FF2B5EF4-FFF2-40B4-BE49-F238E27FC236}">
              <a16:creationId xmlns:a16="http://schemas.microsoft.com/office/drawing/2014/main" id="{60A7C5EF-BB99-4E47-937E-E36F29C3EC75}"/>
            </a:ext>
          </a:extLst>
        </xdr:cNvPr>
        <xdr:cNvSpPr/>
      </xdr:nvSpPr>
      <xdr:spPr>
        <a:xfrm>
          <a:off x="20384157" y="25379301"/>
          <a:ext cx="6243084" cy="600421"/>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spAutoFit/>
        </a:bodyPr>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・税抜の金額を記載してください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oneCellAnchor>
  <xdr:twoCellAnchor>
    <xdr:from>
      <xdr:col>9</xdr:col>
      <xdr:colOff>0</xdr:colOff>
      <xdr:row>96</xdr:row>
      <xdr:rowOff>190013</xdr:rowOff>
    </xdr:from>
    <xdr:to>
      <xdr:col>10</xdr:col>
      <xdr:colOff>531336</xdr:colOff>
      <xdr:row>96</xdr:row>
      <xdr:rowOff>190094</xdr:rowOff>
    </xdr:to>
    <xdr:cxnSp macro="">
      <xdr:nvCxnSpPr>
        <xdr:cNvPr id="20" name="直線コネクタ 19">
          <a:extLst>
            <a:ext uri="{FF2B5EF4-FFF2-40B4-BE49-F238E27FC236}">
              <a16:creationId xmlns:a16="http://schemas.microsoft.com/office/drawing/2014/main" id="{2CACF7D3-73A3-4ADE-BD7A-212EADC15320}"/>
            </a:ext>
          </a:extLst>
        </xdr:cNvPr>
        <xdr:cNvCxnSpPr/>
      </xdr:nvCxnSpPr>
      <xdr:spPr>
        <a:xfrm flipH="1" flipV="1">
          <a:off x="19554701" y="29789260"/>
          <a:ext cx="828219" cy="81"/>
        </a:xfrm>
        <a:prstGeom prst="line">
          <a:avLst/>
        </a:prstGeom>
        <a:ln w="19050">
          <a:solidFill>
            <a:schemeClr val="bg1">
              <a:lumMod val="50000"/>
            </a:schemeClr>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53</xdr:row>
      <xdr:rowOff>0</xdr:rowOff>
    </xdr:from>
    <xdr:to>
      <xdr:col>10</xdr:col>
      <xdr:colOff>513708</xdr:colOff>
      <xdr:row>62</xdr:row>
      <xdr:rowOff>12700</xdr:rowOff>
    </xdr:to>
    <xdr:sp macro="" textlink="">
      <xdr:nvSpPr>
        <xdr:cNvPr id="2" name="右中かっこ 1">
          <a:extLst>
            <a:ext uri="{FF2B5EF4-FFF2-40B4-BE49-F238E27FC236}">
              <a16:creationId xmlns:a16="http://schemas.microsoft.com/office/drawing/2014/main" id="{70FFBD57-8856-4333-B1BB-8736AAFF40A8}"/>
            </a:ext>
          </a:extLst>
        </xdr:cNvPr>
        <xdr:cNvSpPr/>
      </xdr:nvSpPr>
      <xdr:spPr>
        <a:xfrm>
          <a:off x="20364450" y="12020550"/>
          <a:ext cx="812158" cy="3213100"/>
        </a:xfrm>
        <a:prstGeom prst="rightBrace">
          <a:avLst>
            <a:gd name="adj1" fmla="val 8333"/>
            <a:gd name="adj2" fmla="val 10213"/>
          </a:avLst>
        </a:prstGeom>
        <a:ln w="1905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508635</xdr:colOff>
      <xdr:row>53</xdr:row>
      <xdr:rowOff>30196</xdr:rowOff>
    </xdr:from>
    <xdr:to>
      <xdr:col>14</xdr:col>
      <xdr:colOff>803418</xdr:colOff>
      <xdr:row>59</xdr:row>
      <xdr:rowOff>72342</xdr:rowOff>
    </xdr:to>
    <xdr:sp macro="" textlink="">
      <xdr:nvSpPr>
        <xdr:cNvPr id="3" name="吹き出し: 角を丸めた四角形 27">
          <a:extLst>
            <a:ext uri="{FF2B5EF4-FFF2-40B4-BE49-F238E27FC236}">
              <a16:creationId xmlns:a16="http://schemas.microsoft.com/office/drawing/2014/main" id="{A14B3FD5-B485-41DC-967F-B9A26F7CB676}"/>
            </a:ext>
          </a:extLst>
        </xdr:cNvPr>
        <xdr:cNvSpPr/>
      </xdr:nvSpPr>
      <xdr:spPr>
        <a:xfrm>
          <a:off x="21162211" y="11918361"/>
          <a:ext cx="6178580" cy="2140057"/>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chemeClr val="tx1"/>
              </a:solidFill>
              <a:latin typeface="Meiryo UI" panose="020B0604030504040204" pitchFamily="50" charset="-128"/>
              <a:ea typeface="Meiryo UI" panose="020B0604030504040204" pitchFamily="50" charset="-128"/>
            </a:rPr>
            <a:t>・該当する容量が存在しない場合は「０」を記載してください</a:t>
          </a:r>
        </a:p>
        <a:p>
          <a:pPr algn="l"/>
          <a:r>
            <a:rPr kumimoji="1" lang="ja-JP" altLang="en-US" sz="1200">
              <a:solidFill>
                <a:schemeClr val="tx1"/>
              </a:solidFill>
              <a:latin typeface="Meiryo UI" panose="020B0604030504040204" pitchFamily="50" charset="-128"/>
              <a:ea typeface="Meiryo UI" panose="020B0604030504040204" pitchFamily="50" charset="-128"/>
            </a:rPr>
            <a:t>・応札単位において該当する容量の合算値を記載してください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・以下の二つの数値を比較し、</a:t>
          </a:r>
          <a:r>
            <a:rPr kumimoji="1" lang="en-US" altLang="ja-JP" sz="1200">
              <a:solidFill>
                <a:sysClr val="windowText" lastClr="000000"/>
              </a:solidFill>
              <a:latin typeface="Meiryo UI" panose="020B0604030504040204" pitchFamily="50" charset="-128"/>
              <a:ea typeface="Meiryo UI" panose="020B0604030504040204" pitchFamily="50" charset="-128"/>
            </a:rPr>
            <a:t>A&lt;B</a:t>
          </a:r>
          <a:r>
            <a:rPr kumimoji="1" lang="ja-JP" altLang="en-US" sz="1200">
              <a:solidFill>
                <a:sysClr val="windowText" lastClr="000000"/>
              </a:solidFill>
              <a:latin typeface="Meiryo UI" panose="020B0604030504040204" pitchFamily="50" charset="-128"/>
              <a:ea typeface="Meiryo UI" panose="020B0604030504040204" pitchFamily="50" charset="-128"/>
            </a:rPr>
            <a:t>となる場合は不合格となります</a:t>
          </a:r>
          <a:br>
            <a:rPr kumimoji="1" lang="ja-JP" altLang="en-US" sz="1200">
              <a:solidFill>
                <a:sysClr val="windowText" lastClr="000000"/>
              </a:solidFill>
              <a:latin typeface="Meiryo UI" panose="020B0604030504040204" pitchFamily="50" charset="-128"/>
              <a:ea typeface="Meiryo UI" panose="020B0604030504040204" pitchFamily="50" charset="-128"/>
            </a:rPr>
          </a:br>
          <a:r>
            <a:rPr kumimoji="1" lang="en-US" altLang="ja-JP" sz="1200">
              <a:solidFill>
                <a:sysClr val="windowText" lastClr="000000"/>
              </a:solidFill>
              <a:latin typeface="Meiryo UI" panose="020B0604030504040204" pitchFamily="50" charset="-128"/>
              <a:ea typeface="Meiryo UI" panose="020B0604030504040204" pitchFamily="50" charset="-128"/>
            </a:rPr>
            <a:t>A</a:t>
          </a:r>
          <a:r>
            <a:rPr kumimoji="1" lang="ja-JP" altLang="en-US" sz="1200">
              <a:solidFill>
                <a:sysClr val="windowText" lastClr="000000"/>
              </a:solidFill>
              <a:latin typeface="Meiryo UI" panose="020B0604030504040204" pitchFamily="50" charset="-128"/>
              <a:ea typeface="Meiryo UI" panose="020B0604030504040204" pitchFamily="50" charset="-128"/>
            </a:rPr>
            <a:t>：設備容量（発電端）</a:t>
          </a:r>
          <a:r>
            <a:rPr kumimoji="1" lang="en-US" altLang="ja-JP" sz="1200">
              <a:solidFill>
                <a:sysClr val="windowText" lastClr="000000"/>
              </a:solidFill>
              <a:latin typeface="Meiryo UI" panose="020B0604030504040204" pitchFamily="50" charset="-128"/>
              <a:ea typeface="Meiryo UI" panose="020B0604030504040204" pitchFamily="50" charset="-128"/>
            </a:rPr>
            <a:t>- </a:t>
          </a:r>
          <a:r>
            <a:rPr kumimoji="1" lang="ja-JP" altLang="en-US" sz="1200">
              <a:solidFill>
                <a:sysClr val="windowText" lastClr="000000"/>
              </a:solidFill>
              <a:latin typeface="Meiryo UI" panose="020B0604030504040204" pitchFamily="50" charset="-128"/>
              <a:ea typeface="Meiryo UI" panose="020B0604030504040204" pitchFamily="50" charset="-128"/>
            </a:rPr>
            <a:t>所内消費に供出する容量　</a:t>
          </a:r>
          <a:r>
            <a:rPr kumimoji="1" lang="en-US" altLang="ja-JP" sz="1200">
              <a:solidFill>
                <a:sysClr val="windowText" lastClr="000000"/>
              </a:solidFill>
              <a:latin typeface="Meiryo UI" panose="020B0604030504040204" pitchFamily="50" charset="-128"/>
              <a:ea typeface="Meiryo UI" panose="020B0604030504040204" pitchFamily="50" charset="-128"/>
            </a:rPr>
            <a:t>- </a:t>
          </a:r>
          <a:r>
            <a:rPr kumimoji="1" lang="ja-JP" altLang="en-US" sz="1200">
              <a:solidFill>
                <a:sysClr val="windowText" lastClr="000000"/>
              </a:solidFill>
              <a:latin typeface="Meiryo UI" panose="020B0604030504040204" pitchFamily="50" charset="-128"/>
              <a:ea typeface="Meiryo UI" panose="020B0604030504040204" pitchFamily="50" charset="-128"/>
            </a:rPr>
            <a:t>自家消費に供出する容量（ベース分）</a:t>
          </a:r>
        </a:p>
        <a:p>
          <a:pPr algn="l"/>
          <a:r>
            <a:rPr kumimoji="1" lang="en-US" altLang="ja-JP" sz="1200">
              <a:solidFill>
                <a:sysClr val="windowText" lastClr="000000"/>
              </a:solidFill>
              <a:latin typeface="Meiryo UI" panose="020B0604030504040204" pitchFamily="50" charset="-128"/>
              <a:ea typeface="Meiryo UI" panose="020B0604030504040204" pitchFamily="50" charset="-128"/>
            </a:rPr>
            <a:t>B</a:t>
          </a:r>
          <a:r>
            <a:rPr kumimoji="1" lang="ja-JP" altLang="en-US" sz="1200">
              <a:solidFill>
                <a:sysClr val="windowText" lastClr="000000"/>
              </a:solidFill>
              <a:latin typeface="Meiryo UI" panose="020B0604030504040204" pitchFamily="50" charset="-128"/>
              <a:ea typeface="Meiryo UI" panose="020B0604030504040204" pitchFamily="50" charset="-128"/>
            </a:rPr>
            <a:t>：設備容量（送電端）</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・所内消費に供出する容量があるにも関わらず「設備容量（発電端）＝設備容量（送電端）」となる場合は想定されないため、不合格となります</a:t>
          </a:r>
        </a:p>
      </xdr:txBody>
    </xdr:sp>
    <xdr:clientData/>
  </xdr:twoCellAnchor>
  <xdr:twoCellAnchor>
    <xdr:from>
      <xdr:col>10</xdr:col>
      <xdr:colOff>519337</xdr:colOff>
      <xdr:row>36</xdr:row>
      <xdr:rowOff>97565</xdr:rowOff>
    </xdr:from>
    <xdr:to>
      <xdr:col>14</xdr:col>
      <xdr:colOff>814120</xdr:colOff>
      <xdr:row>40</xdr:row>
      <xdr:rowOff>25744</xdr:rowOff>
    </xdr:to>
    <xdr:sp macro="" textlink="">
      <xdr:nvSpPr>
        <xdr:cNvPr id="4" name="吹き出し: 角を丸めた四角形 27">
          <a:extLst>
            <a:ext uri="{FF2B5EF4-FFF2-40B4-BE49-F238E27FC236}">
              <a16:creationId xmlns:a16="http://schemas.microsoft.com/office/drawing/2014/main" id="{45E7EEE6-EBB0-403A-8C5B-8814E816F19E}"/>
            </a:ext>
          </a:extLst>
        </xdr:cNvPr>
        <xdr:cNvSpPr/>
      </xdr:nvSpPr>
      <xdr:spPr>
        <a:xfrm>
          <a:off x="21152546" y="6430403"/>
          <a:ext cx="6215729" cy="648990"/>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・供給力提供開始年度の翌年度を記載してください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9</xdr:col>
      <xdr:colOff>0</xdr:colOff>
      <xdr:row>38</xdr:row>
      <xdr:rowOff>61655</xdr:rowOff>
    </xdr:from>
    <xdr:to>
      <xdr:col>10</xdr:col>
      <xdr:colOff>519337</xdr:colOff>
      <xdr:row>38</xdr:row>
      <xdr:rowOff>61655</xdr:rowOff>
    </xdr:to>
    <xdr:cxnSp macro="">
      <xdr:nvCxnSpPr>
        <xdr:cNvPr id="5" name="直線コネクタ 4">
          <a:extLst>
            <a:ext uri="{FF2B5EF4-FFF2-40B4-BE49-F238E27FC236}">
              <a16:creationId xmlns:a16="http://schemas.microsoft.com/office/drawing/2014/main" id="{EA0CBC8A-80F8-4788-AB8B-AF113073190A}"/>
            </a:ext>
          </a:extLst>
        </xdr:cNvPr>
        <xdr:cNvCxnSpPr>
          <a:stCxn id="4" idx="1"/>
        </xdr:cNvCxnSpPr>
      </xdr:nvCxnSpPr>
      <xdr:spPr>
        <a:xfrm flipH="1">
          <a:off x="20337162" y="6754898"/>
          <a:ext cx="815384" cy="0"/>
        </a:xfrm>
        <a:prstGeom prst="line">
          <a:avLst/>
        </a:prstGeom>
        <a:ln w="19050">
          <a:solidFill>
            <a:schemeClr val="bg1">
              <a:lumMod val="50000"/>
            </a:schemeClr>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519337</xdr:colOff>
      <xdr:row>95</xdr:row>
      <xdr:rowOff>310501</xdr:rowOff>
    </xdr:from>
    <xdr:ext cx="6178580" cy="600421"/>
    <xdr:sp macro="" textlink="">
      <xdr:nvSpPr>
        <xdr:cNvPr id="6" name="吹き出し: 角を丸めた四角形 27">
          <a:extLst>
            <a:ext uri="{FF2B5EF4-FFF2-40B4-BE49-F238E27FC236}">
              <a16:creationId xmlns:a16="http://schemas.microsoft.com/office/drawing/2014/main" id="{4AADC885-7127-4AC9-821B-1AA68830C9BC}"/>
            </a:ext>
          </a:extLst>
        </xdr:cNvPr>
        <xdr:cNvSpPr/>
      </xdr:nvSpPr>
      <xdr:spPr>
        <a:xfrm>
          <a:off x="21172913" y="25388982"/>
          <a:ext cx="6178580" cy="600421"/>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spAutoFit/>
        </a:bodyPr>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a:t>
          </a:r>
          <a:r>
            <a:rPr kumimoji="1" lang="ja-JP" altLang="en-US" sz="1200">
              <a:solidFill>
                <a:sysClr val="windowText" lastClr="000000"/>
              </a:solidFill>
              <a:latin typeface="Meiryo UI" panose="020B0604030504040204" pitchFamily="50" charset="-128"/>
              <a:ea typeface="Meiryo UI" panose="020B0604030504040204" pitchFamily="50" charset="-128"/>
            </a:rPr>
            <a:t>留意点</a:t>
          </a:r>
          <a:r>
            <a:rPr kumimoji="1" lang="en-US" altLang="ja-JP" sz="12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・税抜の金額を記載してください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xdr:txBody>
    </xdr:sp>
    <xdr:clientData/>
  </xdr:oneCellAnchor>
  <xdr:twoCellAnchor>
    <xdr:from>
      <xdr:col>9</xdr:col>
      <xdr:colOff>0</xdr:colOff>
      <xdr:row>96</xdr:row>
      <xdr:rowOff>94799</xdr:rowOff>
    </xdr:from>
    <xdr:to>
      <xdr:col>10</xdr:col>
      <xdr:colOff>519337</xdr:colOff>
      <xdr:row>96</xdr:row>
      <xdr:rowOff>94799</xdr:rowOff>
    </xdr:to>
    <xdr:cxnSp macro="">
      <xdr:nvCxnSpPr>
        <xdr:cNvPr id="7" name="直線コネクタ 6">
          <a:extLst>
            <a:ext uri="{FF2B5EF4-FFF2-40B4-BE49-F238E27FC236}">
              <a16:creationId xmlns:a16="http://schemas.microsoft.com/office/drawing/2014/main" id="{463C81BB-D742-4020-8BBB-A4DC76E3AE4A}"/>
            </a:ext>
          </a:extLst>
        </xdr:cNvPr>
        <xdr:cNvCxnSpPr/>
      </xdr:nvCxnSpPr>
      <xdr:spPr>
        <a:xfrm flipH="1" flipV="1">
          <a:off x="20337162" y="25220204"/>
          <a:ext cx="815384" cy="0"/>
        </a:xfrm>
        <a:prstGeom prst="line">
          <a:avLst/>
        </a:prstGeom>
        <a:ln w="19050">
          <a:solidFill>
            <a:schemeClr val="bg1">
              <a:lumMod val="50000"/>
            </a:schemeClr>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D481D-9A3A-4833-8F6B-11760A12B727}">
  <sheetPr>
    <tabColor theme="0" tint="-0.249977111117893"/>
    <pageSetUpPr autoPageBreaks="0" fitToPage="1"/>
  </sheetPr>
  <dimension ref="A1:O214"/>
  <sheetViews>
    <sheetView showGridLines="0" zoomScale="85" zoomScaleNormal="85" workbookViewId="0"/>
  </sheetViews>
  <sheetFormatPr defaultColWidth="17.21875" defaultRowHeight="13.5" x14ac:dyDescent="0.15"/>
  <cols>
    <col min="1" max="1" width="3.88671875" style="63" customWidth="1"/>
    <col min="2" max="2" width="19.77734375" style="70" customWidth="1"/>
    <col min="3" max="3" width="21.44140625" style="202" customWidth="1"/>
    <col min="4" max="4" width="37.21875" style="202" customWidth="1"/>
    <col min="5" max="5" width="21.44140625" style="202" customWidth="1"/>
    <col min="6" max="6" width="18.77734375" style="202" bestFit="1" customWidth="1"/>
    <col min="7" max="7" width="9" style="63" customWidth="1"/>
    <col min="8" max="8" width="26.77734375" style="63" customWidth="1"/>
    <col min="9" max="9" width="69.5546875" style="65" customWidth="1"/>
    <col min="10" max="10" width="3.44140625" style="70" customWidth="1"/>
    <col min="11" max="16384" width="17.21875" style="65"/>
  </cols>
  <sheetData>
    <row r="1" spans="1:15" ht="16.5" x14ac:dyDescent="0.25">
      <c r="B1" s="264" t="s">
        <v>0</v>
      </c>
      <c r="C1" s="265"/>
      <c r="D1" s="266"/>
      <c r="E1" s="266"/>
      <c r="F1" s="266"/>
      <c r="G1" s="64"/>
      <c r="H1" s="64"/>
      <c r="I1" s="64"/>
      <c r="J1" s="64"/>
      <c r="K1" s="64"/>
      <c r="L1" s="64"/>
      <c r="M1" s="64"/>
      <c r="N1" s="64"/>
      <c r="O1" s="64"/>
    </row>
    <row r="2" spans="1:15" ht="15.75" x14ac:dyDescent="0.25">
      <c r="B2" s="268"/>
      <c r="C2" s="64"/>
      <c r="D2" s="64"/>
      <c r="E2" s="64"/>
      <c r="F2" s="64"/>
      <c r="G2" s="64"/>
      <c r="H2" s="64"/>
      <c r="I2" s="66"/>
      <c r="J2" s="64"/>
      <c r="K2" s="64"/>
      <c r="L2" s="64"/>
      <c r="M2" s="64"/>
      <c r="N2" s="64"/>
      <c r="O2" s="64"/>
    </row>
    <row r="3" spans="1:15" ht="15.75" x14ac:dyDescent="0.25">
      <c r="B3" s="269" t="s">
        <v>1</v>
      </c>
      <c r="C3" s="269" t="s">
        <v>2</v>
      </c>
      <c r="D3" s="64"/>
      <c r="E3" s="64"/>
      <c r="F3" s="64"/>
      <c r="G3" s="64"/>
      <c r="H3" s="64"/>
      <c r="I3" s="64"/>
      <c r="J3" s="64"/>
      <c r="K3" s="64"/>
      <c r="L3" s="64"/>
      <c r="M3" s="64"/>
      <c r="N3" s="64"/>
      <c r="O3" s="64"/>
    </row>
    <row r="4" spans="1:15" ht="15.75" x14ac:dyDescent="0.25">
      <c r="B4" s="69" t="s">
        <v>3</v>
      </c>
      <c r="C4" s="270" t="s">
        <v>295</v>
      </c>
      <c r="D4" s="67"/>
      <c r="E4" s="67"/>
      <c r="F4" s="67"/>
      <c r="G4" s="67"/>
      <c r="H4" s="67"/>
      <c r="I4" s="67"/>
      <c r="J4" s="64"/>
      <c r="K4" s="64"/>
      <c r="L4" s="64"/>
      <c r="M4" s="64"/>
      <c r="N4" s="64"/>
      <c r="O4" s="64"/>
    </row>
    <row r="5" spans="1:15" ht="15.75" x14ac:dyDescent="0.25">
      <c r="B5" s="69"/>
      <c r="C5" s="270" t="s">
        <v>313</v>
      </c>
      <c r="D5" s="68"/>
      <c r="E5" s="68"/>
      <c r="F5" s="68"/>
      <c r="G5" s="68"/>
      <c r="H5" s="68"/>
      <c r="I5" s="68"/>
      <c r="J5" s="68"/>
      <c r="K5" s="68"/>
      <c r="L5" s="68"/>
      <c r="M5" s="68"/>
      <c r="N5" s="68"/>
      <c r="O5" s="68"/>
    </row>
    <row r="6" spans="1:15" ht="15.75" x14ac:dyDescent="0.15">
      <c r="B6" s="120"/>
      <c r="C6" s="273" t="s">
        <v>303</v>
      </c>
      <c r="D6" s="68"/>
      <c r="E6" s="68"/>
      <c r="F6" s="68"/>
      <c r="G6" s="68"/>
      <c r="H6" s="68"/>
      <c r="I6" s="68"/>
      <c r="J6" s="68"/>
      <c r="K6" s="68"/>
      <c r="L6" s="68"/>
      <c r="M6" s="68"/>
      <c r="N6" s="68"/>
      <c r="O6" s="68"/>
    </row>
    <row r="7" spans="1:15" ht="15.75" x14ac:dyDescent="0.25">
      <c r="B7" s="69" t="s">
        <v>4</v>
      </c>
      <c r="C7" s="270" t="s">
        <v>5</v>
      </c>
      <c r="D7" s="68"/>
      <c r="E7" s="68"/>
      <c r="F7" s="68"/>
      <c r="G7" s="68"/>
      <c r="H7" s="68"/>
      <c r="I7" s="68"/>
      <c r="J7" s="68"/>
      <c r="K7" s="68"/>
      <c r="L7" s="68"/>
      <c r="M7" s="68"/>
      <c r="N7" s="68"/>
      <c r="O7" s="68"/>
    </row>
    <row r="8" spans="1:15" ht="15.75" x14ac:dyDescent="0.25">
      <c r="B8" s="69"/>
      <c r="C8" s="270" t="s">
        <v>302</v>
      </c>
    </row>
    <row r="9" spans="1:15" ht="15.75" x14ac:dyDescent="0.15">
      <c r="C9" s="273"/>
    </row>
    <row r="10" spans="1:15" ht="16.5" thickBot="1" x14ac:dyDescent="0.3">
      <c r="A10" s="71"/>
      <c r="B10" s="275"/>
      <c r="C10" s="64"/>
      <c r="D10" s="276"/>
      <c r="E10" s="276"/>
      <c r="F10" s="276"/>
      <c r="H10" s="394" t="s">
        <v>6</v>
      </c>
    </row>
    <row r="11" spans="1:15" s="70" customFormat="1" ht="14.25" thickBot="1" x14ac:dyDescent="0.3">
      <c r="A11" s="72" t="s">
        <v>7</v>
      </c>
      <c r="B11" s="278" t="s">
        <v>8</v>
      </c>
      <c r="C11" s="279"/>
      <c r="D11" s="279"/>
      <c r="E11" s="279"/>
      <c r="F11" s="279"/>
      <c r="G11" s="72" t="s">
        <v>9</v>
      </c>
      <c r="H11" s="72" t="s">
        <v>10</v>
      </c>
      <c r="I11" s="250" t="s">
        <v>11</v>
      </c>
      <c r="J11" s="70" t="s">
        <v>12</v>
      </c>
    </row>
    <row r="12" spans="1:15" s="70" customFormat="1" ht="14.25" thickBot="1" x14ac:dyDescent="0.3">
      <c r="A12" s="73">
        <f>ROW()-11</f>
        <v>1</v>
      </c>
      <c r="B12" s="281" t="s">
        <v>13</v>
      </c>
      <c r="C12" s="282" t="s">
        <v>14</v>
      </c>
      <c r="D12" s="283"/>
      <c r="E12" s="284"/>
      <c r="F12" s="284"/>
      <c r="G12" s="285" t="s">
        <v>15</v>
      </c>
      <c r="H12" s="395" t="s">
        <v>301</v>
      </c>
      <c r="I12" s="286" t="s">
        <v>270</v>
      </c>
      <c r="J12" s="70" t="s">
        <v>12</v>
      </c>
    </row>
    <row r="13" spans="1:15" s="70" customFormat="1" ht="14.25" thickBot="1" x14ac:dyDescent="0.3">
      <c r="A13" s="73">
        <f t="shared" ref="A13:A76" si="0">ROW()-11</f>
        <v>2</v>
      </c>
      <c r="B13" s="287"/>
      <c r="C13" s="288" t="s">
        <v>16</v>
      </c>
      <c r="D13" s="289"/>
      <c r="E13" s="290" t="s">
        <v>17</v>
      </c>
      <c r="F13" s="291"/>
      <c r="G13" s="292" t="s">
        <v>15</v>
      </c>
      <c r="H13" s="396">
        <v>9999</v>
      </c>
      <c r="I13" s="294" t="s">
        <v>18</v>
      </c>
      <c r="J13" s="70" t="s">
        <v>12</v>
      </c>
    </row>
    <row r="14" spans="1:15" s="70" customFormat="1" ht="14.25" thickBot="1" x14ac:dyDescent="0.3">
      <c r="A14" s="73">
        <f t="shared" si="0"/>
        <v>3</v>
      </c>
      <c r="B14" s="287"/>
      <c r="C14" s="288"/>
      <c r="D14" s="289"/>
      <c r="E14" s="290" t="s">
        <v>19</v>
      </c>
      <c r="F14" s="291"/>
      <c r="G14" s="292" t="s">
        <v>15</v>
      </c>
      <c r="H14" s="397" t="s">
        <v>304</v>
      </c>
      <c r="I14" s="294" t="s">
        <v>20</v>
      </c>
      <c r="J14" s="70" t="s">
        <v>12</v>
      </c>
    </row>
    <row r="15" spans="1:15" s="70" customFormat="1" ht="14.25" thickBot="1" x14ac:dyDescent="0.3">
      <c r="A15" s="73">
        <f t="shared" si="0"/>
        <v>4</v>
      </c>
      <c r="B15" s="287"/>
      <c r="C15" s="288"/>
      <c r="D15" s="289"/>
      <c r="E15" s="290" t="s">
        <v>21</v>
      </c>
      <c r="F15" s="291"/>
      <c r="G15" s="292" t="s">
        <v>15</v>
      </c>
      <c r="H15" s="397" t="s">
        <v>305</v>
      </c>
      <c r="I15" s="294" t="s">
        <v>22</v>
      </c>
      <c r="J15" s="70" t="s">
        <v>12</v>
      </c>
    </row>
    <row r="16" spans="1:15" s="70" customFormat="1" ht="14.25" thickBot="1" x14ac:dyDescent="0.3">
      <c r="A16" s="73">
        <f t="shared" si="0"/>
        <v>5</v>
      </c>
      <c r="B16" s="287"/>
      <c r="C16" s="295"/>
      <c r="D16" s="296"/>
      <c r="E16" s="297" t="s">
        <v>23</v>
      </c>
      <c r="F16" s="298"/>
      <c r="G16" s="299" t="s">
        <v>15</v>
      </c>
      <c r="H16" s="398">
        <v>9999999999999</v>
      </c>
      <c r="I16" s="301" t="s">
        <v>24</v>
      </c>
      <c r="J16" s="70" t="s">
        <v>12</v>
      </c>
    </row>
    <row r="17" spans="1:10" s="70" customFormat="1" ht="14.25" thickBot="1" x14ac:dyDescent="0.3">
      <c r="A17" s="73">
        <f t="shared" si="0"/>
        <v>6</v>
      </c>
      <c r="B17" s="287"/>
      <c r="C17" s="288" t="s">
        <v>26</v>
      </c>
      <c r="D17" s="302" t="s">
        <v>27</v>
      </c>
      <c r="E17" s="290" t="s">
        <v>17</v>
      </c>
      <c r="F17" s="291"/>
      <c r="G17" s="292" t="s">
        <v>25</v>
      </c>
      <c r="H17" s="399"/>
      <c r="I17" s="303" t="s">
        <v>18</v>
      </c>
      <c r="J17" s="70" t="s">
        <v>12</v>
      </c>
    </row>
    <row r="18" spans="1:10" s="70" customFormat="1" ht="14.25" thickBot="1" x14ac:dyDescent="0.3">
      <c r="A18" s="73">
        <f t="shared" si="0"/>
        <v>7</v>
      </c>
      <c r="B18" s="287"/>
      <c r="C18" s="288"/>
      <c r="D18" s="302"/>
      <c r="E18" s="290" t="s">
        <v>19</v>
      </c>
      <c r="F18" s="291"/>
      <c r="G18" s="304" t="s">
        <v>25</v>
      </c>
      <c r="H18" s="400"/>
      <c r="I18" s="294" t="s">
        <v>28</v>
      </c>
      <c r="J18" s="70" t="s">
        <v>12</v>
      </c>
    </row>
    <row r="19" spans="1:10" s="70" customFormat="1" ht="14.25" thickBot="1" x14ac:dyDescent="0.3">
      <c r="A19" s="73">
        <f t="shared" si="0"/>
        <v>8</v>
      </c>
      <c r="B19" s="287"/>
      <c r="C19" s="288"/>
      <c r="D19" s="302"/>
      <c r="E19" s="290" t="s">
        <v>21</v>
      </c>
      <c r="F19" s="291"/>
      <c r="G19" s="304" t="s">
        <v>25</v>
      </c>
      <c r="H19" s="400"/>
      <c r="I19" s="294" t="s">
        <v>29</v>
      </c>
      <c r="J19" s="70" t="s">
        <v>12</v>
      </c>
    </row>
    <row r="20" spans="1:10" s="70" customFormat="1" ht="14.25" thickBot="1" x14ac:dyDescent="0.3">
      <c r="A20" s="73">
        <f t="shared" si="0"/>
        <v>9</v>
      </c>
      <c r="B20" s="287"/>
      <c r="C20" s="288"/>
      <c r="D20" s="302"/>
      <c r="E20" s="290" t="s">
        <v>23</v>
      </c>
      <c r="F20" s="291"/>
      <c r="G20" s="304" t="s">
        <v>25</v>
      </c>
      <c r="H20" s="401"/>
      <c r="I20" s="294" t="s">
        <v>30</v>
      </c>
      <c r="J20" s="70" t="s">
        <v>12</v>
      </c>
    </row>
    <row r="21" spans="1:10" s="70" customFormat="1" ht="14.25" thickBot="1" x14ac:dyDescent="0.3">
      <c r="A21" s="73">
        <f t="shared" si="0"/>
        <v>10</v>
      </c>
      <c r="B21" s="287"/>
      <c r="C21" s="288"/>
      <c r="D21" s="302"/>
      <c r="E21" s="290" t="s">
        <v>31</v>
      </c>
      <c r="F21" s="291"/>
      <c r="G21" s="304" t="s">
        <v>32</v>
      </c>
      <c r="H21" s="402"/>
      <c r="I21" s="294" t="s">
        <v>33</v>
      </c>
      <c r="J21" s="70" t="s">
        <v>12</v>
      </c>
    </row>
    <row r="22" spans="1:10" s="70" customFormat="1" ht="14.25" thickBot="1" x14ac:dyDescent="0.3">
      <c r="A22" s="73">
        <f t="shared" si="0"/>
        <v>11</v>
      </c>
      <c r="B22" s="287"/>
      <c r="C22" s="288"/>
      <c r="D22" s="305"/>
      <c r="E22" s="306" t="s">
        <v>34</v>
      </c>
      <c r="F22" s="298"/>
      <c r="G22" s="307" t="s">
        <v>35</v>
      </c>
      <c r="H22" s="403"/>
      <c r="I22" s="301" t="s">
        <v>36</v>
      </c>
      <c r="J22" s="70" t="s">
        <v>12</v>
      </c>
    </row>
    <row r="23" spans="1:10" s="70" customFormat="1" ht="14.25" thickBot="1" x14ac:dyDescent="0.3">
      <c r="A23" s="73">
        <f t="shared" si="0"/>
        <v>12</v>
      </c>
      <c r="B23" s="287"/>
      <c r="C23" s="288"/>
      <c r="D23" s="308" t="s">
        <v>37</v>
      </c>
      <c r="E23" s="309" t="s">
        <v>19</v>
      </c>
      <c r="F23" s="310"/>
      <c r="G23" s="304" t="s">
        <v>25</v>
      </c>
      <c r="H23" s="397"/>
      <c r="I23" s="294" t="s">
        <v>28</v>
      </c>
      <c r="J23" s="70" t="s">
        <v>12</v>
      </c>
    </row>
    <row r="24" spans="1:10" s="70" customFormat="1" ht="14.25" thickBot="1" x14ac:dyDescent="0.3">
      <c r="A24" s="73">
        <f t="shared" si="0"/>
        <v>13</v>
      </c>
      <c r="B24" s="287"/>
      <c r="C24" s="288"/>
      <c r="D24" s="302"/>
      <c r="E24" s="290" t="s">
        <v>21</v>
      </c>
      <c r="F24" s="291"/>
      <c r="G24" s="304" t="s">
        <v>25</v>
      </c>
      <c r="H24" s="397"/>
      <c r="I24" s="294" t="s">
        <v>29</v>
      </c>
      <c r="J24" s="70" t="s">
        <v>12</v>
      </c>
    </row>
    <row r="25" spans="1:10" s="70" customFormat="1" ht="14.25" thickBot="1" x14ac:dyDescent="0.3">
      <c r="A25" s="73">
        <f t="shared" si="0"/>
        <v>14</v>
      </c>
      <c r="B25" s="287"/>
      <c r="C25" s="288"/>
      <c r="D25" s="302"/>
      <c r="E25" s="290" t="s">
        <v>23</v>
      </c>
      <c r="F25" s="291"/>
      <c r="G25" s="304" t="s">
        <v>25</v>
      </c>
      <c r="H25" s="404"/>
      <c r="I25" s="294" t="s">
        <v>30</v>
      </c>
      <c r="J25" s="70" t="s">
        <v>12</v>
      </c>
    </row>
    <row r="26" spans="1:10" s="70" customFormat="1" ht="14.25" thickBot="1" x14ac:dyDescent="0.3">
      <c r="A26" s="73">
        <f t="shared" si="0"/>
        <v>15</v>
      </c>
      <c r="B26" s="287"/>
      <c r="C26" s="288"/>
      <c r="D26" s="302"/>
      <c r="E26" s="290" t="s">
        <v>31</v>
      </c>
      <c r="F26" s="291"/>
      <c r="G26" s="304" t="s">
        <v>32</v>
      </c>
      <c r="H26" s="397"/>
      <c r="I26" s="294" t="s">
        <v>33</v>
      </c>
      <c r="J26" s="70" t="s">
        <v>12</v>
      </c>
    </row>
    <row r="27" spans="1:10" s="70" customFormat="1" ht="14.25" thickBot="1" x14ac:dyDescent="0.3">
      <c r="A27" s="73">
        <f t="shared" si="0"/>
        <v>16</v>
      </c>
      <c r="B27" s="287"/>
      <c r="C27" s="288"/>
      <c r="D27" s="305"/>
      <c r="E27" s="306" t="s">
        <v>34</v>
      </c>
      <c r="F27" s="298"/>
      <c r="G27" s="307" t="s">
        <v>35</v>
      </c>
      <c r="H27" s="405"/>
      <c r="I27" s="301" t="s">
        <v>36</v>
      </c>
      <c r="J27" s="70" t="s">
        <v>12</v>
      </c>
    </row>
    <row r="28" spans="1:10" s="70" customFormat="1" ht="14.25" thickBot="1" x14ac:dyDescent="0.3">
      <c r="A28" s="73">
        <f t="shared" si="0"/>
        <v>17</v>
      </c>
      <c r="B28" s="287"/>
      <c r="C28" s="288"/>
      <c r="D28" s="308" t="s">
        <v>38</v>
      </c>
      <c r="E28" s="309" t="s">
        <v>19</v>
      </c>
      <c r="F28" s="310"/>
      <c r="G28" s="304" t="s">
        <v>25</v>
      </c>
      <c r="H28" s="406"/>
      <c r="I28" s="294" t="s">
        <v>28</v>
      </c>
      <c r="J28" s="70" t="s">
        <v>12</v>
      </c>
    </row>
    <row r="29" spans="1:10" s="70" customFormat="1" ht="14.25" thickBot="1" x14ac:dyDescent="0.3">
      <c r="A29" s="73">
        <f t="shared" si="0"/>
        <v>18</v>
      </c>
      <c r="B29" s="287"/>
      <c r="C29" s="288"/>
      <c r="D29" s="302"/>
      <c r="E29" s="290" t="s">
        <v>21</v>
      </c>
      <c r="F29" s="291"/>
      <c r="G29" s="304" t="s">
        <v>25</v>
      </c>
      <c r="H29" s="406"/>
      <c r="I29" s="294" t="s">
        <v>29</v>
      </c>
      <c r="J29" s="70" t="s">
        <v>12</v>
      </c>
    </row>
    <row r="30" spans="1:10" s="70" customFormat="1" ht="14.25" thickBot="1" x14ac:dyDescent="0.3">
      <c r="A30" s="73">
        <f t="shared" si="0"/>
        <v>19</v>
      </c>
      <c r="B30" s="287"/>
      <c r="C30" s="288"/>
      <c r="D30" s="302"/>
      <c r="E30" s="290" t="s">
        <v>23</v>
      </c>
      <c r="F30" s="291"/>
      <c r="G30" s="304" t="s">
        <v>25</v>
      </c>
      <c r="H30" s="406"/>
      <c r="I30" s="294" t="s">
        <v>30</v>
      </c>
      <c r="J30" s="70" t="s">
        <v>12</v>
      </c>
    </row>
    <row r="31" spans="1:10" s="70" customFormat="1" ht="14.25" thickBot="1" x14ac:dyDescent="0.3">
      <c r="A31" s="73">
        <f t="shared" si="0"/>
        <v>20</v>
      </c>
      <c r="B31" s="287"/>
      <c r="C31" s="288"/>
      <c r="D31" s="302"/>
      <c r="E31" s="290" t="s">
        <v>31</v>
      </c>
      <c r="F31" s="291"/>
      <c r="G31" s="304" t="s">
        <v>32</v>
      </c>
      <c r="H31" s="397"/>
      <c r="I31" s="294" t="s">
        <v>33</v>
      </c>
      <c r="J31" s="70" t="s">
        <v>12</v>
      </c>
    </row>
    <row r="32" spans="1:10" s="70" customFormat="1" ht="14.25" thickBot="1" x14ac:dyDescent="0.3">
      <c r="A32" s="73">
        <f t="shared" si="0"/>
        <v>21</v>
      </c>
      <c r="B32" s="287"/>
      <c r="C32" s="288"/>
      <c r="D32" s="305"/>
      <c r="E32" s="306" t="s">
        <v>34</v>
      </c>
      <c r="F32" s="298"/>
      <c r="G32" s="307" t="s">
        <v>35</v>
      </c>
      <c r="H32" s="405"/>
      <c r="I32" s="301" t="s">
        <v>36</v>
      </c>
      <c r="J32" s="70" t="s">
        <v>12</v>
      </c>
    </row>
    <row r="33" spans="1:10" s="70" customFormat="1" ht="14.25" thickBot="1" x14ac:dyDescent="0.3">
      <c r="A33" s="73">
        <f t="shared" si="0"/>
        <v>22</v>
      </c>
      <c r="B33" s="287"/>
      <c r="C33" s="288"/>
      <c r="D33" s="308" t="s">
        <v>39</v>
      </c>
      <c r="E33" s="309" t="s">
        <v>19</v>
      </c>
      <c r="F33" s="310"/>
      <c r="G33" s="304" t="s">
        <v>25</v>
      </c>
      <c r="H33" s="397"/>
      <c r="I33" s="294" t="s">
        <v>28</v>
      </c>
      <c r="J33" s="70" t="s">
        <v>12</v>
      </c>
    </row>
    <row r="34" spans="1:10" s="70" customFormat="1" ht="14.25" thickBot="1" x14ac:dyDescent="0.3">
      <c r="A34" s="73">
        <f t="shared" si="0"/>
        <v>23</v>
      </c>
      <c r="B34" s="287"/>
      <c r="C34" s="288"/>
      <c r="D34" s="302"/>
      <c r="E34" s="290" t="s">
        <v>21</v>
      </c>
      <c r="F34" s="291"/>
      <c r="G34" s="304" t="s">
        <v>25</v>
      </c>
      <c r="H34" s="397"/>
      <c r="I34" s="294" t="s">
        <v>29</v>
      </c>
      <c r="J34" s="70" t="s">
        <v>12</v>
      </c>
    </row>
    <row r="35" spans="1:10" s="70" customFormat="1" ht="14.25" thickBot="1" x14ac:dyDescent="0.3">
      <c r="A35" s="73">
        <f t="shared" si="0"/>
        <v>24</v>
      </c>
      <c r="B35" s="287"/>
      <c r="C35" s="288"/>
      <c r="D35" s="302"/>
      <c r="E35" s="290" t="s">
        <v>23</v>
      </c>
      <c r="F35" s="291"/>
      <c r="G35" s="304" t="s">
        <v>25</v>
      </c>
      <c r="H35" s="404"/>
      <c r="I35" s="294" t="s">
        <v>30</v>
      </c>
      <c r="J35" s="70" t="s">
        <v>12</v>
      </c>
    </row>
    <row r="36" spans="1:10" s="70" customFormat="1" ht="14.25" thickBot="1" x14ac:dyDescent="0.3">
      <c r="A36" s="73">
        <f t="shared" si="0"/>
        <v>25</v>
      </c>
      <c r="B36" s="287"/>
      <c r="C36" s="288"/>
      <c r="D36" s="302"/>
      <c r="E36" s="290" t="s">
        <v>31</v>
      </c>
      <c r="F36" s="291"/>
      <c r="G36" s="304" t="s">
        <v>32</v>
      </c>
      <c r="H36" s="397"/>
      <c r="I36" s="294" t="s">
        <v>33</v>
      </c>
      <c r="J36" s="70" t="s">
        <v>12</v>
      </c>
    </row>
    <row r="37" spans="1:10" s="70" customFormat="1" ht="14.25" thickBot="1" x14ac:dyDescent="0.3">
      <c r="A37" s="74">
        <f t="shared" si="0"/>
        <v>26</v>
      </c>
      <c r="B37" s="313"/>
      <c r="C37" s="407"/>
      <c r="D37" s="305"/>
      <c r="E37" s="306" t="s">
        <v>34</v>
      </c>
      <c r="F37" s="314"/>
      <c r="G37" s="307" t="s">
        <v>35</v>
      </c>
      <c r="H37" s="405"/>
      <c r="I37" s="301" t="s">
        <v>36</v>
      </c>
      <c r="J37" s="70" t="s">
        <v>12</v>
      </c>
    </row>
    <row r="38" spans="1:10" ht="14.25" thickBot="1" x14ac:dyDescent="0.2">
      <c r="A38" s="408">
        <f t="shared" si="0"/>
        <v>27</v>
      </c>
      <c r="B38" s="409" t="s">
        <v>40</v>
      </c>
      <c r="C38" s="315" t="s">
        <v>41</v>
      </c>
      <c r="D38" s="316" t="s">
        <v>42</v>
      </c>
      <c r="E38" s="317"/>
      <c r="F38" s="291"/>
      <c r="G38" s="292" t="s">
        <v>15</v>
      </c>
      <c r="H38" s="410" t="s">
        <v>43</v>
      </c>
      <c r="I38" s="411" t="s">
        <v>271</v>
      </c>
      <c r="J38" s="70" t="s">
        <v>12</v>
      </c>
    </row>
    <row r="39" spans="1:10" ht="14.25" thickBot="1" x14ac:dyDescent="0.2">
      <c r="A39" s="73">
        <f t="shared" si="0"/>
        <v>28</v>
      </c>
      <c r="B39" s="318"/>
      <c r="C39" s="315"/>
      <c r="D39" s="316" t="s">
        <v>299</v>
      </c>
      <c r="E39" s="317"/>
      <c r="F39" s="291"/>
      <c r="G39" s="304" t="s">
        <v>44</v>
      </c>
      <c r="H39" s="400">
        <v>2033</v>
      </c>
      <c r="I39" s="412" t="s">
        <v>278</v>
      </c>
      <c r="J39" s="70" t="s">
        <v>12</v>
      </c>
    </row>
    <row r="40" spans="1:10" ht="14.25" thickBot="1" x14ac:dyDescent="0.2">
      <c r="A40" s="73">
        <f t="shared" si="0"/>
        <v>29</v>
      </c>
      <c r="B40" s="318"/>
      <c r="C40" s="315"/>
      <c r="D40" s="316" t="s">
        <v>45</v>
      </c>
      <c r="E40" s="317"/>
      <c r="F40" s="291"/>
      <c r="G40" s="304" t="s">
        <v>15</v>
      </c>
      <c r="H40" s="400" t="s">
        <v>46</v>
      </c>
      <c r="I40" s="412" t="s">
        <v>272</v>
      </c>
      <c r="J40" s="70" t="s">
        <v>12</v>
      </c>
    </row>
    <row r="41" spans="1:10" ht="27.75" thickBot="1" x14ac:dyDescent="0.2">
      <c r="A41" s="73">
        <f t="shared" si="0"/>
        <v>30</v>
      </c>
      <c r="B41" s="318"/>
      <c r="C41" s="315"/>
      <c r="D41" s="316" t="s">
        <v>47</v>
      </c>
      <c r="E41" s="317"/>
      <c r="F41" s="291"/>
      <c r="G41" s="304"/>
      <c r="H41" s="413" t="s">
        <v>48</v>
      </c>
      <c r="I41" s="412" t="s">
        <v>275</v>
      </c>
      <c r="J41" s="70" t="s">
        <v>12</v>
      </c>
    </row>
    <row r="42" spans="1:10" ht="14.25" thickBot="1" x14ac:dyDescent="0.2">
      <c r="A42" s="73">
        <f t="shared" si="0"/>
        <v>31</v>
      </c>
      <c r="B42" s="318"/>
      <c r="C42" s="315"/>
      <c r="D42" s="316" t="s">
        <v>49</v>
      </c>
      <c r="E42" s="317"/>
      <c r="F42" s="291"/>
      <c r="G42" s="304" t="s">
        <v>15</v>
      </c>
      <c r="H42" s="400" t="s">
        <v>50</v>
      </c>
      <c r="I42" s="412" t="s">
        <v>51</v>
      </c>
      <c r="J42" s="70" t="s">
        <v>12</v>
      </c>
    </row>
    <row r="43" spans="1:10" ht="14.25" thickBot="1" x14ac:dyDescent="0.2">
      <c r="A43" s="73">
        <f t="shared" si="0"/>
        <v>32</v>
      </c>
      <c r="B43" s="318"/>
      <c r="C43" s="315"/>
      <c r="D43" s="288" t="s">
        <v>52</v>
      </c>
      <c r="E43" s="319" t="s">
        <v>19</v>
      </c>
      <c r="F43" s="320"/>
      <c r="G43" s="304" t="s">
        <v>15</v>
      </c>
      <c r="H43" s="400" t="s">
        <v>53</v>
      </c>
      <c r="I43" s="412" t="s">
        <v>54</v>
      </c>
      <c r="J43" s="70" t="s">
        <v>12</v>
      </c>
    </row>
    <row r="44" spans="1:10" ht="14.25" thickBot="1" x14ac:dyDescent="0.2">
      <c r="A44" s="73">
        <f t="shared" si="0"/>
        <v>33</v>
      </c>
      <c r="B44" s="318"/>
      <c r="C44" s="315"/>
      <c r="D44" s="288"/>
      <c r="E44" s="319" t="s">
        <v>55</v>
      </c>
      <c r="F44" s="291"/>
      <c r="G44" s="304" t="s">
        <v>15</v>
      </c>
      <c r="H44" s="414" t="s">
        <v>56</v>
      </c>
      <c r="I44" s="412" t="s">
        <v>22</v>
      </c>
      <c r="J44" s="70" t="s">
        <v>12</v>
      </c>
    </row>
    <row r="45" spans="1:10" ht="14.25" thickBot="1" x14ac:dyDescent="0.2">
      <c r="A45" s="73">
        <f t="shared" si="0"/>
        <v>34</v>
      </c>
      <c r="B45" s="318"/>
      <c r="C45" s="315"/>
      <c r="D45" s="288"/>
      <c r="E45" s="290" t="s">
        <v>57</v>
      </c>
      <c r="F45" s="291"/>
      <c r="G45" s="304" t="s">
        <v>15</v>
      </c>
      <c r="H45" s="413">
        <v>1111111111111</v>
      </c>
      <c r="I45" s="412" t="s">
        <v>30</v>
      </c>
      <c r="J45" s="70" t="s">
        <v>12</v>
      </c>
    </row>
    <row r="46" spans="1:10" ht="75" customHeight="1" thickBot="1" x14ac:dyDescent="0.2">
      <c r="A46" s="73">
        <f t="shared" si="0"/>
        <v>35</v>
      </c>
      <c r="B46" s="318"/>
      <c r="C46" s="315"/>
      <c r="D46" s="321" t="s">
        <v>58</v>
      </c>
      <c r="E46" s="322"/>
      <c r="F46" s="320"/>
      <c r="G46" s="304" t="s">
        <v>15</v>
      </c>
      <c r="H46" s="415" t="s">
        <v>59</v>
      </c>
      <c r="I46" s="412" t="s">
        <v>314</v>
      </c>
      <c r="J46" s="70" t="s">
        <v>12</v>
      </c>
    </row>
    <row r="47" spans="1:10" ht="90.6" customHeight="1" thickBot="1" x14ac:dyDescent="0.2">
      <c r="A47" s="73">
        <f t="shared" si="0"/>
        <v>36</v>
      </c>
      <c r="B47" s="318"/>
      <c r="C47" s="315"/>
      <c r="D47" s="316" t="s">
        <v>60</v>
      </c>
      <c r="E47" s="317"/>
      <c r="F47" s="291"/>
      <c r="G47" s="304" t="s">
        <v>15</v>
      </c>
      <c r="H47" s="400" t="s">
        <v>61</v>
      </c>
      <c r="I47" s="412" t="s">
        <v>315</v>
      </c>
      <c r="J47" s="70" t="s">
        <v>12</v>
      </c>
    </row>
    <row r="48" spans="1:10" ht="64.150000000000006" customHeight="1" thickBot="1" x14ac:dyDescent="0.2">
      <c r="A48" s="73">
        <f t="shared" si="0"/>
        <v>37</v>
      </c>
      <c r="B48" s="318"/>
      <c r="C48" s="323"/>
      <c r="D48" s="324" t="s">
        <v>62</v>
      </c>
      <c r="E48" s="306"/>
      <c r="F48" s="306"/>
      <c r="G48" s="307" t="s">
        <v>15</v>
      </c>
      <c r="H48" s="416" t="s">
        <v>63</v>
      </c>
      <c r="I48" s="417" t="s">
        <v>267</v>
      </c>
      <c r="J48" s="70" t="s">
        <v>12</v>
      </c>
    </row>
    <row r="49" spans="1:10" ht="14.25" thickBot="1" x14ac:dyDescent="0.2">
      <c r="A49" s="73">
        <f t="shared" si="0"/>
        <v>38</v>
      </c>
      <c r="B49" s="318"/>
      <c r="C49" s="325" t="s">
        <v>64</v>
      </c>
      <c r="D49" s="326" t="s">
        <v>65</v>
      </c>
      <c r="E49" s="327"/>
      <c r="F49" s="310"/>
      <c r="G49" s="292" t="s">
        <v>15</v>
      </c>
      <c r="H49" s="400" t="s">
        <v>66</v>
      </c>
      <c r="I49" s="418" t="s">
        <v>67</v>
      </c>
      <c r="J49" s="70" t="s">
        <v>12</v>
      </c>
    </row>
    <row r="50" spans="1:10" ht="14.25" thickBot="1" x14ac:dyDescent="0.2">
      <c r="A50" s="73">
        <f t="shared" si="0"/>
        <v>39</v>
      </c>
      <c r="B50" s="318"/>
      <c r="C50" s="328"/>
      <c r="D50" s="321" t="s">
        <v>68</v>
      </c>
      <c r="E50" s="322"/>
      <c r="F50" s="320"/>
      <c r="G50" s="304" t="s">
        <v>15</v>
      </c>
      <c r="H50" s="400" t="s">
        <v>69</v>
      </c>
      <c r="I50" s="412" t="s">
        <v>70</v>
      </c>
      <c r="J50" s="70" t="s">
        <v>12</v>
      </c>
    </row>
    <row r="51" spans="1:10" ht="64.150000000000006" customHeight="1" thickBot="1" x14ac:dyDescent="0.2">
      <c r="A51" s="73">
        <f t="shared" si="0"/>
        <v>40</v>
      </c>
      <c r="B51" s="318"/>
      <c r="C51" s="328"/>
      <c r="D51" s="321" t="s">
        <v>71</v>
      </c>
      <c r="E51" s="322"/>
      <c r="F51" s="320"/>
      <c r="G51" s="304" t="s">
        <v>15</v>
      </c>
      <c r="H51" s="400" t="s">
        <v>72</v>
      </c>
      <c r="I51" s="412" t="s">
        <v>73</v>
      </c>
      <c r="J51" s="70" t="s">
        <v>12</v>
      </c>
    </row>
    <row r="52" spans="1:10" ht="14.25" thickBot="1" x14ac:dyDescent="0.2">
      <c r="A52" s="73">
        <f t="shared" si="0"/>
        <v>41</v>
      </c>
      <c r="B52" s="318"/>
      <c r="C52" s="328"/>
      <c r="D52" s="321" t="s">
        <v>74</v>
      </c>
      <c r="E52" s="322"/>
      <c r="F52" s="320"/>
      <c r="G52" s="304" t="s">
        <v>15</v>
      </c>
      <c r="H52" s="419" t="s">
        <v>234</v>
      </c>
      <c r="I52" s="412" t="s">
        <v>273</v>
      </c>
      <c r="J52" s="70" t="s">
        <v>12</v>
      </c>
    </row>
    <row r="53" spans="1:10" ht="14.25" thickBot="1" x14ac:dyDescent="0.2">
      <c r="A53" s="73">
        <f t="shared" si="0"/>
        <v>42</v>
      </c>
      <c r="B53" s="318"/>
      <c r="C53" s="328"/>
      <c r="D53" s="321" t="s">
        <v>76</v>
      </c>
      <c r="E53" s="322"/>
      <c r="F53" s="320"/>
      <c r="G53" s="304" t="s">
        <v>15</v>
      </c>
      <c r="H53" s="397" t="s">
        <v>77</v>
      </c>
      <c r="I53" s="412" t="s">
        <v>274</v>
      </c>
      <c r="J53" s="70" t="s">
        <v>12</v>
      </c>
    </row>
    <row r="54" spans="1:10" ht="30" customHeight="1" thickBot="1" x14ac:dyDescent="0.2">
      <c r="A54" s="73">
        <f t="shared" si="0"/>
        <v>43</v>
      </c>
      <c r="B54" s="318"/>
      <c r="C54" s="328"/>
      <c r="D54" s="321" t="s">
        <v>78</v>
      </c>
      <c r="E54" s="322"/>
      <c r="F54" s="320"/>
      <c r="G54" s="304" t="s">
        <v>79</v>
      </c>
      <c r="H54" s="420">
        <v>120000</v>
      </c>
      <c r="I54" s="412" t="s">
        <v>316</v>
      </c>
      <c r="J54" s="70" t="s">
        <v>12</v>
      </c>
    </row>
    <row r="55" spans="1:10" ht="30" customHeight="1" thickBot="1" x14ac:dyDescent="0.2">
      <c r="A55" s="73">
        <f t="shared" si="0"/>
        <v>44</v>
      </c>
      <c r="B55" s="318"/>
      <c r="C55" s="328"/>
      <c r="D55" s="321" t="s">
        <v>80</v>
      </c>
      <c r="E55" s="322"/>
      <c r="F55" s="320"/>
      <c r="G55" s="304" t="s">
        <v>79</v>
      </c>
      <c r="H55" s="420">
        <v>5000</v>
      </c>
      <c r="I55" s="412" t="s">
        <v>317</v>
      </c>
      <c r="J55" s="70" t="s">
        <v>12</v>
      </c>
    </row>
    <row r="56" spans="1:10" ht="30" customHeight="1" thickBot="1" x14ac:dyDescent="0.2">
      <c r="A56" s="73">
        <f t="shared" si="0"/>
        <v>45</v>
      </c>
      <c r="B56" s="318"/>
      <c r="C56" s="328"/>
      <c r="D56" s="321" t="s">
        <v>81</v>
      </c>
      <c r="E56" s="322"/>
      <c r="F56" s="320"/>
      <c r="G56" s="304" t="s">
        <v>79</v>
      </c>
      <c r="H56" s="420">
        <v>5000</v>
      </c>
      <c r="I56" s="412" t="s">
        <v>318</v>
      </c>
      <c r="J56" s="70" t="s">
        <v>12</v>
      </c>
    </row>
    <row r="57" spans="1:10" ht="30" customHeight="1" thickBot="1" x14ac:dyDescent="0.2">
      <c r="A57" s="73">
        <f t="shared" si="0"/>
        <v>46</v>
      </c>
      <c r="B57" s="318"/>
      <c r="C57" s="328"/>
      <c r="D57" s="321" t="s">
        <v>82</v>
      </c>
      <c r="E57" s="322"/>
      <c r="F57" s="320"/>
      <c r="G57" s="304" t="s">
        <v>79</v>
      </c>
      <c r="H57" s="420">
        <v>110000</v>
      </c>
      <c r="I57" s="412" t="s">
        <v>318</v>
      </c>
      <c r="J57" s="70" t="s">
        <v>12</v>
      </c>
    </row>
    <row r="58" spans="1:10" ht="30" customHeight="1" thickBot="1" x14ac:dyDescent="0.2">
      <c r="A58" s="73">
        <f t="shared" si="0"/>
        <v>47</v>
      </c>
      <c r="B58" s="318"/>
      <c r="C58" s="328"/>
      <c r="D58" s="321" t="s">
        <v>83</v>
      </c>
      <c r="E58" s="322"/>
      <c r="F58" s="320"/>
      <c r="G58" s="304" t="s">
        <v>79</v>
      </c>
      <c r="H58" s="420">
        <v>1000</v>
      </c>
      <c r="I58" s="412" t="s">
        <v>318</v>
      </c>
      <c r="J58" s="70" t="s">
        <v>12</v>
      </c>
    </row>
    <row r="59" spans="1:10" ht="30" customHeight="1" thickBot="1" x14ac:dyDescent="0.2">
      <c r="A59" s="73">
        <f t="shared" si="0"/>
        <v>48</v>
      </c>
      <c r="B59" s="318"/>
      <c r="C59" s="328"/>
      <c r="D59" s="321" t="s">
        <v>84</v>
      </c>
      <c r="E59" s="322"/>
      <c r="F59" s="320"/>
      <c r="G59" s="304" t="s">
        <v>79</v>
      </c>
      <c r="H59" s="420">
        <v>1000</v>
      </c>
      <c r="I59" s="412" t="s">
        <v>318</v>
      </c>
      <c r="J59" s="70" t="s">
        <v>12</v>
      </c>
    </row>
    <row r="60" spans="1:10" ht="30" customHeight="1" thickBot="1" x14ac:dyDescent="0.2">
      <c r="A60" s="73">
        <f t="shared" si="0"/>
        <v>49</v>
      </c>
      <c r="B60" s="318"/>
      <c r="C60" s="328"/>
      <c r="D60" s="321" t="s">
        <v>85</v>
      </c>
      <c r="E60" s="322"/>
      <c r="F60" s="320"/>
      <c r="G60" s="304" t="s">
        <v>79</v>
      </c>
      <c r="H60" s="420">
        <v>1000</v>
      </c>
      <c r="I60" s="412" t="s">
        <v>318</v>
      </c>
      <c r="J60" s="70" t="s">
        <v>12</v>
      </c>
    </row>
    <row r="61" spans="1:10" ht="30" customHeight="1" thickBot="1" x14ac:dyDescent="0.2">
      <c r="A61" s="73">
        <f t="shared" si="0"/>
        <v>50</v>
      </c>
      <c r="B61" s="318"/>
      <c r="C61" s="328"/>
      <c r="D61" s="321" t="s">
        <v>86</v>
      </c>
      <c r="E61" s="322"/>
      <c r="F61" s="320"/>
      <c r="G61" s="304" t="s">
        <v>79</v>
      </c>
      <c r="H61" s="420">
        <v>1000</v>
      </c>
      <c r="I61" s="412" t="s">
        <v>318</v>
      </c>
      <c r="J61" s="70" t="s">
        <v>12</v>
      </c>
    </row>
    <row r="62" spans="1:10" ht="30" customHeight="1" thickBot="1" x14ac:dyDescent="0.2">
      <c r="A62" s="73">
        <f t="shared" si="0"/>
        <v>51</v>
      </c>
      <c r="B62" s="318"/>
      <c r="C62" s="328"/>
      <c r="D62" s="321" t="s">
        <v>87</v>
      </c>
      <c r="E62" s="322"/>
      <c r="F62" s="320"/>
      <c r="G62" s="304" t="s">
        <v>79</v>
      </c>
      <c r="H62" s="420">
        <v>1000</v>
      </c>
      <c r="I62" s="412" t="s">
        <v>318</v>
      </c>
      <c r="J62" s="70" t="s">
        <v>12</v>
      </c>
    </row>
    <row r="63" spans="1:10" ht="30" customHeight="1" thickBot="1" x14ac:dyDescent="0.2">
      <c r="A63" s="73">
        <f t="shared" si="0"/>
        <v>52</v>
      </c>
      <c r="B63" s="318"/>
      <c r="C63" s="328"/>
      <c r="D63" s="321" t="s">
        <v>88</v>
      </c>
      <c r="E63" s="322"/>
      <c r="F63" s="320"/>
      <c r="G63" s="304" t="s">
        <v>79</v>
      </c>
      <c r="H63" s="258">
        <f>H57-SUM(H58:H62)</f>
        <v>105000</v>
      </c>
      <c r="I63" s="412" t="s">
        <v>276</v>
      </c>
      <c r="J63" s="70" t="s">
        <v>12</v>
      </c>
    </row>
    <row r="64" spans="1:10" ht="14.25" thickBot="1" x14ac:dyDescent="0.2">
      <c r="A64" s="73">
        <f t="shared" si="0"/>
        <v>53</v>
      </c>
      <c r="B64" s="318"/>
      <c r="C64" s="328"/>
      <c r="D64" s="321" t="s">
        <v>89</v>
      </c>
      <c r="E64" s="322"/>
      <c r="F64" s="320"/>
      <c r="G64" s="304" t="s">
        <v>90</v>
      </c>
      <c r="H64" s="400">
        <v>203004</v>
      </c>
      <c r="I64" s="412" t="s">
        <v>277</v>
      </c>
      <c r="J64" s="70" t="s">
        <v>12</v>
      </c>
    </row>
    <row r="65" spans="1:10" ht="33.6" customHeight="1" thickBot="1" x14ac:dyDescent="0.2">
      <c r="A65" s="73">
        <f t="shared" si="0"/>
        <v>54</v>
      </c>
      <c r="B65" s="318"/>
      <c r="C65" s="328"/>
      <c r="D65" s="321" t="s">
        <v>92</v>
      </c>
      <c r="E65" s="322"/>
      <c r="F65" s="320"/>
      <c r="G65" s="304" t="s">
        <v>15</v>
      </c>
      <c r="H65" s="400">
        <v>1234567890</v>
      </c>
      <c r="I65" s="412" t="s">
        <v>311</v>
      </c>
      <c r="J65" s="70" t="s">
        <v>12</v>
      </c>
    </row>
    <row r="66" spans="1:10" ht="27.75" thickBot="1" x14ac:dyDescent="0.2">
      <c r="A66" s="73">
        <f t="shared" si="0"/>
        <v>55</v>
      </c>
      <c r="B66" s="318"/>
      <c r="C66" s="328"/>
      <c r="D66" s="321" t="s">
        <v>93</v>
      </c>
      <c r="E66" s="322"/>
      <c r="F66" s="320"/>
      <c r="G66" s="304" t="s">
        <v>90</v>
      </c>
      <c r="H66" s="400">
        <v>202603</v>
      </c>
      <c r="I66" s="412" t="s">
        <v>312</v>
      </c>
      <c r="J66" s="70" t="s">
        <v>12</v>
      </c>
    </row>
    <row r="67" spans="1:10" ht="45.6" customHeight="1" thickBot="1" x14ac:dyDescent="0.2">
      <c r="A67" s="73">
        <f t="shared" si="0"/>
        <v>56</v>
      </c>
      <c r="B67" s="318"/>
      <c r="C67" s="328"/>
      <c r="D67" s="321" t="s">
        <v>94</v>
      </c>
      <c r="E67" s="322"/>
      <c r="F67" s="320"/>
      <c r="G67" s="304" t="s">
        <v>15</v>
      </c>
      <c r="H67" s="421" t="s">
        <v>95</v>
      </c>
      <c r="I67" s="412" t="s">
        <v>319</v>
      </c>
      <c r="J67" s="70" t="s">
        <v>12</v>
      </c>
    </row>
    <row r="68" spans="1:10" ht="14.25" thickBot="1" x14ac:dyDescent="0.2">
      <c r="A68" s="73">
        <f t="shared" si="0"/>
        <v>57</v>
      </c>
      <c r="B68" s="318"/>
      <c r="C68" s="328"/>
      <c r="D68" s="321" t="s">
        <v>96</v>
      </c>
      <c r="E68" s="322"/>
      <c r="F68" s="320"/>
      <c r="G68" s="304" t="s">
        <v>15</v>
      </c>
      <c r="H68" s="421"/>
      <c r="I68" s="412" t="s">
        <v>97</v>
      </c>
      <c r="J68" s="70" t="s">
        <v>12</v>
      </c>
    </row>
    <row r="69" spans="1:10" ht="14.25" thickBot="1" x14ac:dyDescent="0.2">
      <c r="A69" s="73">
        <f t="shared" si="0"/>
        <v>58</v>
      </c>
      <c r="B69" s="318"/>
      <c r="C69" s="328"/>
      <c r="D69" s="321" t="s">
        <v>98</v>
      </c>
      <c r="E69" s="322"/>
      <c r="F69" s="320"/>
      <c r="G69" s="304" t="s">
        <v>15</v>
      </c>
      <c r="H69" s="421"/>
      <c r="I69" s="412" t="s">
        <v>97</v>
      </c>
      <c r="J69" s="70" t="s">
        <v>12</v>
      </c>
    </row>
    <row r="70" spans="1:10" ht="14.25" thickBot="1" x14ac:dyDescent="0.2">
      <c r="A70" s="73">
        <f t="shared" si="0"/>
        <v>59</v>
      </c>
      <c r="B70" s="318"/>
      <c r="C70" s="328"/>
      <c r="D70" s="321" t="s">
        <v>99</v>
      </c>
      <c r="E70" s="322"/>
      <c r="F70" s="320"/>
      <c r="G70" s="304" t="s">
        <v>15</v>
      </c>
      <c r="H70" s="421"/>
      <c r="I70" s="412" t="s">
        <v>97</v>
      </c>
      <c r="J70" s="70" t="s">
        <v>12</v>
      </c>
    </row>
    <row r="71" spans="1:10" ht="14.25" thickBot="1" x14ac:dyDescent="0.2">
      <c r="A71" s="73">
        <f t="shared" si="0"/>
        <v>60</v>
      </c>
      <c r="B71" s="318"/>
      <c r="C71" s="328"/>
      <c r="D71" s="321" t="s">
        <v>100</v>
      </c>
      <c r="E71" s="322"/>
      <c r="F71" s="320"/>
      <c r="G71" s="304" t="s">
        <v>15</v>
      </c>
      <c r="H71" s="421"/>
      <c r="I71" s="412" t="s">
        <v>97</v>
      </c>
      <c r="J71" s="70" t="s">
        <v>12</v>
      </c>
    </row>
    <row r="72" spans="1:10" ht="46.9" customHeight="1" thickBot="1" x14ac:dyDescent="0.2">
      <c r="A72" s="73">
        <f t="shared" si="0"/>
        <v>61</v>
      </c>
      <c r="B72" s="318"/>
      <c r="C72" s="328"/>
      <c r="D72" s="321" t="s">
        <v>300</v>
      </c>
      <c r="E72" s="322"/>
      <c r="F72" s="320"/>
      <c r="G72" s="304" t="s">
        <v>15</v>
      </c>
      <c r="H72" s="400" t="s">
        <v>101</v>
      </c>
      <c r="I72" s="412" t="s">
        <v>320</v>
      </c>
      <c r="J72" s="70" t="s">
        <v>12</v>
      </c>
    </row>
    <row r="73" spans="1:10" ht="74.45" customHeight="1" thickBot="1" x14ac:dyDescent="0.2">
      <c r="A73" s="73">
        <f t="shared" si="0"/>
        <v>62</v>
      </c>
      <c r="B73" s="318"/>
      <c r="C73" s="328"/>
      <c r="D73" s="321" t="s">
        <v>102</v>
      </c>
      <c r="E73" s="322"/>
      <c r="F73" s="320"/>
      <c r="G73" s="304" t="s">
        <v>15</v>
      </c>
      <c r="H73" s="421" t="s">
        <v>103</v>
      </c>
      <c r="I73" s="412" t="s">
        <v>321</v>
      </c>
      <c r="J73" s="70" t="s">
        <v>12</v>
      </c>
    </row>
    <row r="74" spans="1:10" ht="14.25" thickBot="1" x14ac:dyDescent="0.2">
      <c r="A74" s="73">
        <f t="shared" si="0"/>
        <v>63</v>
      </c>
      <c r="B74" s="318"/>
      <c r="C74" s="328"/>
      <c r="D74" s="321" t="s">
        <v>104</v>
      </c>
      <c r="E74" s="322"/>
      <c r="F74" s="320"/>
      <c r="G74" s="304" t="s">
        <v>44</v>
      </c>
      <c r="H74" s="421">
        <v>2025</v>
      </c>
      <c r="I74" s="412" t="s">
        <v>298</v>
      </c>
      <c r="J74" s="70" t="s">
        <v>12</v>
      </c>
    </row>
    <row r="75" spans="1:10" ht="14.25" thickBot="1" x14ac:dyDescent="0.2">
      <c r="A75" s="73">
        <f t="shared" si="0"/>
        <v>64</v>
      </c>
      <c r="B75" s="318"/>
      <c r="C75" s="328"/>
      <c r="D75" s="321" t="s">
        <v>105</v>
      </c>
      <c r="E75" s="322"/>
      <c r="F75" s="320"/>
      <c r="G75" s="304" t="s">
        <v>15</v>
      </c>
      <c r="H75" s="400" t="s">
        <v>91</v>
      </c>
      <c r="I75" s="412" t="s">
        <v>279</v>
      </c>
      <c r="J75" s="70" t="s">
        <v>12</v>
      </c>
    </row>
    <row r="76" spans="1:10" ht="14.25" thickBot="1" x14ac:dyDescent="0.2">
      <c r="A76" s="73">
        <f t="shared" si="0"/>
        <v>65</v>
      </c>
      <c r="B76" s="318"/>
      <c r="C76" s="328"/>
      <c r="D76" s="329" t="s">
        <v>106</v>
      </c>
      <c r="E76" s="322"/>
      <c r="F76" s="320"/>
      <c r="G76" s="304" t="s">
        <v>15</v>
      </c>
      <c r="H76" s="400" t="s">
        <v>77</v>
      </c>
      <c r="I76" s="412" t="s">
        <v>279</v>
      </c>
      <c r="J76" s="70" t="s">
        <v>12</v>
      </c>
    </row>
    <row r="77" spans="1:10" ht="27.75" thickBot="1" x14ac:dyDescent="0.2">
      <c r="A77" s="73">
        <f t="shared" ref="A77:A140" si="1">ROW()-11</f>
        <v>66</v>
      </c>
      <c r="B77" s="318"/>
      <c r="C77" s="328"/>
      <c r="D77" s="330" t="s">
        <v>107</v>
      </c>
      <c r="E77" s="322" t="s">
        <v>108</v>
      </c>
      <c r="F77" s="320"/>
      <c r="G77" s="304" t="s">
        <v>15</v>
      </c>
      <c r="H77" s="399" t="s">
        <v>109</v>
      </c>
      <c r="I77" s="412" t="s">
        <v>296</v>
      </c>
      <c r="J77" s="70" t="s">
        <v>12</v>
      </c>
    </row>
    <row r="78" spans="1:10" ht="14.25" thickBot="1" x14ac:dyDescent="0.2">
      <c r="A78" s="73">
        <f t="shared" si="1"/>
        <v>67</v>
      </c>
      <c r="B78" s="318"/>
      <c r="C78" s="315"/>
      <c r="D78" s="331"/>
      <c r="E78" s="317" t="s">
        <v>110</v>
      </c>
      <c r="F78" s="291"/>
      <c r="G78" s="304" t="s">
        <v>15</v>
      </c>
      <c r="H78" s="400" t="s">
        <v>111</v>
      </c>
      <c r="I78" s="412" t="s">
        <v>112</v>
      </c>
      <c r="J78" s="70" t="s">
        <v>12</v>
      </c>
    </row>
    <row r="79" spans="1:10" ht="14.25" thickBot="1" x14ac:dyDescent="0.2">
      <c r="A79" s="73">
        <f t="shared" si="1"/>
        <v>68</v>
      </c>
      <c r="B79" s="318"/>
      <c r="C79" s="315"/>
      <c r="D79" s="331"/>
      <c r="E79" s="317" t="s">
        <v>113</v>
      </c>
      <c r="F79" s="291"/>
      <c r="G79" s="304" t="s">
        <v>15</v>
      </c>
      <c r="H79" s="422" t="s">
        <v>114</v>
      </c>
      <c r="I79" s="412" t="s">
        <v>297</v>
      </c>
      <c r="J79" s="70" t="s">
        <v>12</v>
      </c>
    </row>
    <row r="80" spans="1:10" ht="27.75" thickBot="1" x14ac:dyDescent="0.2">
      <c r="A80" s="73">
        <f t="shared" si="1"/>
        <v>69</v>
      </c>
      <c r="B80" s="318"/>
      <c r="C80" s="315"/>
      <c r="D80" s="332" t="s">
        <v>115</v>
      </c>
      <c r="E80" s="317" t="s">
        <v>116</v>
      </c>
      <c r="F80" s="291"/>
      <c r="G80" s="304" t="s">
        <v>15</v>
      </c>
      <c r="H80" s="399" t="s">
        <v>117</v>
      </c>
      <c r="I80" s="412" t="s">
        <v>97</v>
      </c>
      <c r="J80" s="70" t="s">
        <v>12</v>
      </c>
    </row>
    <row r="81" spans="1:10" ht="14.25" thickBot="1" x14ac:dyDescent="0.2">
      <c r="A81" s="73">
        <f t="shared" si="1"/>
        <v>70</v>
      </c>
      <c r="B81" s="318"/>
      <c r="C81" s="315"/>
      <c r="D81" s="331"/>
      <c r="E81" s="317" t="s">
        <v>110</v>
      </c>
      <c r="F81" s="291"/>
      <c r="G81" s="304" t="s">
        <v>15</v>
      </c>
      <c r="H81" s="400" t="s">
        <v>118</v>
      </c>
      <c r="I81" s="412" t="s">
        <v>97</v>
      </c>
      <c r="J81" s="70" t="s">
        <v>12</v>
      </c>
    </row>
    <row r="82" spans="1:10" ht="14.25" thickBot="1" x14ac:dyDescent="0.2">
      <c r="A82" s="73">
        <f t="shared" si="1"/>
        <v>71</v>
      </c>
      <c r="B82" s="318"/>
      <c r="C82" s="315"/>
      <c r="D82" s="333"/>
      <c r="E82" s="317" t="s">
        <v>113</v>
      </c>
      <c r="F82" s="291"/>
      <c r="G82" s="304" t="s">
        <v>15</v>
      </c>
      <c r="H82" s="422" t="s">
        <v>119</v>
      </c>
      <c r="I82" s="412" t="s">
        <v>97</v>
      </c>
      <c r="J82" s="70" t="s">
        <v>12</v>
      </c>
    </row>
    <row r="83" spans="1:10" ht="27.75" thickBot="1" x14ac:dyDescent="0.2">
      <c r="A83" s="73">
        <f t="shared" si="1"/>
        <v>72</v>
      </c>
      <c r="B83" s="318"/>
      <c r="C83" s="315"/>
      <c r="D83" s="332" t="s">
        <v>120</v>
      </c>
      <c r="E83" s="317" t="s">
        <v>116</v>
      </c>
      <c r="F83" s="291"/>
      <c r="G83" s="304" t="s">
        <v>15</v>
      </c>
      <c r="H83" s="399" t="s">
        <v>121</v>
      </c>
      <c r="I83" s="412" t="s">
        <v>97</v>
      </c>
      <c r="J83" s="70" t="s">
        <v>12</v>
      </c>
    </row>
    <row r="84" spans="1:10" ht="14.25" thickBot="1" x14ac:dyDescent="0.2">
      <c r="A84" s="73">
        <f t="shared" si="1"/>
        <v>73</v>
      </c>
      <c r="B84" s="318"/>
      <c r="C84" s="315"/>
      <c r="D84" s="331"/>
      <c r="E84" s="317" t="s">
        <v>110</v>
      </c>
      <c r="F84" s="291"/>
      <c r="G84" s="304" t="s">
        <v>15</v>
      </c>
      <c r="H84" s="400" t="s">
        <v>122</v>
      </c>
      <c r="I84" s="412" t="s">
        <v>97</v>
      </c>
      <c r="J84" s="70" t="s">
        <v>12</v>
      </c>
    </row>
    <row r="85" spans="1:10" ht="14.25" thickBot="1" x14ac:dyDescent="0.2">
      <c r="A85" s="73">
        <f t="shared" si="1"/>
        <v>74</v>
      </c>
      <c r="B85" s="318"/>
      <c r="C85" s="315"/>
      <c r="D85" s="333"/>
      <c r="E85" s="317" t="s">
        <v>113</v>
      </c>
      <c r="F85" s="291"/>
      <c r="G85" s="304" t="s">
        <v>15</v>
      </c>
      <c r="H85" s="422" t="s">
        <v>123</v>
      </c>
      <c r="I85" s="412" t="s">
        <v>97</v>
      </c>
      <c r="J85" s="70" t="s">
        <v>12</v>
      </c>
    </row>
    <row r="86" spans="1:10" ht="27.75" thickBot="1" x14ac:dyDescent="0.2">
      <c r="A86" s="73">
        <f t="shared" si="1"/>
        <v>75</v>
      </c>
      <c r="B86" s="318"/>
      <c r="C86" s="315"/>
      <c r="D86" s="332" t="s">
        <v>124</v>
      </c>
      <c r="E86" s="317" t="s">
        <v>116</v>
      </c>
      <c r="F86" s="291"/>
      <c r="G86" s="304" t="s">
        <v>15</v>
      </c>
      <c r="H86" s="399" t="s">
        <v>125</v>
      </c>
      <c r="I86" s="412" t="s">
        <v>97</v>
      </c>
      <c r="J86" s="70" t="s">
        <v>12</v>
      </c>
    </row>
    <row r="87" spans="1:10" ht="14.25" thickBot="1" x14ac:dyDescent="0.2">
      <c r="A87" s="73">
        <f t="shared" si="1"/>
        <v>76</v>
      </c>
      <c r="B87" s="318"/>
      <c r="C87" s="315"/>
      <c r="D87" s="331"/>
      <c r="E87" s="317" t="s">
        <v>110</v>
      </c>
      <c r="F87" s="291"/>
      <c r="G87" s="304" t="s">
        <v>15</v>
      </c>
      <c r="H87" s="400" t="s">
        <v>126</v>
      </c>
      <c r="I87" s="412" t="s">
        <v>97</v>
      </c>
      <c r="J87" s="70" t="s">
        <v>12</v>
      </c>
    </row>
    <row r="88" spans="1:10" ht="14.25" thickBot="1" x14ac:dyDescent="0.2">
      <c r="A88" s="73">
        <f t="shared" si="1"/>
        <v>77</v>
      </c>
      <c r="B88" s="318"/>
      <c r="C88" s="315"/>
      <c r="D88" s="333"/>
      <c r="E88" s="317" t="s">
        <v>113</v>
      </c>
      <c r="F88" s="291"/>
      <c r="G88" s="304" t="s">
        <v>15</v>
      </c>
      <c r="H88" s="422" t="s">
        <v>127</v>
      </c>
      <c r="I88" s="412" t="s">
        <v>97</v>
      </c>
      <c r="J88" s="70" t="s">
        <v>12</v>
      </c>
    </row>
    <row r="89" spans="1:10" ht="27.75" thickBot="1" x14ac:dyDescent="0.2">
      <c r="A89" s="73">
        <f t="shared" si="1"/>
        <v>78</v>
      </c>
      <c r="B89" s="318"/>
      <c r="C89" s="315"/>
      <c r="D89" s="332" t="s">
        <v>128</v>
      </c>
      <c r="E89" s="317" t="s">
        <v>116</v>
      </c>
      <c r="F89" s="291"/>
      <c r="G89" s="304" t="s">
        <v>15</v>
      </c>
      <c r="H89" s="399" t="s">
        <v>129</v>
      </c>
      <c r="I89" s="412" t="s">
        <v>97</v>
      </c>
      <c r="J89" s="70" t="s">
        <v>12</v>
      </c>
    </row>
    <row r="90" spans="1:10" ht="14.25" thickBot="1" x14ac:dyDescent="0.2">
      <c r="A90" s="73">
        <f t="shared" si="1"/>
        <v>79</v>
      </c>
      <c r="B90" s="318"/>
      <c r="C90" s="315"/>
      <c r="D90" s="331"/>
      <c r="E90" s="317" t="s">
        <v>110</v>
      </c>
      <c r="F90" s="291"/>
      <c r="G90" s="304" t="s">
        <v>25</v>
      </c>
      <c r="H90" s="400" t="s">
        <v>130</v>
      </c>
      <c r="I90" s="412" t="s">
        <v>97</v>
      </c>
      <c r="J90" s="70" t="s">
        <v>12</v>
      </c>
    </row>
    <row r="91" spans="1:10" ht="14.25" thickBot="1" x14ac:dyDescent="0.2">
      <c r="A91" s="73">
        <f t="shared" si="1"/>
        <v>80</v>
      </c>
      <c r="B91" s="318"/>
      <c r="C91" s="315"/>
      <c r="D91" s="333"/>
      <c r="E91" s="317" t="s">
        <v>113</v>
      </c>
      <c r="F91" s="291"/>
      <c r="G91" s="304" t="s">
        <v>15</v>
      </c>
      <c r="H91" s="422" t="s">
        <v>131</v>
      </c>
      <c r="I91" s="412" t="s">
        <v>97</v>
      </c>
      <c r="J91" s="70" t="s">
        <v>12</v>
      </c>
    </row>
    <row r="92" spans="1:10" ht="14.25" thickBot="1" x14ac:dyDescent="0.2">
      <c r="A92" s="73">
        <f t="shared" si="1"/>
        <v>81</v>
      </c>
      <c r="B92" s="318"/>
      <c r="C92" s="328"/>
      <c r="D92" s="321" t="s">
        <v>263</v>
      </c>
      <c r="E92" s="322"/>
      <c r="F92" s="320"/>
      <c r="G92" s="304" t="s">
        <v>15</v>
      </c>
      <c r="H92" s="397" t="s">
        <v>77</v>
      </c>
      <c r="I92" s="412" t="s">
        <v>279</v>
      </c>
      <c r="J92" s="70" t="s">
        <v>12</v>
      </c>
    </row>
    <row r="93" spans="1:10" ht="41.25" thickBot="1" x14ac:dyDescent="0.2">
      <c r="A93" s="73">
        <f t="shared" si="1"/>
        <v>82</v>
      </c>
      <c r="B93" s="318"/>
      <c r="C93" s="328"/>
      <c r="D93" s="334" t="s">
        <v>307</v>
      </c>
      <c r="E93" s="322"/>
      <c r="F93" s="320"/>
      <c r="G93" s="304" t="s">
        <v>15</v>
      </c>
      <c r="H93" s="397"/>
      <c r="I93" s="412" t="s">
        <v>279</v>
      </c>
      <c r="J93" s="70" t="s">
        <v>12</v>
      </c>
    </row>
    <row r="94" spans="1:10" ht="30" customHeight="1" thickBot="1" x14ac:dyDescent="0.2">
      <c r="A94" s="73">
        <f t="shared" si="1"/>
        <v>83</v>
      </c>
      <c r="B94" s="318"/>
      <c r="C94" s="315"/>
      <c r="D94" s="202" t="s">
        <v>261</v>
      </c>
      <c r="E94" s="335"/>
      <c r="F94" s="291"/>
      <c r="G94" s="304" t="s">
        <v>15</v>
      </c>
      <c r="H94" s="400"/>
      <c r="I94" s="412" t="s">
        <v>322</v>
      </c>
      <c r="J94" s="70" t="s">
        <v>12</v>
      </c>
    </row>
    <row r="95" spans="1:10" ht="30" customHeight="1" thickBot="1" x14ac:dyDescent="0.2">
      <c r="A95" s="73">
        <f t="shared" si="1"/>
        <v>84</v>
      </c>
      <c r="B95" s="318"/>
      <c r="C95" s="315"/>
      <c r="D95" s="321" t="s">
        <v>262</v>
      </c>
      <c r="E95" s="335"/>
      <c r="F95" s="291"/>
      <c r="G95" s="304" t="s">
        <v>15</v>
      </c>
      <c r="H95" s="400"/>
      <c r="I95" s="412" t="s">
        <v>322</v>
      </c>
      <c r="J95" s="70" t="s">
        <v>12</v>
      </c>
    </row>
    <row r="96" spans="1:10" ht="48" customHeight="1" thickBot="1" x14ac:dyDescent="0.2">
      <c r="A96" s="73">
        <f t="shared" si="1"/>
        <v>85</v>
      </c>
      <c r="B96" s="318"/>
      <c r="C96" s="315"/>
      <c r="D96" s="336" t="s">
        <v>260</v>
      </c>
      <c r="E96" s="322" t="s">
        <v>133</v>
      </c>
      <c r="F96" s="320"/>
      <c r="G96" s="304" t="s">
        <v>134</v>
      </c>
      <c r="H96" s="400">
        <v>20240301</v>
      </c>
      <c r="I96" s="412" t="s">
        <v>323</v>
      </c>
      <c r="J96" s="70" t="s">
        <v>12</v>
      </c>
    </row>
    <row r="97" spans="1:10" ht="14.25" thickBot="1" x14ac:dyDescent="0.2">
      <c r="A97" s="73">
        <f t="shared" si="1"/>
        <v>86</v>
      </c>
      <c r="B97" s="318"/>
      <c r="C97" s="315"/>
      <c r="D97" s="337"/>
      <c r="E97" s="317" t="s">
        <v>135</v>
      </c>
      <c r="F97" s="291"/>
      <c r="G97" s="304" t="s">
        <v>136</v>
      </c>
      <c r="H97" s="423">
        <v>10000000</v>
      </c>
      <c r="I97" s="412" t="s">
        <v>280</v>
      </c>
      <c r="J97" s="70" t="s">
        <v>12</v>
      </c>
    </row>
    <row r="98" spans="1:10" ht="14.25" thickBot="1" x14ac:dyDescent="0.2">
      <c r="A98" s="73">
        <f t="shared" si="1"/>
        <v>87</v>
      </c>
      <c r="B98" s="318"/>
      <c r="C98" s="315"/>
      <c r="D98" s="289" t="s">
        <v>137</v>
      </c>
      <c r="E98" s="322" t="s">
        <v>138</v>
      </c>
      <c r="F98" s="320"/>
      <c r="G98" s="304" t="s">
        <v>15</v>
      </c>
      <c r="H98" s="400" t="s">
        <v>139</v>
      </c>
      <c r="I98" s="412" t="s">
        <v>281</v>
      </c>
      <c r="J98" s="70" t="s">
        <v>12</v>
      </c>
    </row>
    <row r="99" spans="1:10" ht="27.75" thickBot="1" x14ac:dyDescent="0.2">
      <c r="A99" s="73">
        <f t="shared" si="1"/>
        <v>88</v>
      </c>
      <c r="B99" s="318"/>
      <c r="C99" s="315"/>
      <c r="D99" s="424"/>
      <c r="E99" s="317" t="s">
        <v>140</v>
      </c>
      <c r="F99" s="291"/>
      <c r="G99" s="304" t="s">
        <v>15</v>
      </c>
      <c r="H99" s="415" t="s">
        <v>324</v>
      </c>
      <c r="I99" s="412" t="s">
        <v>282</v>
      </c>
      <c r="J99" s="70" t="s">
        <v>12</v>
      </c>
    </row>
    <row r="100" spans="1:10" ht="14.25" thickBot="1" x14ac:dyDescent="0.2">
      <c r="A100" s="73">
        <f t="shared" si="1"/>
        <v>89</v>
      </c>
      <c r="B100" s="318"/>
      <c r="C100" s="323"/>
      <c r="D100" s="425"/>
      <c r="E100" s="338" t="s">
        <v>141</v>
      </c>
      <c r="F100" s="339"/>
      <c r="G100" s="340" t="s">
        <v>90</v>
      </c>
      <c r="H100" s="414">
        <v>202602</v>
      </c>
      <c r="I100" s="426" t="s">
        <v>283</v>
      </c>
      <c r="J100" s="70" t="s">
        <v>12</v>
      </c>
    </row>
    <row r="101" spans="1:10" ht="14.25" thickBot="1" x14ac:dyDescent="0.2">
      <c r="A101" s="73">
        <f t="shared" si="1"/>
        <v>90</v>
      </c>
      <c r="B101" s="281" t="s">
        <v>142</v>
      </c>
      <c r="C101" s="325" t="s">
        <v>143</v>
      </c>
      <c r="D101" s="288"/>
      <c r="E101" s="318"/>
      <c r="F101" s="287"/>
      <c r="G101" s="341" t="s">
        <v>144</v>
      </c>
      <c r="H101" s="427">
        <v>400000000</v>
      </c>
      <c r="I101" s="428" t="s">
        <v>284</v>
      </c>
      <c r="J101" s="70" t="s">
        <v>12</v>
      </c>
    </row>
    <row r="102" spans="1:10" ht="14.25" thickBot="1" x14ac:dyDescent="0.2">
      <c r="A102" s="73">
        <f t="shared" si="1"/>
        <v>91</v>
      </c>
      <c r="B102" s="287"/>
      <c r="C102" s="342" t="s">
        <v>145</v>
      </c>
      <c r="D102" s="343" t="s">
        <v>146</v>
      </c>
      <c r="E102" s="327"/>
      <c r="F102" s="310"/>
      <c r="G102" s="344" t="s">
        <v>144</v>
      </c>
      <c r="H102" s="429">
        <v>100000000</v>
      </c>
      <c r="I102" s="411" t="s">
        <v>285</v>
      </c>
      <c r="J102" s="70" t="s">
        <v>12</v>
      </c>
    </row>
    <row r="103" spans="1:10" ht="14.25" thickBot="1" x14ac:dyDescent="0.2">
      <c r="A103" s="73">
        <f t="shared" si="1"/>
        <v>92</v>
      </c>
      <c r="B103" s="287"/>
      <c r="C103" s="315"/>
      <c r="D103" s="336" t="s">
        <v>147</v>
      </c>
      <c r="E103" s="322" t="s">
        <v>148</v>
      </c>
      <c r="F103" s="320"/>
      <c r="G103" s="304" t="s">
        <v>15</v>
      </c>
      <c r="H103" s="400" t="s">
        <v>149</v>
      </c>
      <c r="I103" s="412" t="s">
        <v>286</v>
      </c>
      <c r="J103" s="70" t="s">
        <v>12</v>
      </c>
    </row>
    <row r="104" spans="1:10" ht="14.25" thickBot="1" x14ac:dyDescent="0.2">
      <c r="A104" s="73">
        <f t="shared" si="1"/>
        <v>93</v>
      </c>
      <c r="B104" s="287"/>
      <c r="C104" s="315"/>
      <c r="D104" s="289"/>
      <c r="E104" s="322" t="s">
        <v>31</v>
      </c>
      <c r="F104" s="320"/>
      <c r="G104" s="304" t="s">
        <v>32</v>
      </c>
      <c r="H104" s="400">
        <v>10</v>
      </c>
      <c r="I104" s="412" t="s">
        <v>325</v>
      </c>
      <c r="J104" s="70" t="s">
        <v>12</v>
      </c>
    </row>
    <row r="105" spans="1:10" ht="14.25" thickBot="1" x14ac:dyDescent="0.2">
      <c r="A105" s="73">
        <f t="shared" si="1"/>
        <v>94</v>
      </c>
      <c r="B105" s="287"/>
      <c r="C105" s="315"/>
      <c r="D105" s="337"/>
      <c r="E105" s="322" t="s">
        <v>150</v>
      </c>
      <c r="F105" s="320"/>
      <c r="G105" s="304" t="s">
        <v>15</v>
      </c>
      <c r="H105" s="399" t="s">
        <v>151</v>
      </c>
      <c r="I105" s="412" t="s">
        <v>287</v>
      </c>
      <c r="J105" s="70" t="s">
        <v>12</v>
      </c>
    </row>
    <row r="106" spans="1:10" ht="14.25" thickBot="1" x14ac:dyDescent="0.2">
      <c r="A106" s="73">
        <f t="shared" si="1"/>
        <v>95</v>
      </c>
      <c r="B106" s="287"/>
      <c r="C106" s="315"/>
      <c r="D106" s="289" t="s">
        <v>152</v>
      </c>
      <c r="E106" s="322" t="s">
        <v>148</v>
      </c>
      <c r="F106" s="320"/>
      <c r="G106" s="304" t="s">
        <v>15</v>
      </c>
      <c r="H106" s="400" t="s">
        <v>111</v>
      </c>
      <c r="I106" s="412" t="s">
        <v>97</v>
      </c>
      <c r="J106" s="70" t="s">
        <v>12</v>
      </c>
    </row>
    <row r="107" spans="1:10" ht="14.25" thickBot="1" x14ac:dyDescent="0.2">
      <c r="A107" s="73">
        <f t="shared" si="1"/>
        <v>96</v>
      </c>
      <c r="B107" s="287"/>
      <c r="C107" s="315"/>
      <c r="D107" s="289"/>
      <c r="E107" s="322" t="s">
        <v>31</v>
      </c>
      <c r="F107" s="320"/>
      <c r="G107" s="304" t="s">
        <v>32</v>
      </c>
      <c r="H107" s="400">
        <v>20</v>
      </c>
      <c r="I107" s="412" t="s">
        <v>97</v>
      </c>
      <c r="J107" s="70" t="s">
        <v>12</v>
      </c>
    </row>
    <row r="108" spans="1:10" ht="14.25" thickBot="1" x14ac:dyDescent="0.2">
      <c r="A108" s="73">
        <f t="shared" si="1"/>
        <v>97</v>
      </c>
      <c r="B108" s="287"/>
      <c r="C108" s="315"/>
      <c r="D108" s="337"/>
      <c r="E108" s="322" t="s">
        <v>150</v>
      </c>
      <c r="F108" s="320"/>
      <c r="G108" s="304" t="s">
        <v>15</v>
      </c>
      <c r="H108" s="399" t="s">
        <v>151</v>
      </c>
      <c r="I108" s="412" t="s">
        <v>97</v>
      </c>
      <c r="J108" s="70" t="s">
        <v>12</v>
      </c>
    </row>
    <row r="109" spans="1:10" ht="14.25" thickBot="1" x14ac:dyDescent="0.2">
      <c r="A109" s="73">
        <f t="shared" si="1"/>
        <v>98</v>
      </c>
      <c r="B109" s="287"/>
      <c r="C109" s="315"/>
      <c r="D109" s="289" t="s">
        <v>153</v>
      </c>
      <c r="E109" s="322" t="s">
        <v>148</v>
      </c>
      <c r="F109" s="320"/>
      <c r="G109" s="304" t="s">
        <v>15</v>
      </c>
      <c r="H109" s="400" t="s">
        <v>118</v>
      </c>
      <c r="I109" s="412" t="s">
        <v>97</v>
      </c>
      <c r="J109" s="70" t="s">
        <v>12</v>
      </c>
    </row>
    <row r="110" spans="1:10" ht="14.25" thickBot="1" x14ac:dyDescent="0.2">
      <c r="A110" s="73">
        <f t="shared" si="1"/>
        <v>99</v>
      </c>
      <c r="B110" s="287"/>
      <c r="C110" s="315"/>
      <c r="D110" s="289"/>
      <c r="E110" s="322" t="s">
        <v>31</v>
      </c>
      <c r="F110" s="320"/>
      <c r="G110" s="304" t="s">
        <v>32</v>
      </c>
      <c r="H110" s="400">
        <v>20</v>
      </c>
      <c r="I110" s="412" t="s">
        <v>97</v>
      </c>
      <c r="J110" s="70" t="s">
        <v>12</v>
      </c>
    </row>
    <row r="111" spans="1:10" ht="14.25" thickBot="1" x14ac:dyDescent="0.2">
      <c r="A111" s="73">
        <f t="shared" si="1"/>
        <v>100</v>
      </c>
      <c r="B111" s="287"/>
      <c r="C111" s="315"/>
      <c r="D111" s="337"/>
      <c r="E111" s="322" t="s">
        <v>150</v>
      </c>
      <c r="F111" s="320"/>
      <c r="G111" s="304" t="s">
        <v>15</v>
      </c>
      <c r="H111" s="400" t="s">
        <v>151</v>
      </c>
      <c r="I111" s="412" t="s">
        <v>97</v>
      </c>
      <c r="J111" s="70" t="s">
        <v>12</v>
      </c>
    </row>
    <row r="112" spans="1:10" ht="14.25" thickBot="1" x14ac:dyDescent="0.2">
      <c r="A112" s="73">
        <f t="shared" si="1"/>
        <v>101</v>
      </c>
      <c r="B112" s="287"/>
      <c r="C112" s="315"/>
      <c r="D112" s="289" t="s">
        <v>154</v>
      </c>
      <c r="E112" s="322" t="s">
        <v>148</v>
      </c>
      <c r="F112" s="320"/>
      <c r="G112" s="304" t="s">
        <v>15</v>
      </c>
      <c r="H112" s="430" t="s">
        <v>122</v>
      </c>
      <c r="I112" s="412" t="s">
        <v>97</v>
      </c>
      <c r="J112" s="70" t="s">
        <v>12</v>
      </c>
    </row>
    <row r="113" spans="1:10" ht="14.25" thickBot="1" x14ac:dyDescent="0.2">
      <c r="A113" s="73">
        <f t="shared" si="1"/>
        <v>102</v>
      </c>
      <c r="B113" s="287"/>
      <c r="C113" s="315"/>
      <c r="D113" s="289"/>
      <c r="E113" s="322" t="s">
        <v>31</v>
      </c>
      <c r="F113" s="320"/>
      <c r="G113" s="304" t="s">
        <v>32</v>
      </c>
      <c r="H113" s="400">
        <v>20</v>
      </c>
      <c r="I113" s="412" t="s">
        <v>97</v>
      </c>
      <c r="J113" s="70" t="s">
        <v>12</v>
      </c>
    </row>
    <row r="114" spans="1:10" ht="14.25" thickBot="1" x14ac:dyDescent="0.2">
      <c r="A114" s="73">
        <f t="shared" si="1"/>
        <v>103</v>
      </c>
      <c r="B114" s="287"/>
      <c r="C114" s="315"/>
      <c r="D114" s="337"/>
      <c r="E114" s="322" t="s">
        <v>150</v>
      </c>
      <c r="F114" s="320"/>
      <c r="G114" s="304" t="s">
        <v>15</v>
      </c>
      <c r="H114" s="400" t="s">
        <v>151</v>
      </c>
      <c r="I114" s="412" t="s">
        <v>97</v>
      </c>
      <c r="J114" s="70" t="s">
        <v>12</v>
      </c>
    </row>
    <row r="115" spans="1:10" ht="14.25" thickBot="1" x14ac:dyDescent="0.2">
      <c r="A115" s="73">
        <f t="shared" si="1"/>
        <v>104</v>
      </c>
      <c r="B115" s="287"/>
      <c r="C115" s="315"/>
      <c r="D115" s="289" t="s">
        <v>155</v>
      </c>
      <c r="E115" s="322" t="s">
        <v>148</v>
      </c>
      <c r="F115" s="320"/>
      <c r="G115" s="304" t="s">
        <v>15</v>
      </c>
      <c r="H115" s="400" t="s">
        <v>126</v>
      </c>
      <c r="I115" s="412" t="s">
        <v>97</v>
      </c>
      <c r="J115" s="70" t="s">
        <v>12</v>
      </c>
    </row>
    <row r="116" spans="1:10" ht="14.25" thickBot="1" x14ac:dyDescent="0.2">
      <c r="A116" s="73">
        <f t="shared" si="1"/>
        <v>105</v>
      </c>
      <c r="B116" s="287"/>
      <c r="C116" s="315"/>
      <c r="D116" s="289"/>
      <c r="E116" s="322" t="s">
        <v>31</v>
      </c>
      <c r="F116" s="320"/>
      <c r="G116" s="304" t="s">
        <v>32</v>
      </c>
      <c r="H116" s="400">
        <v>30</v>
      </c>
      <c r="I116" s="412" t="s">
        <v>97</v>
      </c>
      <c r="J116" s="70" t="s">
        <v>12</v>
      </c>
    </row>
    <row r="117" spans="1:10" ht="14.25" thickBot="1" x14ac:dyDescent="0.2">
      <c r="A117" s="73">
        <f t="shared" si="1"/>
        <v>106</v>
      </c>
      <c r="B117" s="287"/>
      <c r="C117" s="323"/>
      <c r="D117" s="296"/>
      <c r="E117" s="345" t="s">
        <v>150</v>
      </c>
      <c r="F117" s="314"/>
      <c r="G117" s="346" t="s">
        <v>15</v>
      </c>
      <c r="H117" s="414" t="s">
        <v>151</v>
      </c>
      <c r="I117" s="431" t="s">
        <v>97</v>
      </c>
      <c r="J117" s="70" t="s">
        <v>12</v>
      </c>
    </row>
    <row r="118" spans="1:10" ht="14.25" thickBot="1" x14ac:dyDescent="0.2">
      <c r="A118" s="73">
        <f t="shared" si="1"/>
        <v>107</v>
      </c>
      <c r="B118" s="287"/>
      <c r="C118" s="315" t="s">
        <v>156</v>
      </c>
      <c r="D118" s="347" t="s">
        <v>157</v>
      </c>
      <c r="E118" s="70"/>
      <c r="F118" s="348"/>
      <c r="G118" s="344" t="s">
        <v>144</v>
      </c>
      <c r="H118" s="432">
        <v>300000000</v>
      </c>
      <c r="I118" s="418" t="s">
        <v>288</v>
      </c>
      <c r="J118" s="70" t="s">
        <v>12</v>
      </c>
    </row>
    <row r="119" spans="1:10" ht="14.25" thickBot="1" x14ac:dyDescent="0.2">
      <c r="A119" s="73">
        <f t="shared" si="1"/>
        <v>108</v>
      </c>
      <c r="B119" s="287"/>
      <c r="C119" s="315"/>
      <c r="D119" s="349" t="s">
        <v>158</v>
      </c>
      <c r="E119" s="350" t="s">
        <v>158</v>
      </c>
      <c r="F119" s="351"/>
      <c r="G119" s="304" t="s">
        <v>15</v>
      </c>
      <c r="H119" s="400" t="s">
        <v>159</v>
      </c>
      <c r="I119" s="412" t="s">
        <v>289</v>
      </c>
      <c r="J119" s="70" t="s">
        <v>12</v>
      </c>
    </row>
    <row r="120" spans="1:10" ht="27.75" thickBot="1" x14ac:dyDescent="0.2">
      <c r="A120" s="73">
        <f t="shared" si="1"/>
        <v>109</v>
      </c>
      <c r="B120" s="287"/>
      <c r="C120" s="315"/>
      <c r="D120" s="288"/>
      <c r="E120" s="350" t="s">
        <v>160</v>
      </c>
      <c r="F120" s="351"/>
      <c r="G120" s="304" t="s">
        <v>15</v>
      </c>
      <c r="H120" s="400" t="s">
        <v>161</v>
      </c>
      <c r="I120" s="412" t="s">
        <v>290</v>
      </c>
      <c r="J120" s="70" t="s">
        <v>12</v>
      </c>
    </row>
    <row r="121" spans="1:10" ht="14.25" thickBot="1" x14ac:dyDescent="0.2">
      <c r="A121" s="73">
        <f t="shared" si="1"/>
        <v>110</v>
      </c>
      <c r="B121" s="287"/>
      <c r="C121" s="315"/>
      <c r="D121" s="288"/>
      <c r="E121" s="352" t="s">
        <v>162</v>
      </c>
      <c r="F121" s="353"/>
      <c r="G121" s="304" t="s">
        <v>15</v>
      </c>
      <c r="H121" s="400" t="s">
        <v>163</v>
      </c>
      <c r="I121" s="412" t="s">
        <v>291</v>
      </c>
      <c r="J121" s="70" t="s">
        <v>12</v>
      </c>
    </row>
    <row r="122" spans="1:10" ht="14.25" thickBot="1" x14ac:dyDescent="0.2">
      <c r="A122" s="73">
        <f t="shared" si="1"/>
        <v>111</v>
      </c>
      <c r="B122" s="287"/>
      <c r="C122" s="354"/>
      <c r="D122" s="336" t="s">
        <v>164</v>
      </c>
      <c r="E122" s="355" t="s">
        <v>165</v>
      </c>
      <c r="F122" s="356" t="s">
        <v>148</v>
      </c>
      <c r="G122" s="304" t="s">
        <v>15</v>
      </c>
      <c r="H122" s="400" t="s">
        <v>149</v>
      </c>
      <c r="I122" s="412" t="s">
        <v>292</v>
      </c>
      <c r="J122" s="70" t="s">
        <v>12</v>
      </c>
    </row>
    <row r="123" spans="1:10" ht="14.25" thickBot="1" x14ac:dyDescent="0.2">
      <c r="A123" s="73">
        <f t="shared" si="1"/>
        <v>112</v>
      </c>
      <c r="B123" s="287"/>
      <c r="C123" s="354"/>
      <c r="D123" s="289"/>
      <c r="E123" s="357"/>
      <c r="F123" s="358" t="s">
        <v>166</v>
      </c>
      <c r="G123" s="304" t="s">
        <v>32</v>
      </c>
      <c r="H123" s="400">
        <v>100</v>
      </c>
      <c r="I123" s="412" t="s">
        <v>326</v>
      </c>
      <c r="J123" s="70" t="s">
        <v>12</v>
      </c>
    </row>
    <row r="124" spans="1:10" ht="27.75" thickBot="1" x14ac:dyDescent="0.2">
      <c r="A124" s="73">
        <f t="shared" si="1"/>
        <v>113</v>
      </c>
      <c r="B124" s="287"/>
      <c r="C124" s="354"/>
      <c r="D124" s="289"/>
      <c r="E124" s="359"/>
      <c r="F124" s="358" t="s">
        <v>167</v>
      </c>
      <c r="G124" s="304" t="s">
        <v>15</v>
      </c>
      <c r="H124" s="400" t="s">
        <v>168</v>
      </c>
      <c r="I124" s="412" t="s">
        <v>293</v>
      </c>
      <c r="J124" s="70" t="s">
        <v>12</v>
      </c>
    </row>
    <row r="125" spans="1:10" ht="14.25" thickBot="1" x14ac:dyDescent="0.2">
      <c r="A125" s="73">
        <f t="shared" si="1"/>
        <v>114</v>
      </c>
      <c r="B125" s="287"/>
      <c r="C125" s="354"/>
      <c r="D125" s="289"/>
      <c r="E125" s="357" t="s">
        <v>169</v>
      </c>
      <c r="F125" s="358" t="s">
        <v>148</v>
      </c>
      <c r="G125" s="304" t="s">
        <v>15</v>
      </c>
      <c r="H125" s="400"/>
      <c r="I125" s="412" t="s">
        <v>170</v>
      </c>
      <c r="J125" s="70" t="s">
        <v>12</v>
      </c>
    </row>
    <row r="126" spans="1:10" ht="14.25" thickBot="1" x14ac:dyDescent="0.2">
      <c r="A126" s="73">
        <f t="shared" si="1"/>
        <v>115</v>
      </c>
      <c r="B126" s="287"/>
      <c r="C126" s="354"/>
      <c r="D126" s="289"/>
      <c r="E126" s="357"/>
      <c r="F126" s="358" t="s">
        <v>166</v>
      </c>
      <c r="G126" s="304" t="s">
        <v>32</v>
      </c>
      <c r="H126" s="400"/>
      <c r="I126" s="412" t="s">
        <v>170</v>
      </c>
      <c r="J126" s="70" t="s">
        <v>12</v>
      </c>
    </row>
    <row r="127" spans="1:10" ht="27.75" thickBot="1" x14ac:dyDescent="0.2">
      <c r="A127" s="73">
        <f t="shared" si="1"/>
        <v>116</v>
      </c>
      <c r="B127" s="287"/>
      <c r="C127" s="354"/>
      <c r="D127" s="289"/>
      <c r="E127" s="359"/>
      <c r="F127" s="358" t="s">
        <v>167</v>
      </c>
      <c r="G127" s="304" t="s">
        <v>15</v>
      </c>
      <c r="H127" s="397"/>
      <c r="I127" s="412" t="s">
        <v>170</v>
      </c>
      <c r="J127" s="70" t="s">
        <v>12</v>
      </c>
    </row>
    <row r="128" spans="1:10" ht="14.25" thickBot="1" x14ac:dyDescent="0.2">
      <c r="A128" s="73">
        <f t="shared" si="1"/>
        <v>117</v>
      </c>
      <c r="B128" s="287"/>
      <c r="C128" s="354"/>
      <c r="D128" s="289"/>
      <c r="E128" s="357" t="s">
        <v>171</v>
      </c>
      <c r="F128" s="358" t="s">
        <v>148</v>
      </c>
      <c r="G128" s="304" t="s">
        <v>15</v>
      </c>
      <c r="H128" s="397"/>
      <c r="I128" s="412" t="s">
        <v>170</v>
      </c>
      <c r="J128" s="70" t="s">
        <v>12</v>
      </c>
    </row>
    <row r="129" spans="1:10" ht="14.25" thickBot="1" x14ac:dyDescent="0.2">
      <c r="A129" s="73">
        <f t="shared" si="1"/>
        <v>118</v>
      </c>
      <c r="B129" s="287"/>
      <c r="C129" s="354"/>
      <c r="D129" s="289"/>
      <c r="E129" s="357"/>
      <c r="F129" s="358" t="s">
        <v>166</v>
      </c>
      <c r="G129" s="304" t="s">
        <v>32</v>
      </c>
      <c r="H129" s="433"/>
      <c r="I129" s="412" t="s">
        <v>170</v>
      </c>
      <c r="J129" s="70" t="s">
        <v>12</v>
      </c>
    </row>
    <row r="130" spans="1:10" ht="27.75" thickBot="1" x14ac:dyDescent="0.2">
      <c r="A130" s="73">
        <f t="shared" si="1"/>
        <v>119</v>
      </c>
      <c r="B130" s="287"/>
      <c r="C130" s="354"/>
      <c r="D130" s="289"/>
      <c r="E130" s="359"/>
      <c r="F130" s="358" t="s">
        <v>167</v>
      </c>
      <c r="G130" s="304" t="s">
        <v>15</v>
      </c>
      <c r="H130" s="397"/>
      <c r="I130" s="412" t="s">
        <v>170</v>
      </c>
      <c r="J130" s="70" t="s">
        <v>12</v>
      </c>
    </row>
    <row r="131" spans="1:10" ht="14.25" thickBot="1" x14ac:dyDescent="0.2">
      <c r="A131" s="73">
        <f t="shared" si="1"/>
        <v>120</v>
      </c>
      <c r="B131" s="287"/>
      <c r="C131" s="354"/>
      <c r="D131" s="289"/>
      <c r="E131" s="357" t="s">
        <v>172</v>
      </c>
      <c r="F131" s="358" t="s">
        <v>148</v>
      </c>
      <c r="G131" s="304" t="s">
        <v>15</v>
      </c>
      <c r="H131" s="397"/>
      <c r="I131" s="412" t="s">
        <v>170</v>
      </c>
      <c r="J131" s="70" t="s">
        <v>12</v>
      </c>
    </row>
    <row r="132" spans="1:10" ht="14.25" thickBot="1" x14ac:dyDescent="0.2">
      <c r="A132" s="73">
        <f t="shared" si="1"/>
        <v>121</v>
      </c>
      <c r="B132" s="287"/>
      <c r="C132" s="354"/>
      <c r="D132" s="289"/>
      <c r="E132" s="357"/>
      <c r="F132" s="358" t="s">
        <v>166</v>
      </c>
      <c r="G132" s="304" t="s">
        <v>32</v>
      </c>
      <c r="H132" s="397"/>
      <c r="I132" s="412" t="s">
        <v>170</v>
      </c>
      <c r="J132" s="70" t="s">
        <v>12</v>
      </c>
    </row>
    <row r="133" spans="1:10" ht="27.75" thickBot="1" x14ac:dyDescent="0.2">
      <c r="A133" s="73">
        <f t="shared" si="1"/>
        <v>122</v>
      </c>
      <c r="B133" s="287"/>
      <c r="C133" s="354"/>
      <c r="D133" s="289"/>
      <c r="E133" s="359"/>
      <c r="F133" s="358" t="s">
        <v>167</v>
      </c>
      <c r="G133" s="304" t="s">
        <v>15</v>
      </c>
      <c r="H133" s="397"/>
      <c r="I133" s="412" t="s">
        <v>170</v>
      </c>
      <c r="J133" s="70" t="s">
        <v>12</v>
      </c>
    </row>
    <row r="134" spans="1:10" ht="14.25" thickBot="1" x14ac:dyDescent="0.2">
      <c r="A134" s="73">
        <f t="shared" si="1"/>
        <v>123</v>
      </c>
      <c r="B134" s="287"/>
      <c r="C134" s="354"/>
      <c r="D134" s="289"/>
      <c r="E134" s="357" t="s">
        <v>173</v>
      </c>
      <c r="F134" s="358" t="s">
        <v>148</v>
      </c>
      <c r="G134" s="304" t="s">
        <v>15</v>
      </c>
      <c r="H134" s="397"/>
      <c r="I134" s="412" t="s">
        <v>170</v>
      </c>
      <c r="J134" s="70" t="s">
        <v>12</v>
      </c>
    </row>
    <row r="135" spans="1:10" ht="14.25" thickBot="1" x14ac:dyDescent="0.2">
      <c r="A135" s="73">
        <f t="shared" si="1"/>
        <v>124</v>
      </c>
      <c r="B135" s="287"/>
      <c r="C135" s="354"/>
      <c r="D135" s="289"/>
      <c r="E135" s="357"/>
      <c r="F135" s="356" t="s">
        <v>166</v>
      </c>
      <c r="G135" s="304" t="s">
        <v>32</v>
      </c>
      <c r="H135" s="397"/>
      <c r="I135" s="412" t="s">
        <v>170</v>
      </c>
      <c r="J135" s="70" t="s">
        <v>12</v>
      </c>
    </row>
    <row r="136" spans="1:10" ht="27.75" thickBot="1" x14ac:dyDescent="0.2">
      <c r="A136" s="73">
        <f t="shared" si="1"/>
        <v>125</v>
      </c>
      <c r="B136" s="287"/>
      <c r="C136" s="354"/>
      <c r="D136" s="289"/>
      <c r="E136" s="359"/>
      <c r="F136" s="358" t="s">
        <v>167</v>
      </c>
      <c r="G136" s="304" t="s">
        <v>15</v>
      </c>
      <c r="H136" s="397"/>
      <c r="I136" s="412" t="s">
        <v>170</v>
      </c>
      <c r="J136" s="70" t="s">
        <v>12</v>
      </c>
    </row>
    <row r="137" spans="1:10" ht="14.25" thickBot="1" x14ac:dyDescent="0.2">
      <c r="A137" s="73">
        <f t="shared" si="1"/>
        <v>126</v>
      </c>
      <c r="B137" s="287"/>
      <c r="C137" s="354"/>
      <c r="D137" s="336" t="s">
        <v>327</v>
      </c>
      <c r="E137" s="360" t="s">
        <v>328</v>
      </c>
      <c r="F137" s="320"/>
      <c r="G137" s="304" t="s">
        <v>15</v>
      </c>
      <c r="H137" s="397"/>
      <c r="I137" s="412" t="s">
        <v>329</v>
      </c>
      <c r="J137" s="70" t="s">
        <v>12</v>
      </c>
    </row>
    <row r="138" spans="1:10" ht="14.25" thickBot="1" x14ac:dyDescent="0.2">
      <c r="A138" s="73">
        <f t="shared" si="1"/>
        <v>127</v>
      </c>
      <c r="B138" s="287"/>
      <c r="C138" s="354"/>
      <c r="D138" s="289"/>
      <c r="E138" s="361" t="s">
        <v>176</v>
      </c>
      <c r="F138" s="291"/>
      <c r="G138" s="304" t="s">
        <v>15</v>
      </c>
      <c r="H138" s="397"/>
      <c r="I138" s="412" t="s">
        <v>306</v>
      </c>
      <c r="J138" s="70" t="s">
        <v>12</v>
      </c>
    </row>
    <row r="139" spans="1:10" ht="14.25" thickBot="1" x14ac:dyDescent="0.2">
      <c r="A139" s="73">
        <f t="shared" si="1"/>
        <v>128</v>
      </c>
      <c r="B139" s="287"/>
      <c r="C139" s="354"/>
      <c r="D139" s="337"/>
      <c r="E139" s="361" t="s">
        <v>330</v>
      </c>
      <c r="F139" s="291"/>
      <c r="G139" s="304" t="s">
        <v>15</v>
      </c>
      <c r="H139" s="397"/>
      <c r="I139" s="412" t="s">
        <v>331</v>
      </c>
      <c r="J139" s="70" t="s">
        <v>12</v>
      </c>
    </row>
    <row r="140" spans="1:10" ht="14.25" thickBot="1" x14ac:dyDescent="0.2">
      <c r="A140" s="73">
        <f t="shared" si="1"/>
        <v>129</v>
      </c>
      <c r="B140" s="287"/>
      <c r="C140" s="354"/>
      <c r="D140" s="289" t="s">
        <v>178</v>
      </c>
      <c r="E140" s="290" t="s">
        <v>179</v>
      </c>
      <c r="F140" s="291"/>
      <c r="G140" s="304" t="s">
        <v>15</v>
      </c>
      <c r="H140" s="397"/>
      <c r="I140" s="412" t="s">
        <v>268</v>
      </c>
      <c r="J140" s="70" t="s">
        <v>12</v>
      </c>
    </row>
    <row r="141" spans="1:10" ht="14.25" thickBot="1" x14ac:dyDescent="0.2">
      <c r="A141" s="73">
        <f t="shared" ref="A141:A142" si="2">ROW()-11</f>
        <v>130</v>
      </c>
      <c r="B141" s="287"/>
      <c r="C141" s="354"/>
      <c r="D141" s="289"/>
      <c r="E141" s="290" t="s">
        <v>180</v>
      </c>
      <c r="F141" s="291"/>
      <c r="G141" s="304" t="s">
        <v>15</v>
      </c>
      <c r="H141" s="397"/>
      <c r="I141" s="412" t="s">
        <v>269</v>
      </c>
      <c r="J141" s="70" t="s">
        <v>12</v>
      </c>
    </row>
    <row r="142" spans="1:10" ht="14.25" thickBot="1" x14ac:dyDescent="0.2">
      <c r="A142" s="74">
        <f t="shared" si="2"/>
        <v>131</v>
      </c>
      <c r="B142" s="313"/>
      <c r="C142" s="323"/>
      <c r="D142" s="362"/>
      <c r="E142" s="306" t="s">
        <v>178</v>
      </c>
      <c r="F142" s="298"/>
      <c r="G142" s="307" t="s">
        <v>144</v>
      </c>
      <c r="H142" s="434"/>
      <c r="I142" s="417" t="s">
        <v>294</v>
      </c>
      <c r="J142" s="70" t="s">
        <v>12</v>
      </c>
    </row>
    <row r="143" spans="1:10" x14ac:dyDescent="0.15">
      <c r="A143" s="63" t="s">
        <v>181</v>
      </c>
      <c r="B143" s="63" t="s">
        <v>181</v>
      </c>
      <c r="C143" s="203" t="s">
        <v>181</v>
      </c>
      <c r="D143" s="203" t="s">
        <v>181</v>
      </c>
      <c r="E143" s="203" t="s">
        <v>181</v>
      </c>
      <c r="F143" s="203" t="s">
        <v>181</v>
      </c>
      <c r="G143" s="63" t="s">
        <v>181</v>
      </c>
      <c r="H143" s="75" t="s">
        <v>181</v>
      </c>
      <c r="I143" s="70" t="s">
        <v>12</v>
      </c>
      <c r="J143" s="65"/>
    </row>
    <row r="144" spans="1:10" x14ac:dyDescent="0.15">
      <c r="H144" s="65"/>
      <c r="I144" s="70"/>
      <c r="J144" s="65"/>
    </row>
    <row r="145" spans="8:10" x14ac:dyDescent="0.15">
      <c r="H145" s="65"/>
      <c r="I145" s="70"/>
      <c r="J145" s="65"/>
    </row>
    <row r="146" spans="8:10" x14ac:dyDescent="0.15">
      <c r="H146" s="65"/>
      <c r="I146" s="70"/>
      <c r="J146" s="65"/>
    </row>
    <row r="147" spans="8:10" x14ac:dyDescent="0.15">
      <c r="H147" s="65"/>
      <c r="I147" s="70"/>
      <c r="J147" s="65"/>
    </row>
    <row r="148" spans="8:10" x14ac:dyDescent="0.15">
      <c r="H148" s="65"/>
      <c r="I148" s="70"/>
      <c r="J148" s="65"/>
    </row>
    <row r="149" spans="8:10" x14ac:dyDescent="0.15">
      <c r="H149" s="65"/>
      <c r="I149" s="70"/>
      <c r="J149" s="65"/>
    </row>
    <row r="150" spans="8:10" x14ac:dyDescent="0.15">
      <c r="H150" s="65"/>
      <c r="I150" s="70"/>
      <c r="J150" s="65"/>
    </row>
    <row r="151" spans="8:10" x14ac:dyDescent="0.15">
      <c r="H151" s="65"/>
      <c r="I151" s="70"/>
      <c r="J151" s="65"/>
    </row>
    <row r="152" spans="8:10" x14ac:dyDescent="0.15">
      <c r="H152" s="65"/>
      <c r="I152" s="70"/>
      <c r="J152" s="65"/>
    </row>
    <row r="153" spans="8:10" x14ac:dyDescent="0.15">
      <c r="H153" s="65"/>
      <c r="I153" s="70"/>
      <c r="J153" s="65"/>
    </row>
    <row r="154" spans="8:10" x14ac:dyDescent="0.15">
      <c r="H154" s="65"/>
      <c r="I154" s="70"/>
      <c r="J154" s="65"/>
    </row>
    <row r="155" spans="8:10" x14ac:dyDescent="0.15">
      <c r="H155" s="65"/>
      <c r="I155" s="70"/>
      <c r="J155" s="65"/>
    </row>
    <row r="156" spans="8:10" x14ac:dyDescent="0.15">
      <c r="H156" s="65"/>
      <c r="I156" s="70"/>
      <c r="J156" s="65"/>
    </row>
    <row r="157" spans="8:10" x14ac:dyDescent="0.15">
      <c r="H157" s="65"/>
      <c r="I157" s="70"/>
      <c r="J157" s="65"/>
    </row>
    <row r="158" spans="8:10" x14ac:dyDescent="0.15">
      <c r="H158" s="65"/>
      <c r="I158" s="70"/>
      <c r="J158" s="65"/>
    </row>
    <row r="159" spans="8:10" x14ac:dyDescent="0.15">
      <c r="H159" s="65"/>
      <c r="I159" s="70"/>
      <c r="J159" s="65"/>
    </row>
    <row r="160" spans="8:10" x14ac:dyDescent="0.15">
      <c r="H160" s="65"/>
      <c r="I160" s="70"/>
      <c r="J160" s="65"/>
    </row>
    <row r="161" spans="8:10" x14ac:dyDescent="0.15">
      <c r="H161" s="65"/>
      <c r="I161" s="70"/>
      <c r="J161" s="65"/>
    </row>
    <row r="162" spans="8:10" x14ac:dyDescent="0.15">
      <c r="H162" s="65"/>
      <c r="I162" s="70"/>
      <c r="J162" s="65"/>
    </row>
    <row r="163" spans="8:10" x14ac:dyDescent="0.15">
      <c r="H163" s="65"/>
      <c r="I163" s="70"/>
      <c r="J163" s="65"/>
    </row>
    <row r="164" spans="8:10" x14ac:dyDescent="0.15">
      <c r="H164" s="65"/>
      <c r="I164" s="70"/>
      <c r="J164" s="65"/>
    </row>
    <row r="165" spans="8:10" x14ac:dyDescent="0.15">
      <c r="H165" s="65"/>
      <c r="I165" s="70"/>
      <c r="J165" s="65"/>
    </row>
    <row r="166" spans="8:10" x14ac:dyDescent="0.15">
      <c r="H166" s="65"/>
      <c r="I166" s="70"/>
      <c r="J166" s="65"/>
    </row>
    <row r="167" spans="8:10" x14ac:dyDescent="0.15">
      <c r="H167" s="65"/>
      <c r="I167" s="70"/>
      <c r="J167" s="65"/>
    </row>
    <row r="168" spans="8:10" x14ac:dyDescent="0.15">
      <c r="H168" s="65"/>
      <c r="I168" s="70"/>
      <c r="J168" s="65"/>
    </row>
    <row r="169" spans="8:10" x14ac:dyDescent="0.15">
      <c r="H169" s="65"/>
      <c r="I169" s="70"/>
      <c r="J169" s="65"/>
    </row>
    <row r="170" spans="8:10" x14ac:dyDescent="0.15">
      <c r="H170" s="65"/>
      <c r="I170" s="70"/>
      <c r="J170" s="65"/>
    </row>
    <row r="171" spans="8:10" x14ac:dyDescent="0.15">
      <c r="H171" s="65"/>
      <c r="I171" s="70"/>
      <c r="J171" s="65"/>
    </row>
    <row r="172" spans="8:10" x14ac:dyDescent="0.15">
      <c r="H172" s="65"/>
      <c r="I172" s="70"/>
      <c r="J172" s="65"/>
    </row>
    <row r="173" spans="8:10" x14ac:dyDescent="0.15">
      <c r="H173" s="65"/>
      <c r="I173" s="70"/>
      <c r="J173" s="65"/>
    </row>
    <row r="174" spans="8:10" x14ac:dyDescent="0.15">
      <c r="H174" s="65"/>
      <c r="I174" s="70"/>
      <c r="J174" s="65"/>
    </row>
    <row r="175" spans="8:10" x14ac:dyDescent="0.15">
      <c r="H175" s="65"/>
      <c r="I175" s="70"/>
      <c r="J175" s="65"/>
    </row>
    <row r="176" spans="8:10" x14ac:dyDescent="0.15">
      <c r="H176" s="65"/>
      <c r="I176" s="70"/>
      <c r="J176" s="65"/>
    </row>
    <row r="177" spans="8:10" x14ac:dyDescent="0.15">
      <c r="H177" s="65"/>
      <c r="I177" s="70"/>
      <c r="J177" s="65"/>
    </row>
    <row r="178" spans="8:10" x14ac:dyDescent="0.15">
      <c r="H178" s="65"/>
      <c r="I178" s="70"/>
      <c r="J178" s="65"/>
    </row>
    <row r="179" spans="8:10" x14ac:dyDescent="0.15">
      <c r="H179" s="65"/>
      <c r="I179" s="70"/>
      <c r="J179" s="65"/>
    </row>
    <row r="180" spans="8:10" x14ac:dyDescent="0.15">
      <c r="H180" s="65"/>
      <c r="I180" s="70"/>
      <c r="J180" s="65"/>
    </row>
    <row r="181" spans="8:10" x14ac:dyDescent="0.15">
      <c r="H181" s="65"/>
      <c r="I181" s="70"/>
      <c r="J181" s="65"/>
    </row>
    <row r="182" spans="8:10" x14ac:dyDescent="0.15">
      <c r="H182" s="65"/>
      <c r="I182" s="70"/>
      <c r="J182" s="65"/>
    </row>
    <row r="183" spans="8:10" x14ac:dyDescent="0.15">
      <c r="H183" s="65"/>
      <c r="I183" s="70"/>
      <c r="J183" s="65"/>
    </row>
    <row r="184" spans="8:10" x14ac:dyDescent="0.15">
      <c r="H184" s="65"/>
      <c r="I184" s="70"/>
      <c r="J184" s="65"/>
    </row>
    <row r="185" spans="8:10" x14ac:dyDescent="0.15">
      <c r="H185" s="65"/>
      <c r="I185" s="70"/>
      <c r="J185" s="65"/>
    </row>
    <row r="186" spans="8:10" x14ac:dyDescent="0.15">
      <c r="H186" s="65"/>
      <c r="I186" s="70"/>
      <c r="J186" s="65"/>
    </row>
    <row r="187" spans="8:10" x14ac:dyDescent="0.15">
      <c r="H187" s="65"/>
      <c r="I187" s="70"/>
      <c r="J187" s="65"/>
    </row>
    <row r="188" spans="8:10" x14ac:dyDescent="0.15">
      <c r="H188" s="65"/>
      <c r="I188" s="70"/>
      <c r="J188" s="65"/>
    </row>
    <row r="189" spans="8:10" x14ac:dyDescent="0.15">
      <c r="H189" s="65"/>
      <c r="I189" s="70"/>
      <c r="J189" s="65"/>
    </row>
    <row r="190" spans="8:10" x14ac:dyDescent="0.15">
      <c r="H190" s="65"/>
      <c r="I190" s="70"/>
      <c r="J190" s="65"/>
    </row>
    <row r="191" spans="8:10" x14ac:dyDescent="0.15">
      <c r="H191" s="65"/>
      <c r="I191" s="70"/>
      <c r="J191" s="65"/>
    </row>
    <row r="192" spans="8:10" x14ac:dyDescent="0.15">
      <c r="H192" s="65"/>
      <c r="I192" s="70"/>
      <c r="J192" s="65"/>
    </row>
    <row r="193" spans="8:10" x14ac:dyDescent="0.15">
      <c r="H193" s="65"/>
      <c r="I193" s="70"/>
      <c r="J193" s="65"/>
    </row>
    <row r="194" spans="8:10" x14ac:dyDescent="0.15">
      <c r="H194" s="65"/>
      <c r="I194" s="70"/>
      <c r="J194" s="65"/>
    </row>
    <row r="195" spans="8:10" x14ac:dyDescent="0.15">
      <c r="H195" s="65"/>
      <c r="I195" s="70"/>
      <c r="J195" s="65"/>
    </row>
    <row r="196" spans="8:10" x14ac:dyDescent="0.15">
      <c r="H196" s="65"/>
      <c r="I196" s="70"/>
      <c r="J196" s="65"/>
    </row>
    <row r="197" spans="8:10" x14ac:dyDescent="0.15">
      <c r="H197" s="65"/>
      <c r="I197" s="70"/>
      <c r="J197" s="65"/>
    </row>
    <row r="198" spans="8:10" x14ac:dyDescent="0.15">
      <c r="H198" s="65"/>
      <c r="I198" s="70"/>
      <c r="J198" s="65"/>
    </row>
    <row r="199" spans="8:10" x14ac:dyDescent="0.15">
      <c r="H199" s="65"/>
      <c r="I199" s="70"/>
      <c r="J199" s="65"/>
    </row>
    <row r="200" spans="8:10" x14ac:dyDescent="0.15">
      <c r="H200" s="65"/>
      <c r="I200" s="70"/>
      <c r="J200" s="65"/>
    </row>
    <row r="201" spans="8:10" x14ac:dyDescent="0.15">
      <c r="H201" s="65"/>
      <c r="I201" s="70"/>
      <c r="J201" s="65"/>
    </row>
    <row r="202" spans="8:10" x14ac:dyDescent="0.15">
      <c r="H202" s="65"/>
      <c r="I202" s="70"/>
      <c r="J202" s="65"/>
    </row>
    <row r="203" spans="8:10" x14ac:dyDescent="0.15">
      <c r="H203" s="65"/>
      <c r="I203" s="70"/>
      <c r="J203" s="65"/>
    </row>
    <row r="204" spans="8:10" x14ac:dyDescent="0.15">
      <c r="H204" s="65"/>
      <c r="I204" s="70"/>
      <c r="J204" s="65"/>
    </row>
    <row r="205" spans="8:10" x14ac:dyDescent="0.15">
      <c r="H205" s="65"/>
      <c r="I205" s="70"/>
      <c r="J205" s="65"/>
    </row>
    <row r="206" spans="8:10" x14ac:dyDescent="0.15">
      <c r="H206" s="65"/>
      <c r="I206" s="70"/>
      <c r="J206" s="65"/>
    </row>
    <row r="207" spans="8:10" x14ac:dyDescent="0.15">
      <c r="H207" s="65"/>
      <c r="I207" s="70"/>
      <c r="J207" s="65"/>
    </row>
    <row r="208" spans="8:10" x14ac:dyDescent="0.15">
      <c r="H208" s="65"/>
      <c r="I208" s="70"/>
      <c r="J208" s="65"/>
    </row>
    <row r="209" spans="8:10" x14ac:dyDescent="0.15">
      <c r="H209" s="65"/>
      <c r="I209" s="70"/>
      <c r="J209" s="65"/>
    </row>
    <row r="210" spans="8:10" x14ac:dyDescent="0.15">
      <c r="H210" s="65"/>
      <c r="I210" s="70"/>
      <c r="J210" s="65"/>
    </row>
    <row r="211" spans="8:10" x14ac:dyDescent="0.15">
      <c r="H211" s="65"/>
      <c r="I211" s="70"/>
      <c r="J211" s="65"/>
    </row>
    <row r="212" spans="8:10" x14ac:dyDescent="0.15">
      <c r="H212" s="65"/>
      <c r="I212" s="70"/>
      <c r="J212" s="65"/>
    </row>
    <row r="213" spans="8:10" x14ac:dyDescent="0.15">
      <c r="H213" s="65"/>
      <c r="I213" s="70"/>
      <c r="J213" s="65"/>
    </row>
    <row r="214" spans="8:10" x14ac:dyDescent="0.15">
      <c r="H214" s="65"/>
      <c r="I214" s="70"/>
      <c r="J214" s="65"/>
    </row>
  </sheetData>
  <sheetProtection algorithmName="SHA-512" hashValue="ssOYgoLEWebiAqAUnE8Zfp0MS3DCi5OrIDhUhqwxVH1Wyy4uPrl6qhNIektetXfU0TEhIev4+HPebN9NCxAv8w==" saltValue="/DdOXrMaDumqb12nhyWSQA==" spinCount="100000" sheet="1" objects="1" scenarios="1" formatColumns="0" formatRows="0"/>
  <phoneticPr fontId="3"/>
  <conditionalFormatting sqref="C17:I37">
    <cfRule type="expression" dxfId="19" priority="1">
      <formula>$H$12="単一事業者による参加登録"</formula>
    </cfRule>
  </conditionalFormatting>
  <conditionalFormatting sqref="D76:I91">
    <cfRule type="expression" dxfId="18" priority="2">
      <formula>$H$75="なし"</formula>
    </cfRule>
  </conditionalFormatting>
  <conditionalFormatting sqref="D92:I92">
    <cfRule type="expression" dxfId="17" priority="4">
      <formula>$H$52="風力"</formula>
    </cfRule>
  </conditionalFormatting>
  <conditionalFormatting sqref="D92:I93">
    <cfRule type="expression" dxfId="16" priority="6">
      <formula>$H$52="水力"</formula>
    </cfRule>
  </conditionalFormatting>
  <conditionalFormatting sqref="D93:I93">
    <cfRule type="expression" dxfId="15" priority="5">
      <formula>$H$52="太陽光"</formula>
    </cfRule>
  </conditionalFormatting>
  <conditionalFormatting sqref="D94:I95">
    <cfRule type="expression" dxfId="14" priority="11">
      <formula>NOT($H$53="洋上風力")</formula>
    </cfRule>
  </conditionalFormatting>
  <conditionalFormatting sqref="E120:I120">
    <cfRule type="expression" dxfId="13" priority="3">
      <formula>OR($H$119="プロジェクトファイナンス",$H$119="コーポレートファイナンス")</formula>
    </cfRule>
  </conditionalFormatting>
  <dataValidations count="20">
    <dataValidation type="list" allowBlank="1" showInputMessage="1" showErrorMessage="1" sqref="H119" xr:uid="{82086019-ED75-4904-AB8B-C62A628DD372}">
      <formula1>"プロジェクトファイナンス,コーポレートファイナンス,その他"</formula1>
    </dataValidation>
    <dataValidation type="whole" operator="greaterThanOrEqual" allowBlank="1" showInputMessage="1" showErrorMessage="1" errorTitle="無効な入力" error="0以上の整数値を入力してください" sqref="H142 H118" xr:uid="{2A3C3124-B273-4576-9C4C-F9A08D5F40CA}">
      <formula1>0</formula1>
    </dataValidation>
    <dataValidation type="list" allowBlank="1" showInputMessage="1" showErrorMessage="1" sqref="H53" xr:uid="{192E45EF-74DC-49D6-B743-B604DE995AFF}">
      <formula1>INDIRECT($H$52)</formula1>
    </dataValidation>
    <dataValidation type="list" imeMode="disabled" operator="equal" allowBlank="1" showInputMessage="1" showErrorMessage="1" errorTitle="無効な入力" error="半角英数字10桁で入力してください" sqref="H52" xr:uid="{03BDEE00-D67D-4F0C-85CD-4A645CBF7D60}">
      <formula1>INDIRECT($H$51)</formula1>
    </dataValidation>
    <dataValidation type="list" allowBlank="1" showInputMessage="1" showErrorMessage="1" sqref="H51" xr:uid="{89AA07B6-CAEF-4BF6-A5FE-3FBD449598BC}">
      <formula1>"新設,リプレース"</formula1>
    </dataValidation>
    <dataValidation type="list" allowBlank="1" showInputMessage="1" showErrorMessage="1" sqref="H48" xr:uid="{954BF2A0-377A-4FC0-9F58-35895C97842A}">
      <formula1>"1.北海道,2.東北,3.東京,4.中部,5.北陸,6.関西,7.中国,8.四国,9.九州"</formula1>
    </dataValidation>
    <dataValidation type="custom" allowBlank="1" showInputMessage="1" showErrorMessage="1" errorTitle="無効な入力" error="YYYYMM形式で入力してください" sqref="H100" xr:uid="{C199464F-838D-4823-A7EB-5AD2B8C8A980}">
      <formula1>AND(LENB(H100)=6,ISNUMBER(TEXT(H100,"0000!/00")*1))</formula1>
    </dataValidation>
    <dataValidation type="whole" operator="greaterThanOrEqual" allowBlank="1" showInputMessage="1" showErrorMessage="1" errorTitle="無効な入力" error="0以上の半角数字で入力してください" sqref="H74 H67:H72" xr:uid="{5F7338F7-686F-4699-BD18-540AB6F324D1}">
      <formula1>0</formula1>
    </dataValidation>
    <dataValidation type="whole" allowBlank="1" showInputMessage="1" showErrorMessage="1" error="YYYYMM形式で入力してください" sqref="H64 H66" xr:uid="{62C43AEE-546D-4B22-881A-AF89FD8195EB}">
      <formula1>202404</formula1>
      <formula2>999912</formula2>
    </dataValidation>
    <dataValidation type="whole" allowBlank="1" showInputMessage="1" showErrorMessage="1" errorTitle="無効な入力" error="13桁の数字で入力してください" sqref="H16 H25 H35 H20 H30" xr:uid="{4DA62D74-2734-4CCD-B034-F57F29369501}">
      <formula1>1000000000000</formula1>
      <formula2>9999999999999</formula2>
    </dataValidation>
    <dataValidation type="list" allowBlank="1" showInputMessage="1" showErrorMessage="1" sqref="H12" xr:uid="{5C62CBFD-167E-4ADD-8BBC-A2C1757BCA21}">
      <formula1>"単一事業者による参加登録,コンソーシアムによる参加登録"</formula1>
    </dataValidation>
    <dataValidation type="custom" operator="greaterThanOrEqual" allowBlank="1" showInputMessage="1" showErrorMessage="1" errorTitle="無効な入力" error="YYYYMMDD形式で入力してください" sqref="H96" xr:uid="{76A440D8-AE05-4629-B01C-7299587EE68C}">
      <formula1>AND(LEN(H96)=8,ISNUMBER(TEXT(H96,"0000!/00!/00")*1))</formula1>
    </dataValidation>
    <dataValidation type="list" allowBlank="1" showInputMessage="1" showErrorMessage="1" sqref="H92:H95 H75:H76" xr:uid="{95F05BE1-E3D1-4F25-8DCE-A97929764B3C}">
      <formula1>"あり,なし"</formula1>
    </dataValidation>
    <dataValidation type="list" allowBlank="1" showInputMessage="1" showErrorMessage="1" sqref="H98" xr:uid="{FB7507D6-2C9B-44E7-AFE7-C69B31D371D0}">
      <formula1>"必要,不要"</formula1>
    </dataValidation>
    <dataValidation type="textLength" imeMode="disabled" operator="equal" allowBlank="1" showInputMessage="1" showErrorMessage="1" errorTitle="無効な入力" error="半角英数字10桁で入力してください" sqref="H112 H88 H85 H82 H79 H91" xr:uid="{31CE40C3-AB10-4DF9-916E-672F412D9509}">
      <formula1>10</formula1>
    </dataValidation>
    <dataValidation type="textLength" imeMode="disabled" operator="equal" allowBlank="1" showInputMessage="1" showErrorMessage="1" errorTitle="無効な入力" error="半角英数字4桁で入力してください" sqref="H13 H108 H105 H83 H89 H86 H77 H80" xr:uid="{49A1E3FF-33B5-4975-9B70-55DCDE430677}">
      <formula1>4</formula1>
    </dataValidation>
    <dataValidation type="textLength" imeMode="disabled" allowBlank="1" showInputMessage="1" showErrorMessage="1" error="半角英数字4桁で入力してください" sqref="H17" xr:uid="{8374D42C-8E81-470B-A5FA-5AC4C40DC6AA}">
      <formula1>4</formula1>
      <formula2>4</formula2>
    </dataValidation>
    <dataValidation type="decimal" allowBlank="1" showInputMessage="1" showErrorMessage="1" errorTitle="無効な入力" error="0以上100以下の数値(整数または小数点を含む数)を入力してください。" sqref="H107 H110 H113 H135 H129 H44 H132 H116 H123 H126 H104 H21:H22 H31:H32 H26:H27 H36:H37" xr:uid="{1C167B25-6B2E-4E8E-B531-D687AD2BD411}">
      <formula1>0</formula1>
      <formula2>100</formula2>
    </dataValidation>
    <dataValidation type="list" imeMode="disabled" operator="equal" allowBlank="1" showInputMessage="1" showErrorMessage="1" errorTitle="無効な入力" error="半角英数字10桁で入力してください" sqref="H92" xr:uid="{CF5FC219-B2B3-42BC-BE8D-5B5E8431622D}">
      <formula1>"あり, なし"</formula1>
    </dataValidation>
    <dataValidation allowBlank="1" showInputMessage="1" sqref="H46:H47" xr:uid="{8737BF4A-70F4-48A8-AFDD-19EEDE7237CA}"/>
  </dataValidations>
  <pageMargins left="0.70866141732283472" right="0.70866141732283472" top="0.74803149606299213" bottom="0.74803149606299213" header="0.31496062992125984" footer="0.31496062992125984"/>
  <pageSetup paperSize="8" scale="69" fitToHeight="0" orientation="landscape" horizontalDpi="1200" verticalDpi="1200" r:id="rId1"/>
  <headerFooter>
    <oddHeader>&amp;L&amp;F&amp;C&amp;A&amp;R&amp;D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45134-B94C-4BC5-87D9-AB9F5E405101}">
  <sheetPr>
    <pageSetUpPr autoPageBreaks="0" fitToPage="1"/>
  </sheetPr>
  <dimension ref="A1:O214"/>
  <sheetViews>
    <sheetView showGridLines="0" tabSelected="1" zoomScale="85" zoomScaleNormal="85" workbookViewId="0"/>
  </sheetViews>
  <sheetFormatPr defaultColWidth="17.21875" defaultRowHeight="13.5" x14ac:dyDescent="0.15"/>
  <cols>
    <col min="1" max="1" width="3.88671875" style="63" customWidth="1"/>
    <col min="2" max="2" width="19.77734375" style="70" customWidth="1"/>
    <col min="3" max="3" width="21.44140625" style="202" customWidth="1"/>
    <col min="4" max="4" width="37.21875" style="202" customWidth="1"/>
    <col min="5" max="5" width="27.21875" style="202" customWidth="1"/>
    <col min="6" max="6" width="22.44140625" style="202" customWidth="1"/>
    <col min="7" max="7" width="9" style="63" customWidth="1"/>
    <col min="8" max="8" width="26.77734375" style="274" customWidth="1"/>
    <col min="9" max="9" width="69.5546875" style="65" customWidth="1"/>
    <col min="10" max="10" width="3.44140625" style="70" customWidth="1"/>
    <col min="11" max="16384" width="17.21875" style="65"/>
  </cols>
  <sheetData>
    <row r="1" spans="1:15" ht="16.5" x14ac:dyDescent="0.25">
      <c r="B1" s="264" t="s">
        <v>0</v>
      </c>
      <c r="C1" s="265"/>
      <c r="D1" s="266"/>
      <c r="E1" s="266"/>
      <c r="F1" s="266"/>
      <c r="G1" s="64"/>
      <c r="H1" s="267"/>
      <c r="I1" s="64"/>
      <c r="J1" s="64"/>
      <c r="K1" s="64"/>
      <c r="L1" s="64"/>
      <c r="M1" s="64"/>
      <c r="N1" s="64"/>
      <c r="O1" s="64"/>
    </row>
    <row r="2" spans="1:15" ht="15.75" x14ac:dyDescent="0.25">
      <c r="B2" s="268"/>
      <c r="C2" s="64"/>
      <c r="D2" s="64"/>
      <c r="E2" s="64"/>
      <c r="F2" s="64"/>
      <c r="G2" s="64"/>
      <c r="H2" s="267"/>
      <c r="I2" s="66"/>
      <c r="J2" s="64"/>
      <c r="K2" s="64"/>
      <c r="L2" s="64"/>
      <c r="M2" s="64"/>
      <c r="N2" s="64"/>
      <c r="O2" s="64"/>
    </row>
    <row r="3" spans="1:15" ht="15.75" x14ac:dyDescent="0.25">
      <c r="B3" s="269" t="s">
        <v>1</v>
      </c>
      <c r="C3" s="269" t="s">
        <v>2</v>
      </c>
      <c r="D3" s="64"/>
      <c r="E3" s="64"/>
      <c r="F3" s="64"/>
      <c r="G3" s="64"/>
      <c r="H3" s="267"/>
      <c r="I3" s="64"/>
      <c r="J3" s="64"/>
      <c r="K3" s="64"/>
      <c r="L3" s="64"/>
      <c r="M3" s="64"/>
      <c r="N3" s="64"/>
      <c r="O3" s="64"/>
    </row>
    <row r="4" spans="1:15" ht="15.75" x14ac:dyDescent="0.25">
      <c r="B4" s="69" t="s">
        <v>3</v>
      </c>
      <c r="C4" s="270" t="s">
        <v>295</v>
      </c>
      <c r="D4" s="67"/>
      <c r="E4" s="67"/>
      <c r="F4" s="67"/>
      <c r="G4" s="67"/>
      <c r="H4" s="271"/>
      <c r="I4" s="67"/>
      <c r="J4" s="64"/>
      <c r="K4" s="64"/>
      <c r="L4" s="64"/>
      <c r="M4" s="64"/>
      <c r="N4" s="64"/>
      <c r="O4" s="64"/>
    </row>
    <row r="5" spans="1:15" ht="15.75" x14ac:dyDescent="0.25">
      <c r="B5" s="120"/>
      <c r="C5" s="270" t="s">
        <v>313</v>
      </c>
      <c r="D5" s="68"/>
      <c r="E5" s="68"/>
      <c r="F5" s="68"/>
      <c r="G5" s="68"/>
      <c r="H5" s="272"/>
      <c r="I5" s="68"/>
      <c r="J5" s="68"/>
      <c r="K5" s="68"/>
      <c r="L5" s="68"/>
      <c r="M5" s="68"/>
      <c r="N5" s="68"/>
      <c r="O5" s="68"/>
    </row>
    <row r="6" spans="1:15" ht="15.75" x14ac:dyDescent="0.15">
      <c r="B6" s="120"/>
      <c r="C6" s="273" t="s">
        <v>303</v>
      </c>
      <c r="D6" s="68"/>
      <c r="E6" s="68"/>
      <c r="F6" s="68"/>
      <c r="G6" s="68"/>
      <c r="H6" s="272"/>
      <c r="I6" s="68"/>
      <c r="J6" s="68"/>
      <c r="K6" s="68"/>
      <c r="L6" s="68"/>
      <c r="M6" s="68"/>
      <c r="N6" s="68"/>
      <c r="O6" s="68"/>
    </row>
    <row r="7" spans="1:15" ht="15.75" x14ac:dyDescent="0.25">
      <c r="B7" s="69" t="s">
        <v>4</v>
      </c>
      <c r="C7" s="270" t="s">
        <v>5</v>
      </c>
    </row>
    <row r="8" spans="1:15" ht="15.75" x14ac:dyDescent="0.25">
      <c r="B8" s="69"/>
      <c r="C8" s="270" t="s">
        <v>302</v>
      </c>
    </row>
    <row r="9" spans="1:15" ht="15.75" x14ac:dyDescent="0.15">
      <c r="C9" s="273"/>
    </row>
    <row r="10" spans="1:15" ht="16.5" thickBot="1" x14ac:dyDescent="0.3">
      <c r="A10" s="71"/>
      <c r="B10" s="275"/>
      <c r="C10" s="64"/>
      <c r="D10" s="276"/>
      <c r="E10" s="276"/>
      <c r="F10" s="276"/>
      <c r="H10" s="277" t="s">
        <v>6</v>
      </c>
    </row>
    <row r="11" spans="1:15" s="70" customFormat="1" ht="14.25" thickBot="1" x14ac:dyDescent="0.3">
      <c r="A11" s="72" t="s">
        <v>7</v>
      </c>
      <c r="B11" s="278" t="s">
        <v>8</v>
      </c>
      <c r="C11" s="279"/>
      <c r="D11" s="279"/>
      <c r="E11" s="279"/>
      <c r="F11" s="279"/>
      <c r="G11" s="72" t="s">
        <v>9</v>
      </c>
      <c r="H11" s="280" t="s">
        <v>10</v>
      </c>
      <c r="I11" s="250" t="s">
        <v>11</v>
      </c>
      <c r="J11" s="70" t="s">
        <v>12</v>
      </c>
    </row>
    <row r="12" spans="1:15" s="70" customFormat="1" ht="14.25" thickBot="1" x14ac:dyDescent="0.3">
      <c r="A12" s="73">
        <f>ROW()-11</f>
        <v>1</v>
      </c>
      <c r="B12" s="281" t="s">
        <v>13</v>
      </c>
      <c r="C12" s="282" t="s">
        <v>14</v>
      </c>
      <c r="D12" s="283"/>
      <c r="E12" s="284"/>
      <c r="F12" s="284"/>
      <c r="G12" s="285" t="s">
        <v>15</v>
      </c>
      <c r="H12" s="363"/>
      <c r="I12" s="286" t="s">
        <v>270</v>
      </c>
      <c r="J12" s="70" t="s">
        <v>12</v>
      </c>
    </row>
    <row r="13" spans="1:15" s="70" customFormat="1" ht="14.25" thickBot="1" x14ac:dyDescent="0.3">
      <c r="A13" s="73">
        <f t="shared" ref="A13:A76" si="0">ROW()-11</f>
        <v>2</v>
      </c>
      <c r="B13" s="287"/>
      <c r="C13" s="288" t="s">
        <v>16</v>
      </c>
      <c r="D13" s="289"/>
      <c r="E13" s="290" t="s">
        <v>17</v>
      </c>
      <c r="F13" s="291"/>
      <c r="G13" s="292" t="s">
        <v>15</v>
      </c>
      <c r="H13" s="293"/>
      <c r="I13" s="294" t="s">
        <v>18</v>
      </c>
      <c r="J13" s="70" t="s">
        <v>12</v>
      </c>
    </row>
    <row r="14" spans="1:15" s="70" customFormat="1" ht="14.25" thickBot="1" x14ac:dyDescent="0.3">
      <c r="A14" s="73">
        <f t="shared" si="0"/>
        <v>3</v>
      </c>
      <c r="B14" s="287"/>
      <c r="C14" s="288"/>
      <c r="D14" s="289"/>
      <c r="E14" s="290" t="s">
        <v>19</v>
      </c>
      <c r="F14" s="291"/>
      <c r="G14" s="292" t="s">
        <v>15</v>
      </c>
      <c r="H14" s="253"/>
      <c r="I14" s="294" t="s">
        <v>20</v>
      </c>
      <c r="J14" s="70" t="s">
        <v>12</v>
      </c>
    </row>
    <row r="15" spans="1:15" s="70" customFormat="1" ht="14.25" thickBot="1" x14ac:dyDescent="0.3">
      <c r="A15" s="73">
        <f t="shared" si="0"/>
        <v>4</v>
      </c>
      <c r="B15" s="287"/>
      <c r="C15" s="288"/>
      <c r="D15" s="289"/>
      <c r="E15" s="290" t="s">
        <v>21</v>
      </c>
      <c r="F15" s="291"/>
      <c r="G15" s="292" t="s">
        <v>15</v>
      </c>
      <c r="H15" s="253"/>
      <c r="I15" s="294" t="s">
        <v>22</v>
      </c>
      <c r="J15" s="70" t="s">
        <v>12</v>
      </c>
    </row>
    <row r="16" spans="1:15" s="70" customFormat="1" ht="14.25" thickBot="1" x14ac:dyDescent="0.3">
      <c r="A16" s="73">
        <f t="shared" si="0"/>
        <v>5</v>
      </c>
      <c r="B16" s="287"/>
      <c r="C16" s="295"/>
      <c r="D16" s="296"/>
      <c r="E16" s="297" t="s">
        <v>23</v>
      </c>
      <c r="F16" s="298"/>
      <c r="G16" s="299" t="s">
        <v>15</v>
      </c>
      <c r="H16" s="300"/>
      <c r="I16" s="301" t="s">
        <v>24</v>
      </c>
      <c r="J16" s="70" t="s">
        <v>12</v>
      </c>
    </row>
    <row r="17" spans="1:10" s="70" customFormat="1" ht="14.25" thickBot="1" x14ac:dyDescent="0.3">
      <c r="A17" s="73">
        <f t="shared" si="0"/>
        <v>6</v>
      </c>
      <c r="B17" s="287"/>
      <c r="C17" s="318" t="s">
        <v>26</v>
      </c>
      <c r="D17" s="302" t="s">
        <v>27</v>
      </c>
      <c r="E17" s="290" t="s">
        <v>17</v>
      </c>
      <c r="F17" s="291"/>
      <c r="G17" s="292" t="s">
        <v>25</v>
      </c>
      <c r="H17" s="293"/>
      <c r="I17" s="303" t="s">
        <v>18</v>
      </c>
      <c r="J17" s="70" t="s">
        <v>12</v>
      </c>
    </row>
    <row r="18" spans="1:10" s="70" customFormat="1" ht="14.25" thickBot="1" x14ac:dyDescent="0.3">
      <c r="A18" s="73">
        <f t="shared" si="0"/>
        <v>7</v>
      </c>
      <c r="B18" s="287"/>
      <c r="C18" s="288"/>
      <c r="D18" s="302"/>
      <c r="E18" s="290" t="s">
        <v>19</v>
      </c>
      <c r="F18" s="291"/>
      <c r="G18" s="304" t="s">
        <v>25</v>
      </c>
      <c r="H18" s="253"/>
      <c r="I18" s="294" t="s">
        <v>28</v>
      </c>
      <c r="J18" s="70" t="s">
        <v>12</v>
      </c>
    </row>
    <row r="19" spans="1:10" s="70" customFormat="1" ht="14.25" thickBot="1" x14ac:dyDescent="0.3">
      <c r="A19" s="73">
        <f t="shared" si="0"/>
        <v>8</v>
      </c>
      <c r="B19" s="287"/>
      <c r="C19" s="288"/>
      <c r="D19" s="302"/>
      <c r="E19" s="290" t="s">
        <v>21</v>
      </c>
      <c r="F19" s="291"/>
      <c r="G19" s="304" t="s">
        <v>25</v>
      </c>
      <c r="H19" s="253"/>
      <c r="I19" s="294" t="s">
        <v>29</v>
      </c>
      <c r="J19" s="70" t="s">
        <v>12</v>
      </c>
    </row>
    <row r="20" spans="1:10" s="70" customFormat="1" ht="14.25" thickBot="1" x14ac:dyDescent="0.3">
      <c r="A20" s="73">
        <f t="shared" si="0"/>
        <v>9</v>
      </c>
      <c r="B20" s="287"/>
      <c r="C20" s="288"/>
      <c r="D20" s="302"/>
      <c r="E20" s="290" t="s">
        <v>23</v>
      </c>
      <c r="F20" s="291"/>
      <c r="G20" s="304" t="s">
        <v>25</v>
      </c>
      <c r="H20" s="311"/>
      <c r="I20" s="294" t="s">
        <v>30</v>
      </c>
      <c r="J20" s="70" t="s">
        <v>12</v>
      </c>
    </row>
    <row r="21" spans="1:10" s="70" customFormat="1" ht="14.25" thickBot="1" x14ac:dyDescent="0.3">
      <c r="A21" s="73">
        <f t="shared" si="0"/>
        <v>10</v>
      </c>
      <c r="B21" s="287"/>
      <c r="C21" s="288"/>
      <c r="D21" s="302"/>
      <c r="E21" s="290" t="s">
        <v>31</v>
      </c>
      <c r="F21" s="291"/>
      <c r="G21" s="304" t="s">
        <v>32</v>
      </c>
      <c r="H21" s="364"/>
      <c r="I21" s="294" t="s">
        <v>33</v>
      </c>
      <c r="J21" s="70" t="s">
        <v>12</v>
      </c>
    </row>
    <row r="22" spans="1:10" s="70" customFormat="1" ht="14.25" thickBot="1" x14ac:dyDescent="0.3">
      <c r="A22" s="73">
        <f t="shared" si="0"/>
        <v>11</v>
      </c>
      <c r="B22" s="287"/>
      <c r="C22" s="288"/>
      <c r="D22" s="305"/>
      <c r="E22" s="306" t="s">
        <v>34</v>
      </c>
      <c r="F22" s="298"/>
      <c r="G22" s="307" t="s">
        <v>35</v>
      </c>
      <c r="H22" s="365"/>
      <c r="I22" s="301" t="s">
        <v>36</v>
      </c>
      <c r="J22" s="70" t="s">
        <v>12</v>
      </c>
    </row>
    <row r="23" spans="1:10" s="70" customFormat="1" ht="14.25" thickBot="1" x14ac:dyDescent="0.3">
      <c r="A23" s="73">
        <f t="shared" si="0"/>
        <v>12</v>
      </c>
      <c r="B23" s="287"/>
      <c r="C23" s="288"/>
      <c r="D23" s="308" t="s">
        <v>37</v>
      </c>
      <c r="E23" s="309" t="s">
        <v>19</v>
      </c>
      <c r="F23" s="310"/>
      <c r="G23" s="304" t="s">
        <v>25</v>
      </c>
      <c r="H23" s="253"/>
      <c r="I23" s="294" t="s">
        <v>28</v>
      </c>
      <c r="J23" s="70" t="s">
        <v>12</v>
      </c>
    </row>
    <row r="24" spans="1:10" s="70" customFormat="1" ht="14.25" thickBot="1" x14ac:dyDescent="0.3">
      <c r="A24" s="73">
        <f t="shared" si="0"/>
        <v>13</v>
      </c>
      <c r="B24" s="287"/>
      <c r="C24" s="288"/>
      <c r="D24" s="302"/>
      <c r="E24" s="290" t="s">
        <v>21</v>
      </c>
      <c r="F24" s="291"/>
      <c r="G24" s="304" t="s">
        <v>25</v>
      </c>
      <c r="H24" s="253"/>
      <c r="I24" s="294" t="s">
        <v>29</v>
      </c>
      <c r="J24" s="70" t="s">
        <v>12</v>
      </c>
    </row>
    <row r="25" spans="1:10" s="70" customFormat="1" ht="14.25" thickBot="1" x14ac:dyDescent="0.3">
      <c r="A25" s="73">
        <f t="shared" si="0"/>
        <v>14</v>
      </c>
      <c r="B25" s="287"/>
      <c r="C25" s="288"/>
      <c r="D25" s="302"/>
      <c r="E25" s="290" t="s">
        <v>23</v>
      </c>
      <c r="F25" s="291"/>
      <c r="G25" s="304" t="s">
        <v>25</v>
      </c>
      <c r="H25" s="311"/>
      <c r="I25" s="294" t="s">
        <v>30</v>
      </c>
      <c r="J25" s="70" t="s">
        <v>12</v>
      </c>
    </row>
    <row r="26" spans="1:10" s="70" customFormat="1" ht="14.25" thickBot="1" x14ac:dyDescent="0.3">
      <c r="A26" s="73">
        <f t="shared" si="0"/>
        <v>15</v>
      </c>
      <c r="B26" s="287"/>
      <c r="C26" s="288"/>
      <c r="D26" s="302"/>
      <c r="E26" s="290" t="s">
        <v>31</v>
      </c>
      <c r="F26" s="291"/>
      <c r="G26" s="304" t="s">
        <v>32</v>
      </c>
      <c r="H26" s="262"/>
      <c r="I26" s="294" t="s">
        <v>33</v>
      </c>
      <c r="J26" s="70" t="s">
        <v>12</v>
      </c>
    </row>
    <row r="27" spans="1:10" s="70" customFormat="1" ht="14.25" thickBot="1" x14ac:dyDescent="0.3">
      <c r="A27" s="73">
        <f t="shared" si="0"/>
        <v>16</v>
      </c>
      <c r="B27" s="287"/>
      <c r="C27" s="288"/>
      <c r="D27" s="305"/>
      <c r="E27" s="306" t="s">
        <v>34</v>
      </c>
      <c r="F27" s="298"/>
      <c r="G27" s="307" t="s">
        <v>35</v>
      </c>
      <c r="H27" s="366"/>
      <c r="I27" s="301" t="s">
        <v>36</v>
      </c>
      <c r="J27" s="70" t="s">
        <v>12</v>
      </c>
    </row>
    <row r="28" spans="1:10" s="70" customFormat="1" ht="14.25" thickBot="1" x14ac:dyDescent="0.3">
      <c r="A28" s="73">
        <f t="shared" si="0"/>
        <v>17</v>
      </c>
      <c r="B28" s="287"/>
      <c r="C28" s="288"/>
      <c r="D28" s="308" t="s">
        <v>38</v>
      </c>
      <c r="E28" s="309" t="s">
        <v>19</v>
      </c>
      <c r="F28" s="310"/>
      <c r="G28" s="304" t="s">
        <v>25</v>
      </c>
      <c r="H28" s="312"/>
      <c r="I28" s="294" t="s">
        <v>28</v>
      </c>
      <c r="J28" s="70" t="s">
        <v>12</v>
      </c>
    </row>
    <row r="29" spans="1:10" s="70" customFormat="1" ht="14.25" thickBot="1" x14ac:dyDescent="0.3">
      <c r="A29" s="73">
        <f t="shared" si="0"/>
        <v>18</v>
      </c>
      <c r="B29" s="287"/>
      <c r="C29" s="288"/>
      <c r="D29" s="302"/>
      <c r="E29" s="290" t="s">
        <v>21</v>
      </c>
      <c r="F29" s="291"/>
      <c r="G29" s="304" t="s">
        <v>25</v>
      </c>
      <c r="H29" s="312"/>
      <c r="I29" s="294" t="s">
        <v>29</v>
      </c>
      <c r="J29" s="70" t="s">
        <v>12</v>
      </c>
    </row>
    <row r="30" spans="1:10" s="70" customFormat="1" ht="14.25" thickBot="1" x14ac:dyDescent="0.3">
      <c r="A30" s="73">
        <f t="shared" si="0"/>
        <v>19</v>
      </c>
      <c r="B30" s="287"/>
      <c r="C30" s="288"/>
      <c r="D30" s="302"/>
      <c r="E30" s="290" t="s">
        <v>23</v>
      </c>
      <c r="F30" s="291"/>
      <c r="G30" s="304" t="s">
        <v>25</v>
      </c>
      <c r="H30" s="312"/>
      <c r="I30" s="294" t="s">
        <v>30</v>
      </c>
      <c r="J30" s="70" t="s">
        <v>12</v>
      </c>
    </row>
    <row r="31" spans="1:10" s="70" customFormat="1" ht="14.25" thickBot="1" x14ac:dyDescent="0.3">
      <c r="A31" s="73">
        <f t="shared" si="0"/>
        <v>20</v>
      </c>
      <c r="B31" s="287"/>
      <c r="C31" s="288"/>
      <c r="D31" s="302"/>
      <c r="E31" s="290" t="s">
        <v>31</v>
      </c>
      <c r="F31" s="291"/>
      <c r="G31" s="304" t="s">
        <v>32</v>
      </c>
      <c r="H31" s="262"/>
      <c r="I31" s="294" t="s">
        <v>33</v>
      </c>
      <c r="J31" s="70" t="s">
        <v>12</v>
      </c>
    </row>
    <row r="32" spans="1:10" s="70" customFormat="1" ht="14.25" thickBot="1" x14ac:dyDescent="0.3">
      <c r="A32" s="73">
        <f t="shared" si="0"/>
        <v>21</v>
      </c>
      <c r="B32" s="287"/>
      <c r="C32" s="288"/>
      <c r="D32" s="305"/>
      <c r="E32" s="306" t="s">
        <v>34</v>
      </c>
      <c r="F32" s="298"/>
      <c r="G32" s="307" t="s">
        <v>35</v>
      </c>
      <c r="H32" s="366"/>
      <c r="I32" s="301" t="s">
        <v>36</v>
      </c>
      <c r="J32" s="70" t="s">
        <v>12</v>
      </c>
    </row>
    <row r="33" spans="1:10" s="70" customFormat="1" ht="14.25" thickBot="1" x14ac:dyDescent="0.3">
      <c r="A33" s="73">
        <f t="shared" si="0"/>
        <v>22</v>
      </c>
      <c r="B33" s="287"/>
      <c r="C33" s="288"/>
      <c r="D33" s="308" t="s">
        <v>39</v>
      </c>
      <c r="E33" s="309" t="s">
        <v>19</v>
      </c>
      <c r="F33" s="310"/>
      <c r="G33" s="304" t="s">
        <v>25</v>
      </c>
      <c r="H33" s="253"/>
      <c r="I33" s="294" t="s">
        <v>28</v>
      </c>
      <c r="J33" s="70" t="s">
        <v>12</v>
      </c>
    </row>
    <row r="34" spans="1:10" s="70" customFormat="1" ht="14.25" thickBot="1" x14ac:dyDescent="0.3">
      <c r="A34" s="73">
        <f t="shared" si="0"/>
        <v>23</v>
      </c>
      <c r="B34" s="287"/>
      <c r="C34" s="288"/>
      <c r="D34" s="302"/>
      <c r="E34" s="290" t="s">
        <v>21</v>
      </c>
      <c r="F34" s="291"/>
      <c r="G34" s="304" t="s">
        <v>25</v>
      </c>
      <c r="H34" s="253"/>
      <c r="I34" s="294" t="s">
        <v>29</v>
      </c>
      <c r="J34" s="70" t="s">
        <v>12</v>
      </c>
    </row>
    <row r="35" spans="1:10" s="70" customFormat="1" ht="14.25" thickBot="1" x14ac:dyDescent="0.3">
      <c r="A35" s="73">
        <f t="shared" si="0"/>
        <v>24</v>
      </c>
      <c r="B35" s="287"/>
      <c r="C35" s="288"/>
      <c r="D35" s="302"/>
      <c r="E35" s="290" t="s">
        <v>23</v>
      </c>
      <c r="F35" s="291"/>
      <c r="G35" s="304" t="s">
        <v>25</v>
      </c>
      <c r="H35" s="311"/>
      <c r="I35" s="294" t="s">
        <v>30</v>
      </c>
      <c r="J35" s="70" t="s">
        <v>12</v>
      </c>
    </row>
    <row r="36" spans="1:10" s="70" customFormat="1" ht="14.25" thickBot="1" x14ac:dyDescent="0.3">
      <c r="A36" s="73">
        <f t="shared" si="0"/>
        <v>25</v>
      </c>
      <c r="B36" s="287"/>
      <c r="C36" s="288"/>
      <c r="D36" s="302"/>
      <c r="E36" s="290" t="s">
        <v>31</v>
      </c>
      <c r="F36" s="291"/>
      <c r="G36" s="304" t="s">
        <v>32</v>
      </c>
      <c r="H36" s="262"/>
      <c r="I36" s="294" t="s">
        <v>33</v>
      </c>
      <c r="J36" s="70" t="s">
        <v>12</v>
      </c>
    </row>
    <row r="37" spans="1:10" s="70" customFormat="1" ht="14.25" thickBot="1" x14ac:dyDescent="0.3">
      <c r="A37" s="73">
        <f t="shared" si="0"/>
        <v>26</v>
      </c>
      <c r="B37" s="287"/>
      <c r="C37" s="288"/>
      <c r="D37" s="305"/>
      <c r="E37" s="306" t="s">
        <v>34</v>
      </c>
      <c r="F37" s="367"/>
      <c r="G37" s="368" t="s">
        <v>35</v>
      </c>
      <c r="H37" s="369"/>
      <c r="I37" s="370" t="s">
        <v>36</v>
      </c>
      <c r="J37" s="70" t="s">
        <v>12</v>
      </c>
    </row>
    <row r="38" spans="1:10" ht="14.25" thickBot="1" x14ac:dyDescent="0.2">
      <c r="A38" s="73">
        <f t="shared" si="0"/>
        <v>27</v>
      </c>
      <c r="B38" s="371" t="s">
        <v>40</v>
      </c>
      <c r="C38" s="342" t="s">
        <v>41</v>
      </c>
      <c r="D38" s="326" t="s">
        <v>42</v>
      </c>
      <c r="E38" s="327"/>
      <c r="F38" s="291"/>
      <c r="G38" s="372" t="s">
        <v>15</v>
      </c>
      <c r="H38" s="256" t="s">
        <v>43</v>
      </c>
      <c r="I38" s="303" t="s">
        <v>271</v>
      </c>
      <c r="J38" s="70" t="s">
        <v>12</v>
      </c>
    </row>
    <row r="39" spans="1:10" ht="14.25" thickBot="1" x14ac:dyDescent="0.2">
      <c r="A39" s="73">
        <f t="shared" si="0"/>
        <v>28</v>
      </c>
      <c r="B39" s="318"/>
      <c r="C39" s="315"/>
      <c r="D39" s="316" t="s">
        <v>299</v>
      </c>
      <c r="E39" s="317"/>
      <c r="F39" s="291"/>
      <c r="G39" s="304" t="s">
        <v>44</v>
      </c>
      <c r="H39" s="121"/>
      <c r="I39" s="294" t="s">
        <v>278</v>
      </c>
      <c r="J39" s="70" t="s">
        <v>12</v>
      </c>
    </row>
    <row r="40" spans="1:10" ht="14.25" thickBot="1" x14ac:dyDescent="0.2">
      <c r="A40" s="73">
        <f t="shared" si="0"/>
        <v>29</v>
      </c>
      <c r="B40" s="318"/>
      <c r="C40" s="315"/>
      <c r="D40" s="316" t="s">
        <v>45</v>
      </c>
      <c r="E40" s="317"/>
      <c r="F40" s="291"/>
      <c r="G40" s="304" t="s">
        <v>15</v>
      </c>
      <c r="H40" s="253"/>
      <c r="I40" s="294" t="s">
        <v>272</v>
      </c>
      <c r="J40" s="70" t="s">
        <v>12</v>
      </c>
    </row>
    <row r="41" spans="1:10" ht="27.75" thickBot="1" x14ac:dyDescent="0.2">
      <c r="A41" s="73">
        <f t="shared" si="0"/>
        <v>30</v>
      </c>
      <c r="B41" s="318"/>
      <c r="C41" s="315"/>
      <c r="D41" s="316" t="s">
        <v>47</v>
      </c>
      <c r="E41" s="317"/>
      <c r="F41" s="291"/>
      <c r="G41" s="304"/>
      <c r="H41" s="122"/>
      <c r="I41" s="294" t="s">
        <v>275</v>
      </c>
      <c r="J41" s="70" t="s">
        <v>12</v>
      </c>
    </row>
    <row r="42" spans="1:10" ht="14.25" thickBot="1" x14ac:dyDescent="0.2">
      <c r="A42" s="73">
        <f t="shared" si="0"/>
        <v>31</v>
      </c>
      <c r="B42" s="318"/>
      <c r="C42" s="315"/>
      <c r="D42" s="316" t="s">
        <v>49</v>
      </c>
      <c r="E42" s="317"/>
      <c r="F42" s="291"/>
      <c r="G42" s="304" t="s">
        <v>15</v>
      </c>
      <c r="H42" s="253"/>
      <c r="I42" s="294" t="s">
        <v>51</v>
      </c>
      <c r="J42" s="70" t="s">
        <v>12</v>
      </c>
    </row>
    <row r="43" spans="1:10" ht="14.25" thickBot="1" x14ac:dyDescent="0.2">
      <c r="A43" s="73">
        <f t="shared" si="0"/>
        <v>32</v>
      </c>
      <c r="B43" s="318"/>
      <c r="C43" s="315"/>
      <c r="D43" s="288" t="s">
        <v>52</v>
      </c>
      <c r="E43" s="319" t="s">
        <v>19</v>
      </c>
      <c r="F43" s="320"/>
      <c r="G43" s="304" t="s">
        <v>15</v>
      </c>
      <c r="H43" s="253"/>
      <c r="I43" s="294" t="s">
        <v>54</v>
      </c>
      <c r="J43" s="70" t="s">
        <v>12</v>
      </c>
    </row>
    <row r="44" spans="1:10" ht="14.25" thickBot="1" x14ac:dyDescent="0.2">
      <c r="A44" s="73">
        <f t="shared" si="0"/>
        <v>33</v>
      </c>
      <c r="B44" s="318"/>
      <c r="C44" s="315"/>
      <c r="D44" s="288"/>
      <c r="E44" s="319" t="s">
        <v>55</v>
      </c>
      <c r="F44" s="291"/>
      <c r="G44" s="304" t="s">
        <v>15</v>
      </c>
      <c r="H44" s="253"/>
      <c r="I44" s="294" t="s">
        <v>22</v>
      </c>
      <c r="J44" s="70" t="s">
        <v>12</v>
      </c>
    </row>
    <row r="45" spans="1:10" ht="14.25" thickBot="1" x14ac:dyDescent="0.2">
      <c r="A45" s="73">
        <f t="shared" si="0"/>
        <v>34</v>
      </c>
      <c r="B45" s="318"/>
      <c r="C45" s="315"/>
      <c r="D45" s="288"/>
      <c r="E45" s="290" t="s">
        <v>57</v>
      </c>
      <c r="F45" s="291"/>
      <c r="G45" s="304" t="s">
        <v>15</v>
      </c>
      <c r="H45" s="123"/>
      <c r="I45" s="294" t="s">
        <v>30</v>
      </c>
      <c r="J45" s="70" t="s">
        <v>12</v>
      </c>
    </row>
    <row r="46" spans="1:10" ht="73.150000000000006" customHeight="1" thickBot="1" x14ac:dyDescent="0.2">
      <c r="A46" s="73">
        <f t="shared" si="0"/>
        <v>35</v>
      </c>
      <c r="B46" s="318"/>
      <c r="C46" s="315"/>
      <c r="D46" s="321" t="s">
        <v>58</v>
      </c>
      <c r="E46" s="322"/>
      <c r="F46" s="320"/>
      <c r="G46" s="304" t="s">
        <v>15</v>
      </c>
      <c r="H46" s="122"/>
      <c r="I46" s="294" t="s">
        <v>314</v>
      </c>
      <c r="J46" s="70" t="s">
        <v>12</v>
      </c>
    </row>
    <row r="47" spans="1:10" ht="87.6" customHeight="1" thickBot="1" x14ac:dyDescent="0.2">
      <c r="A47" s="73">
        <f t="shared" si="0"/>
        <v>36</v>
      </c>
      <c r="B47" s="318"/>
      <c r="C47" s="315"/>
      <c r="D47" s="316" t="s">
        <v>60</v>
      </c>
      <c r="E47" s="317"/>
      <c r="F47" s="291"/>
      <c r="G47" s="304" t="s">
        <v>15</v>
      </c>
      <c r="H47" s="121"/>
      <c r="I47" s="294" t="s">
        <v>315</v>
      </c>
      <c r="J47" s="70" t="s">
        <v>12</v>
      </c>
    </row>
    <row r="48" spans="1:10" ht="63" customHeight="1" thickBot="1" x14ac:dyDescent="0.2">
      <c r="A48" s="73">
        <f t="shared" si="0"/>
        <v>37</v>
      </c>
      <c r="B48" s="318"/>
      <c r="C48" s="323"/>
      <c r="D48" s="324" t="s">
        <v>62</v>
      </c>
      <c r="E48" s="306"/>
      <c r="F48" s="306"/>
      <c r="G48" s="307" t="s">
        <v>15</v>
      </c>
      <c r="H48" s="257"/>
      <c r="I48" s="301" t="s">
        <v>267</v>
      </c>
      <c r="J48" s="70" t="s">
        <v>12</v>
      </c>
    </row>
    <row r="49" spans="1:10" ht="14.25" thickBot="1" x14ac:dyDescent="0.2">
      <c r="A49" s="73">
        <f t="shared" si="0"/>
        <v>38</v>
      </c>
      <c r="B49" s="318"/>
      <c r="C49" s="325" t="s">
        <v>64</v>
      </c>
      <c r="D49" s="326" t="s">
        <v>65</v>
      </c>
      <c r="E49" s="327"/>
      <c r="F49" s="310"/>
      <c r="G49" s="292" t="s">
        <v>15</v>
      </c>
      <c r="H49" s="253"/>
      <c r="I49" s="303" t="s">
        <v>67</v>
      </c>
      <c r="J49" s="70" t="s">
        <v>12</v>
      </c>
    </row>
    <row r="50" spans="1:10" ht="14.25" thickBot="1" x14ac:dyDescent="0.2">
      <c r="A50" s="73">
        <f t="shared" si="0"/>
        <v>39</v>
      </c>
      <c r="B50" s="318"/>
      <c r="C50" s="328"/>
      <c r="D50" s="321" t="s">
        <v>68</v>
      </c>
      <c r="E50" s="322"/>
      <c r="F50" s="320"/>
      <c r="G50" s="304" t="s">
        <v>15</v>
      </c>
      <c r="H50" s="253"/>
      <c r="I50" s="294" t="s">
        <v>70</v>
      </c>
      <c r="J50" s="70" t="s">
        <v>12</v>
      </c>
    </row>
    <row r="51" spans="1:10" ht="61.15" customHeight="1" thickBot="1" x14ac:dyDescent="0.2">
      <c r="A51" s="73">
        <f t="shared" si="0"/>
        <v>40</v>
      </c>
      <c r="B51" s="318"/>
      <c r="C51" s="328"/>
      <c r="D51" s="321" t="s">
        <v>71</v>
      </c>
      <c r="E51" s="322"/>
      <c r="F51" s="320"/>
      <c r="G51" s="304" t="s">
        <v>15</v>
      </c>
      <c r="H51" s="253"/>
      <c r="I51" s="294" t="s">
        <v>73</v>
      </c>
      <c r="J51" s="70" t="s">
        <v>12</v>
      </c>
    </row>
    <row r="52" spans="1:10" ht="14.25" thickBot="1" x14ac:dyDescent="0.2">
      <c r="A52" s="73">
        <f t="shared" si="0"/>
        <v>41</v>
      </c>
      <c r="B52" s="318"/>
      <c r="C52" s="328"/>
      <c r="D52" s="321" t="s">
        <v>74</v>
      </c>
      <c r="E52" s="322"/>
      <c r="F52" s="320"/>
      <c r="G52" s="304" t="s">
        <v>15</v>
      </c>
      <c r="H52" s="259"/>
      <c r="I52" s="294" t="s">
        <v>273</v>
      </c>
      <c r="J52" s="70" t="s">
        <v>12</v>
      </c>
    </row>
    <row r="53" spans="1:10" ht="14.25" thickBot="1" x14ac:dyDescent="0.2">
      <c r="A53" s="73">
        <f t="shared" si="0"/>
        <v>42</v>
      </c>
      <c r="B53" s="318"/>
      <c r="C53" s="328"/>
      <c r="D53" s="321" t="s">
        <v>76</v>
      </c>
      <c r="E53" s="322"/>
      <c r="F53" s="320"/>
      <c r="G53" s="304" t="s">
        <v>15</v>
      </c>
      <c r="H53" s="253"/>
      <c r="I53" s="294" t="s">
        <v>274</v>
      </c>
      <c r="J53" s="70" t="s">
        <v>12</v>
      </c>
    </row>
    <row r="54" spans="1:10" ht="30" customHeight="1" thickBot="1" x14ac:dyDescent="0.2">
      <c r="A54" s="73">
        <f t="shared" si="0"/>
        <v>43</v>
      </c>
      <c r="B54" s="318"/>
      <c r="C54" s="328"/>
      <c r="D54" s="321" t="s">
        <v>78</v>
      </c>
      <c r="E54" s="322"/>
      <c r="F54" s="320"/>
      <c r="G54" s="304" t="s">
        <v>79</v>
      </c>
      <c r="H54" s="124"/>
      <c r="I54" s="294" t="s">
        <v>316</v>
      </c>
      <c r="J54" s="70" t="s">
        <v>12</v>
      </c>
    </row>
    <row r="55" spans="1:10" ht="30" customHeight="1" thickBot="1" x14ac:dyDescent="0.2">
      <c r="A55" s="73">
        <f t="shared" si="0"/>
        <v>44</v>
      </c>
      <c r="B55" s="318"/>
      <c r="C55" s="328"/>
      <c r="D55" s="321" t="s">
        <v>80</v>
      </c>
      <c r="E55" s="322"/>
      <c r="F55" s="320"/>
      <c r="G55" s="304" t="s">
        <v>79</v>
      </c>
      <c r="H55" s="124"/>
      <c r="I55" s="294" t="s">
        <v>317</v>
      </c>
      <c r="J55" s="70" t="s">
        <v>12</v>
      </c>
    </row>
    <row r="56" spans="1:10" ht="30" customHeight="1" thickBot="1" x14ac:dyDescent="0.2">
      <c r="A56" s="73">
        <f t="shared" si="0"/>
        <v>45</v>
      </c>
      <c r="B56" s="318"/>
      <c r="C56" s="328"/>
      <c r="D56" s="321" t="s">
        <v>81</v>
      </c>
      <c r="E56" s="322"/>
      <c r="F56" s="320"/>
      <c r="G56" s="304" t="s">
        <v>79</v>
      </c>
      <c r="H56" s="124"/>
      <c r="I56" s="294" t="s">
        <v>318</v>
      </c>
      <c r="J56" s="70" t="s">
        <v>12</v>
      </c>
    </row>
    <row r="57" spans="1:10" ht="30" customHeight="1" thickBot="1" x14ac:dyDescent="0.2">
      <c r="A57" s="73">
        <f t="shared" si="0"/>
        <v>46</v>
      </c>
      <c r="B57" s="318"/>
      <c r="C57" s="328"/>
      <c r="D57" s="321" t="s">
        <v>82</v>
      </c>
      <c r="E57" s="322"/>
      <c r="F57" s="320"/>
      <c r="G57" s="304" t="s">
        <v>79</v>
      </c>
      <c r="H57" s="124"/>
      <c r="I57" s="294" t="s">
        <v>318</v>
      </c>
      <c r="J57" s="70" t="s">
        <v>12</v>
      </c>
    </row>
    <row r="58" spans="1:10" ht="30" customHeight="1" thickBot="1" x14ac:dyDescent="0.2">
      <c r="A58" s="73">
        <f t="shared" si="0"/>
        <v>47</v>
      </c>
      <c r="B58" s="318"/>
      <c r="C58" s="328"/>
      <c r="D58" s="321" t="s">
        <v>83</v>
      </c>
      <c r="E58" s="322"/>
      <c r="F58" s="320"/>
      <c r="G58" s="304" t="s">
        <v>79</v>
      </c>
      <c r="H58" s="124"/>
      <c r="I58" s="294" t="s">
        <v>318</v>
      </c>
      <c r="J58" s="70" t="s">
        <v>12</v>
      </c>
    </row>
    <row r="59" spans="1:10" ht="30" customHeight="1" thickBot="1" x14ac:dyDescent="0.2">
      <c r="A59" s="73">
        <f t="shared" si="0"/>
        <v>48</v>
      </c>
      <c r="B59" s="318"/>
      <c r="C59" s="328"/>
      <c r="D59" s="321" t="s">
        <v>84</v>
      </c>
      <c r="E59" s="322"/>
      <c r="F59" s="320"/>
      <c r="G59" s="304" t="s">
        <v>79</v>
      </c>
      <c r="H59" s="124"/>
      <c r="I59" s="294" t="s">
        <v>318</v>
      </c>
      <c r="J59" s="70" t="s">
        <v>12</v>
      </c>
    </row>
    <row r="60" spans="1:10" ht="30" customHeight="1" thickBot="1" x14ac:dyDescent="0.2">
      <c r="A60" s="73">
        <f t="shared" si="0"/>
        <v>49</v>
      </c>
      <c r="B60" s="318"/>
      <c r="C60" s="328"/>
      <c r="D60" s="321" t="s">
        <v>85</v>
      </c>
      <c r="E60" s="322"/>
      <c r="F60" s="320"/>
      <c r="G60" s="304" t="s">
        <v>79</v>
      </c>
      <c r="H60" s="124"/>
      <c r="I60" s="294" t="s">
        <v>318</v>
      </c>
      <c r="J60" s="70" t="s">
        <v>12</v>
      </c>
    </row>
    <row r="61" spans="1:10" ht="30" customHeight="1" thickBot="1" x14ac:dyDescent="0.2">
      <c r="A61" s="73">
        <f t="shared" si="0"/>
        <v>50</v>
      </c>
      <c r="B61" s="318"/>
      <c r="C61" s="328"/>
      <c r="D61" s="321" t="s">
        <v>86</v>
      </c>
      <c r="E61" s="322"/>
      <c r="F61" s="320"/>
      <c r="G61" s="304" t="s">
        <v>79</v>
      </c>
      <c r="H61" s="124"/>
      <c r="I61" s="294" t="s">
        <v>318</v>
      </c>
      <c r="J61" s="70" t="s">
        <v>12</v>
      </c>
    </row>
    <row r="62" spans="1:10" ht="30" customHeight="1" thickBot="1" x14ac:dyDescent="0.2">
      <c r="A62" s="73">
        <f t="shared" si="0"/>
        <v>51</v>
      </c>
      <c r="B62" s="318"/>
      <c r="C62" s="328"/>
      <c r="D62" s="321" t="s">
        <v>87</v>
      </c>
      <c r="E62" s="322"/>
      <c r="F62" s="320"/>
      <c r="G62" s="304" t="s">
        <v>79</v>
      </c>
      <c r="H62" s="124"/>
      <c r="I62" s="294" t="s">
        <v>318</v>
      </c>
      <c r="J62" s="70" t="s">
        <v>12</v>
      </c>
    </row>
    <row r="63" spans="1:10" ht="30" customHeight="1" thickBot="1" x14ac:dyDescent="0.2">
      <c r="A63" s="73">
        <f t="shared" si="0"/>
        <v>52</v>
      </c>
      <c r="B63" s="318"/>
      <c r="C63" s="328"/>
      <c r="D63" s="321" t="s">
        <v>88</v>
      </c>
      <c r="E63" s="322"/>
      <c r="F63" s="320"/>
      <c r="G63" s="304" t="s">
        <v>79</v>
      </c>
      <c r="H63" s="258">
        <f>H57-SUM(H58:H62)</f>
        <v>0</v>
      </c>
      <c r="I63" s="294" t="s">
        <v>276</v>
      </c>
      <c r="J63" s="70" t="s">
        <v>12</v>
      </c>
    </row>
    <row r="64" spans="1:10" ht="14.25" thickBot="1" x14ac:dyDescent="0.2">
      <c r="A64" s="73">
        <f t="shared" si="0"/>
        <v>53</v>
      </c>
      <c r="B64" s="318"/>
      <c r="C64" s="328"/>
      <c r="D64" s="321" t="s">
        <v>89</v>
      </c>
      <c r="E64" s="322"/>
      <c r="F64" s="320"/>
      <c r="G64" s="304" t="s">
        <v>90</v>
      </c>
      <c r="H64" s="253"/>
      <c r="I64" s="294" t="s">
        <v>277</v>
      </c>
      <c r="J64" s="70" t="s">
        <v>12</v>
      </c>
    </row>
    <row r="65" spans="1:11" ht="31.9" customHeight="1" thickBot="1" x14ac:dyDescent="0.2">
      <c r="A65" s="73">
        <f t="shared" si="0"/>
        <v>54</v>
      </c>
      <c r="B65" s="318"/>
      <c r="C65" s="328"/>
      <c r="D65" s="321" t="s">
        <v>92</v>
      </c>
      <c r="E65" s="322"/>
      <c r="F65" s="320"/>
      <c r="G65" s="304" t="s">
        <v>15</v>
      </c>
      <c r="H65" s="121"/>
      <c r="I65" s="294" t="s">
        <v>311</v>
      </c>
      <c r="J65" s="70" t="s">
        <v>12</v>
      </c>
    </row>
    <row r="66" spans="1:11" ht="27.75" thickBot="1" x14ac:dyDescent="0.2">
      <c r="A66" s="73">
        <f t="shared" si="0"/>
        <v>55</v>
      </c>
      <c r="B66" s="318"/>
      <c r="C66" s="328"/>
      <c r="D66" s="321" t="s">
        <v>93</v>
      </c>
      <c r="E66" s="322"/>
      <c r="F66" s="320"/>
      <c r="G66" s="304" t="s">
        <v>90</v>
      </c>
      <c r="H66" s="121"/>
      <c r="I66" s="294" t="s">
        <v>312</v>
      </c>
      <c r="J66" s="70" t="s">
        <v>12</v>
      </c>
    </row>
    <row r="67" spans="1:11" ht="48" customHeight="1" thickBot="1" x14ac:dyDescent="0.2">
      <c r="A67" s="73">
        <f t="shared" si="0"/>
        <v>56</v>
      </c>
      <c r="B67" s="318"/>
      <c r="C67" s="328"/>
      <c r="D67" s="321" t="s">
        <v>94</v>
      </c>
      <c r="E67" s="322"/>
      <c r="F67" s="320"/>
      <c r="G67" s="304" t="s">
        <v>15</v>
      </c>
      <c r="H67" s="121"/>
      <c r="I67" s="294" t="s">
        <v>319</v>
      </c>
      <c r="J67" s="70" t="s">
        <v>12</v>
      </c>
      <c r="K67" s="373"/>
    </row>
    <row r="68" spans="1:11" ht="14.25" thickBot="1" x14ac:dyDescent="0.2">
      <c r="A68" s="73">
        <f t="shared" si="0"/>
        <v>57</v>
      </c>
      <c r="B68" s="318"/>
      <c r="C68" s="328"/>
      <c r="D68" s="321" t="s">
        <v>96</v>
      </c>
      <c r="E68" s="322"/>
      <c r="F68" s="320"/>
      <c r="G68" s="304" t="s">
        <v>15</v>
      </c>
      <c r="H68" s="121"/>
      <c r="I68" s="294" t="s">
        <v>97</v>
      </c>
      <c r="J68" s="70" t="s">
        <v>12</v>
      </c>
    </row>
    <row r="69" spans="1:11" ht="14.25" thickBot="1" x14ac:dyDescent="0.2">
      <c r="A69" s="73">
        <f t="shared" si="0"/>
        <v>58</v>
      </c>
      <c r="B69" s="318"/>
      <c r="C69" s="328"/>
      <c r="D69" s="321" t="s">
        <v>98</v>
      </c>
      <c r="E69" s="322"/>
      <c r="F69" s="320"/>
      <c r="G69" s="304" t="s">
        <v>15</v>
      </c>
      <c r="H69" s="121"/>
      <c r="I69" s="294" t="s">
        <v>97</v>
      </c>
      <c r="J69" s="70" t="s">
        <v>12</v>
      </c>
    </row>
    <row r="70" spans="1:11" ht="14.25" thickBot="1" x14ac:dyDescent="0.2">
      <c r="A70" s="73">
        <f t="shared" si="0"/>
        <v>59</v>
      </c>
      <c r="B70" s="318"/>
      <c r="C70" s="328"/>
      <c r="D70" s="321" t="s">
        <v>99</v>
      </c>
      <c r="E70" s="322"/>
      <c r="F70" s="320"/>
      <c r="G70" s="304" t="s">
        <v>15</v>
      </c>
      <c r="H70" s="121"/>
      <c r="I70" s="294" t="s">
        <v>97</v>
      </c>
      <c r="J70" s="70" t="s">
        <v>12</v>
      </c>
    </row>
    <row r="71" spans="1:11" ht="14.25" thickBot="1" x14ac:dyDescent="0.2">
      <c r="A71" s="73">
        <f t="shared" si="0"/>
        <v>60</v>
      </c>
      <c r="B71" s="318"/>
      <c r="C71" s="328"/>
      <c r="D71" s="321" t="s">
        <v>100</v>
      </c>
      <c r="E71" s="322"/>
      <c r="F71" s="320"/>
      <c r="G71" s="304" t="s">
        <v>15</v>
      </c>
      <c r="H71" s="121"/>
      <c r="I71" s="294" t="s">
        <v>97</v>
      </c>
      <c r="J71" s="70" t="s">
        <v>12</v>
      </c>
    </row>
    <row r="72" spans="1:11" ht="42.6" customHeight="1" thickBot="1" x14ac:dyDescent="0.2">
      <c r="A72" s="73">
        <f t="shared" si="0"/>
        <v>61</v>
      </c>
      <c r="B72" s="318"/>
      <c r="C72" s="328"/>
      <c r="D72" s="321" t="s">
        <v>300</v>
      </c>
      <c r="E72" s="322"/>
      <c r="F72" s="320"/>
      <c r="G72" s="304" t="s">
        <v>15</v>
      </c>
      <c r="H72" s="121"/>
      <c r="I72" s="294" t="s">
        <v>320</v>
      </c>
      <c r="J72" s="70" t="s">
        <v>12</v>
      </c>
    </row>
    <row r="73" spans="1:11" ht="71.45" customHeight="1" thickBot="1" x14ac:dyDescent="0.2">
      <c r="A73" s="73">
        <f t="shared" si="0"/>
        <v>62</v>
      </c>
      <c r="B73" s="318"/>
      <c r="C73" s="328"/>
      <c r="D73" s="321" t="s">
        <v>102</v>
      </c>
      <c r="E73" s="322"/>
      <c r="F73" s="320"/>
      <c r="G73" s="304" t="s">
        <v>15</v>
      </c>
      <c r="H73" s="121"/>
      <c r="I73" s="294" t="s">
        <v>321</v>
      </c>
      <c r="J73" s="70" t="s">
        <v>12</v>
      </c>
    </row>
    <row r="74" spans="1:11" ht="14.25" thickBot="1" x14ac:dyDescent="0.2">
      <c r="A74" s="73">
        <f t="shared" si="0"/>
        <v>63</v>
      </c>
      <c r="B74" s="318"/>
      <c r="C74" s="328"/>
      <c r="D74" s="321" t="s">
        <v>104</v>
      </c>
      <c r="E74" s="322"/>
      <c r="F74" s="320"/>
      <c r="G74" s="304" t="s">
        <v>44</v>
      </c>
      <c r="H74" s="121"/>
      <c r="I74" s="294" t="s">
        <v>298</v>
      </c>
      <c r="J74" s="70" t="s">
        <v>12</v>
      </c>
    </row>
    <row r="75" spans="1:11" ht="14.25" thickBot="1" x14ac:dyDescent="0.2">
      <c r="A75" s="73">
        <f t="shared" si="0"/>
        <v>64</v>
      </c>
      <c r="B75" s="318"/>
      <c r="C75" s="328"/>
      <c r="D75" s="321" t="s">
        <v>105</v>
      </c>
      <c r="E75" s="322"/>
      <c r="F75" s="320"/>
      <c r="G75" s="304" t="s">
        <v>15</v>
      </c>
      <c r="H75" s="121"/>
      <c r="I75" s="294" t="s">
        <v>279</v>
      </c>
      <c r="J75" s="70" t="s">
        <v>12</v>
      </c>
    </row>
    <row r="76" spans="1:11" ht="14.25" thickBot="1" x14ac:dyDescent="0.2">
      <c r="A76" s="73">
        <f t="shared" si="0"/>
        <v>65</v>
      </c>
      <c r="B76" s="318"/>
      <c r="C76" s="328"/>
      <c r="D76" s="329" t="s">
        <v>106</v>
      </c>
      <c r="E76" s="322"/>
      <c r="F76" s="320"/>
      <c r="G76" s="304" t="s">
        <v>15</v>
      </c>
      <c r="H76" s="121"/>
      <c r="I76" s="294" t="s">
        <v>279</v>
      </c>
      <c r="J76" s="70" t="s">
        <v>12</v>
      </c>
    </row>
    <row r="77" spans="1:11" ht="27.75" thickBot="1" x14ac:dyDescent="0.2">
      <c r="A77" s="73">
        <f t="shared" ref="A77:A140" si="1">ROW()-11</f>
        <v>66</v>
      </c>
      <c r="B77" s="318"/>
      <c r="C77" s="328"/>
      <c r="D77" s="330" t="s">
        <v>107</v>
      </c>
      <c r="E77" s="322" t="s">
        <v>108</v>
      </c>
      <c r="F77" s="320"/>
      <c r="G77" s="304" t="s">
        <v>15</v>
      </c>
      <c r="H77" s="251"/>
      <c r="I77" s="294" t="s">
        <v>296</v>
      </c>
      <c r="J77" s="70" t="s">
        <v>12</v>
      </c>
    </row>
    <row r="78" spans="1:11" ht="14.25" thickBot="1" x14ac:dyDescent="0.2">
      <c r="A78" s="73">
        <f t="shared" si="1"/>
        <v>67</v>
      </c>
      <c r="B78" s="318"/>
      <c r="C78" s="315"/>
      <c r="D78" s="331"/>
      <c r="E78" s="317" t="s">
        <v>110</v>
      </c>
      <c r="F78" s="291"/>
      <c r="G78" s="304" t="s">
        <v>15</v>
      </c>
      <c r="H78" s="121"/>
      <c r="I78" s="294" t="s">
        <v>112</v>
      </c>
      <c r="J78" s="70" t="s">
        <v>12</v>
      </c>
    </row>
    <row r="79" spans="1:11" ht="14.25" thickBot="1" x14ac:dyDescent="0.2">
      <c r="A79" s="73">
        <f t="shared" si="1"/>
        <v>68</v>
      </c>
      <c r="B79" s="318"/>
      <c r="C79" s="315"/>
      <c r="D79" s="331"/>
      <c r="E79" s="317" t="s">
        <v>113</v>
      </c>
      <c r="F79" s="291"/>
      <c r="G79" s="304" t="s">
        <v>15</v>
      </c>
      <c r="H79" s="252"/>
      <c r="I79" s="294" t="s">
        <v>297</v>
      </c>
      <c r="J79" s="70" t="s">
        <v>12</v>
      </c>
    </row>
    <row r="80" spans="1:11" ht="27.75" thickBot="1" x14ac:dyDescent="0.2">
      <c r="A80" s="73">
        <f t="shared" si="1"/>
        <v>69</v>
      </c>
      <c r="B80" s="318"/>
      <c r="C80" s="315"/>
      <c r="D80" s="332" t="s">
        <v>115</v>
      </c>
      <c r="E80" s="317" t="s">
        <v>116</v>
      </c>
      <c r="F80" s="291"/>
      <c r="G80" s="304" t="s">
        <v>15</v>
      </c>
      <c r="H80" s="251"/>
      <c r="I80" s="294" t="s">
        <v>97</v>
      </c>
      <c r="J80" s="70" t="s">
        <v>12</v>
      </c>
    </row>
    <row r="81" spans="1:10" ht="14.25" thickBot="1" x14ac:dyDescent="0.2">
      <c r="A81" s="73">
        <f t="shared" si="1"/>
        <v>70</v>
      </c>
      <c r="B81" s="318"/>
      <c r="C81" s="315"/>
      <c r="D81" s="331"/>
      <c r="E81" s="317" t="s">
        <v>110</v>
      </c>
      <c r="F81" s="291"/>
      <c r="G81" s="304" t="s">
        <v>15</v>
      </c>
      <c r="H81" s="121"/>
      <c r="I81" s="294" t="s">
        <v>97</v>
      </c>
      <c r="J81" s="70" t="s">
        <v>12</v>
      </c>
    </row>
    <row r="82" spans="1:10" ht="14.25" thickBot="1" x14ac:dyDescent="0.2">
      <c r="A82" s="73">
        <f t="shared" si="1"/>
        <v>71</v>
      </c>
      <c r="B82" s="318"/>
      <c r="C82" s="315"/>
      <c r="D82" s="333"/>
      <c r="E82" s="317" t="s">
        <v>113</v>
      </c>
      <c r="F82" s="291"/>
      <c r="G82" s="304" t="s">
        <v>15</v>
      </c>
      <c r="H82" s="252"/>
      <c r="I82" s="294" t="s">
        <v>97</v>
      </c>
      <c r="J82" s="70" t="s">
        <v>12</v>
      </c>
    </row>
    <row r="83" spans="1:10" ht="27.75" thickBot="1" x14ac:dyDescent="0.2">
      <c r="A83" s="73">
        <f t="shared" si="1"/>
        <v>72</v>
      </c>
      <c r="B83" s="318"/>
      <c r="C83" s="315"/>
      <c r="D83" s="332" t="s">
        <v>120</v>
      </c>
      <c r="E83" s="317" t="s">
        <v>116</v>
      </c>
      <c r="F83" s="291"/>
      <c r="G83" s="304" t="s">
        <v>15</v>
      </c>
      <c r="H83" s="251"/>
      <c r="I83" s="294" t="s">
        <v>97</v>
      </c>
      <c r="J83" s="70" t="s">
        <v>12</v>
      </c>
    </row>
    <row r="84" spans="1:10" ht="14.25" thickBot="1" x14ac:dyDescent="0.2">
      <c r="A84" s="73">
        <f t="shared" si="1"/>
        <v>73</v>
      </c>
      <c r="B84" s="318"/>
      <c r="C84" s="315"/>
      <c r="D84" s="331"/>
      <c r="E84" s="317" t="s">
        <v>110</v>
      </c>
      <c r="F84" s="291"/>
      <c r="G84" s="304" t="s">
        <v>15</v>
      </c>
      <c r="H84" s="121"/>
      <c r="I84" s="294" t="s">
        <v>97</v>
      </c>
      <c r="J84" s="70" t="s">
        <v>12</v>
      </c>
    </row>
    <row r="85" spans="1:10" ht="14.25" thickBot="1" x14ac:dyDescent="0.2">
      <c r="A85" s="73">
        <f t="shared" si="1"/>
        <v>74</v>
      </c>
      <c r="B85" s="318"/>
      <c r="C85" s="315"/>
      <c r="D85" s="333"/>
      <c r="E85" s="317" t="s">
        <v>113</v>
      </c>
      <c r="F85" s="291"/>
      <c r="G85" s="304" t="s">
        <v>15</v>
      </c>
      <c r="H85" s="252"/>
      <c r="I85" s="294" t="s">
        <v>97</v>
      </c>
      <c r="J85" s="70" t="s">
        <v>12</v>
      </c>
    </row>
    <row r="86" spans="1:10" ht="27.75" thickBot="1" x14ac:dyDescent="0.2">
      <c r="A86" s="73">
        <f t="shared" si="1"/>
        <v>75</v>
      </c>
      <c r="B86" s="318"/>
      <c r="C86" s="315"/>
      <c r="D86" s="332" t="s">
        <v>124</v>
      </c>
      <c r="E86" s="317" t="s">
        <v>116</v>
      </c>
      <c r="F86" s="291"/>
      <c r="G86" s="304" t="s">
        <v>15</v>
      </c>
      <c r="H86" s="251"/>
      <c r="I86" s="294" t="s">
        <v>97</v>
      </c>
      <c r="J86" s="70" t="s">
        <v>12</v>
      </c>
    </row>
    <row r="87" spans="1:10" ht="14.25" thickBot="1" x14ac:dyDescent="0.2">
      <c r="A87" s="73">
        <f t="shared" si="1"/>
        <v>76</v>
      </c>
      <c r="B87" s="318"/>
      <c r="C87" s="315"/>
      <c r="D87" s="331"/>
      <c r="E87" s="317" t="s">
        <v>110</v>
      </c>
      <c r="F87" s="291"/>
      <c r="G87" s="304" t="s">
        <v>15</v>
      </c>
      <c r="H87" s="121"/>
      <c r="I87" s="294" t="s">
        <v>97</v>
      </c>
      <c r="J87" s="70" t="s">
        <v>12</v>
      </c>
    </row>
    <row r="88" spans="1:10" ht="14.25" thickBot="1" x14ac:dyDescent="0.2">
      <c r="A88" s="73">
        <f t="shared" si="1"/>
        <v>77</v>
      </c>
      <c r="B88" s="318"/>
      <c r="C88" s="315"/>
      <c r="D88" s="333"/>
      <c r="E88" s="317" t="s">
        <v>113</v>
      </c>
      <c r="F88" s="291"/>
      <c r="G88" s="304" t="s">
        <v>15</v>
      </c>
      <c r="H88" s="252"/>
      <c r="I88" s="294" t="s">
        <v>97</v>
      </c>
      <c r="J88" s="70" t="s">
        <v>12</v>
      </c>
    </row>
    <row r="89" spans="1:10" ht="27.75" thickBot="1" x14ac:dyDescent="0.2">
      <c r="A89" s="73">
        <f t="shared" si="1"/>
        <v>78</v>
      </c>
      <c r="B89" s="318"/>
      <c r="C89" s="315"/>
      <c r="D89" s="332" t="s">
        <v>128</v>
      </c>
      <c r="E89" s="317" t="s">
        <v>116</v>
      </c>
      <c r="F89" s="291"/>
      <c r="G89" s="304" t="s">
        <v>15</v>
      </c>
      <c r="H89" s="251"/>
      <c r="I89" s="294" t="s">
        <v>97</v>
      </c>
      <c r="J89" s="70" t="s">
        <v>12</v>
      </c>
    </row>
    <row r="90" spans="1:10" ht="14.25" thickBot="1" x14ac:dyDescent="0.2">
      <c r="A90" s="73">
        <f t="shared" si="1"/>
        <v>79</v>
      </c>
      <c r="B90" s="318"/>
      <c r="C90" s="315"/>
      <c r="D90" s="331"/>
      <c r="E90" s="317" t="s">
        <v>110</v>
      </c>
      <c r="F90" s="291"/>
      <c r="G90" s="304" t="s">
        <v>25</v>
      </c>
      <c r="H90" s="121"/>
      <c r="I90" s="294" t="s">
        <v>97</v>
      </c>
      <c r="J90" s="70" t="s">
        <v>12</v>
      </c>
    </row>
    <row r="91" spans="1:10" ht="14.25" thickBot="1" x14ac:dyDescent="0.2">
      <c r="A91" s="73">
        <f t="shared" si="1"/>
        <v>80</v>
      </c>
      <c r="B91" s="318"/>
      <c r="C91" s="315"/>
      <c r="D91" s="333"/>
      <c r="E91" s="317" t="s">
        <v>113</v>
      </c>
      <c r="F91" s="291"/>
      <c r="G91" s="304" t="s">
        <v>15</v>
      </c>
      <c r="H91" s="252"/>
      <c r="I91" s="294" t="s">
        <v>97</v>
      </c>
      <c r="J91" s="70" t="s">
        <v>12</v>
      </c>
    </row>
    <row r="92" spans="1:10" ht="14.25" thickBot="1" x14ac:dyDescent="0.2">
      <c r="A92" s="73">
        <f t="shared" si="1"/>
        <v>81</v>
      </c>
      <c r="B92" s="318"/>
      <c r="C92" s="328"/>
      <c r="D92" s="321" t="s">
        <v>263</v>
      </c>
      <c r="E92" s="322"/>
      <c r="F92" s="320"/>
      <c r="G92" s="304" t="s">
        <v>15</v>
      </c>
      <c r="H92" s="253"/>
      <c r="I92" s="294" t="s">
        <v>279</v>
      </c>
      <c r="J92" s="70" t="s">
        <v>12</v>
      </c>
    </row>
    <row r="93" spans="1:10" ht="41.25" thickBot="1" x14ac:dyDescent="0.2">
      <c r="A93" s="73">
        <f t="shared" si="1"/>
        <v>82</v>
      </c>
      <c r="B93" s="318"/>
      <c r="C93" s="328"/>
      <c r="D93" s="334" t="s">
        <v>307</v>
      </c>
      <c r="E93" s="322"/>
      <c r="F93" s="320"/>
      <c r="G93" s="304" t="s">
        <v>15</v>
      </c>
      <c r="H93" s="253"/>
      <c r="I93" s="294" t="s">
        <v>279</v>
      </c>
      <c r="J93" s="70" t="s">
        <v>12</v>
      </c>
    </row>
    <row r="94" spans="1:10" ht="30" customHeight="1" thickBot="1" x14ac:dyDescent="0.2">
      <c r="A94" s="73">
        <f t="shared" si="1"/>
        <v>83</v>
      </c>
      <c r="B94" s="318"/>
      <c r="C94" s="315"/>
      <c r="D94" s="288" t="s">
        <v>261</v>
      </c>
      <c r="E94" s="335"/>
      <c r="F94" s="291"/>
      <c r="G94" s="304" t="s">
        <v>15</v>
      </c>
      <c r="H94" s="121"/>
      <c r="I94" s="294" t="s">
        <v>322</v>
      </c>
      <c r="J94" s="70" t="s">
        <v>12</v>
      </c>
    </row>
    <row r="95" spans="1:10" ht="30" customHeight="1" thickBot="1" x14ac:dyDescent="0.2">
      <c r="A95" s="73">
        <f t="shared" si="1"/>
        <v>84</v>
      </c>
      <c r="B95" s="318"/>
      <c r="C95" s="315"/>
      <c r="D95" s="374" t="s">
        <v>262</v>
      </c>
      <c r="E95" s="335"/>
      <c r="F95" s="291"/>
      <c r="G95" s="304" t="s">
        <v>15</v>
      </c>
      <c r="H95" s="121"/>
      <c r="I95" s="294" t="s">
        <v>322</v>
      </c>
      <c r="J95" s="70" t="s">
        <v>12</v>
      </c>
    </row>
    <row r="96" spans="1:10" ht="45" customHeight="1" thickBot="1" x14ac:dyDescent="0.2">
      <c r="A96" s="73">
        <f t="shared" si="1"/>
        <v>85</v>
      </c>
      <c r="B96" s="318"/>
      <c r="C96" s="315"/>
      <c r="D96" s="336" t="s">
        <v>132</v>
      </c>
      <c r="E96" s="322" t="s">
        <v>133</v>
      </c>
      <c r="F96" s="320"/>
      <c r="G96" s="304" t="s">
        <v>134</v>
      </c>
      <c r="H96" s="253"/>
      <c r="I96" s="294" t="s">
        <v>323</v>
      </c>
      <c r="J96" s="70" t="s">
        <v>12</v>
      </c>
    </row>
    <row r="97" spans="1:10" ht="14.25" thickBot="1" x14ac:dyDescent="0.2">
      <c r="A97" s="73">
        <f t="shared" si="1"/>
        <v>86</v>
      </c>
      <c r="B97" s="318"/>
      <c r="C97" s="328"/>
      <c r="D97" s="375"/>
      <c r="E97" s="317" t="s">
        <v>135</v>
      </c>
      <c r="F97" s="291"/>
      <c r="G97" s="304" t="s">
        <v>136</v>
      </c>
      <c r="H97" s="124"/>
      <c r="I97" s="294" t="s">
        <v>280</v>
      </c>
      <c r="J97" s="70" t="s">
        <v>12</v>
      </c>
    </row>
    <row r="98" spans="1:10" ht="14.25" thickBot="1" x14ac:dyDescent="0.2">
      <c r="A98" s="73">
        <f t="shared" si="1"/>
        <v>87</v>
      </c>
      <c r="B98" s="318"/>
      <c r="C98" s="328"/>
      <c r="D98" s="302" t="s">
        <v>137</v>
      </c>
      <c r="E98" s="322" t="s">
        <v>138</v>
      </c>
      <c r="F98" s="320"/>
      <c r="G98" s="304" t="s">
        <v>15</v>
      </c>
      <c r="H98" s="253"/>
      <c r="I98" s="294" t="s">
        <v>281</v>
      </c>
      <c r="J98" s="70" t="s">
        <v>12</v>
      </c>
    </row>
    <row r="99" spans="1:10" ht="14.25" thickBot="1" x14ac:dyDescent="0.2">
      <c r="A99" s="73">
        <f t="shared" si="1"/>
        <v>88</v>
      </c>
      <c r="B99" s="318"/>
      <c r="C99" s="328"/>
      <c r="D99" s="376"/>
      <c r="E99" s="317" t="s">
        <v>140</v>
      </c>
      <c r="F99" s="291"/>
      <c r="G99" s="304" t="s">
        <v>15</v>
      </c>
      <c r="H99" s="259"/>
      <c r="I99" s="294" t="s">
        <v>282</v>
      </c>
      <c r="J99" s="70" t="s">
        <v>12</v>
      </c>
    </row>
    <row r="100" spans="1:10" ht="14.25" thickBot="1" x14ac:dyDescent="0.2">
      <c r="A100" s="73">
        <f t="shared" si="1"/>
        <v>89</v>
      </c>
      <c r="B100" s="318"/>
      <c r="C100" s="328"/>
      <c r="D100" s="377"/>
      <c r="E100" s="338" t="s">
        <v>141</v>
      </c>
      <c r="F100" s="339"/>
      <c r="G100" s="340" t="s">
        <v>90</v>
      </c>
      <c r="H100" s="260"/>
      <c r="I100" s="378" t="s">
        <v>283</v>
      </c>
      <c r="J100" s="70" t="s">
        <v>12</v>
      </c>
    </row>
    <row r="101" spans="1:10" ht="14.25" thickBot="1" x14ac:dyDescent="0.2">
      <c r="A101" s="73">
        <f t="shared" si="1"/>
        <v>90</v>
      </c>
      <c r="B101" s="281" t="s">
        <v>142</v>
      </c>
      <c r="C101" s="325" t="s">
        <v>143</v>
      </c>
      <c r="D101" s="288"/>
      <c r="E101" s="318"/>
      <c r="F101" s="287"/>
      <c r="G101" s="341" t="s">
        <v>144</v>
      </c>
      <c r="H101" s="261"/>
      <c r="I101" s="379" t="s">
        <v>284</v>
      </c>
      <c r="J101" s="70" t="s">
        <v>12</v>
      </c>
    </row>
    <row r="102" spans="1:10" ht="14.25" thickBot="1" x14ac:dyDescent="0.2">
      <c r="A102" s="73">
        <f t="shared" si="1"/>
        <v>91</v>
      </c>
      <c r="B102" s="287"/>
      <c r="C102" s="342" t="s">
        <v>145</v>
      </c>
      <c r="D102" s="343" t="s">
        <v>146</v>
      </c>
      <c r="E102" s="327"/>
      <c r="F102" s="310"/>
      <c r="G102" s="344" t="s">
        <v>144</v>
      </c>
      <c r="H102" s="254"/>
      <c r="I102" s="380" t="s">
        <v>285</v>
      </c>
      <c r="J102" s="70" t="s">
        <v>12</v>
      </c>
    </row>
    <row r="103" spans="1:10" ht="14.25" thickBot="1" x14ac:dyDescent="0.2">
      <c r="A103" s="73">
        <f t="shared" si="1"/>
        <v>92</v>
      </c>
      <c r="B103" s="287"/>
      <c r="C103" s="315"/>
      <c r="D103" s="336" t="s">
        <v>147</v>
      </c>
      <c r="E103" s="322" t="s">
        <v>148</v>
      </c>
      <c r="F103" s="320"/>
      <c r="G103" s="304" t="s">
        <v>15</v>
      </c>
      <c r="H103" s="253"/>
      <c r="I103" s="294" t="s">
        <v>286</v>
      </c>
      <c r="J103" s="70" t="s">
        <v>12</v>
      </c>
    </row>
    <row r="104" spans="1:10" ht="14.25" thickBot="1" x14ac:dyDescent="0.2">
      <c r="A104" s="73">
        <f t="shared" si="1"/>
        <v>93</v>
      </c>
      <c r="B104" s="287"/>
      <c r="C104" s="315"/>
      <c r="D104" s="289"/>
      <c r="E104" s="322" t="s">
        <v>31</v>
      </c>
      <c r="F104" s="320"/>
      <c r="G104" s="304" t="s">
        <v>32</v>
      </c>
      <c r="H104" s="262"/>
      <c r="I104" s="294" t="s">
        <v>325</v>
      </c>
      <c r="J104" s="70" t="s">
        <v>12</v>
      </c>
    </row>
    <row r="105" spans="1:10" ht="14.25" thickBot="1" x14ac:dyDescent="0.2">
      <c r="A105" s="73">
        <f t="shared" si="1"/>
        <v>94</v>
      </c>
      <c r="B105" s="287"/>
      <c r="C105" s="315"/>
      <c r="D105" s="337"/>
      <c r="E105" s="322" t="s">
        <v>150</v>
      </c>
      <c r="F105" s="320"/>
      <c r="G105" s="304" t="s">
        <v>15</v>
      </c>
      <c r="H105" s="253"/>
      <c r="I105" s="294" t="s">
        <v>287</v>
      </c>
      <c r="J105" s="70" t="s">
        <v>12</v>
      </c>
    </row>
    <row r="106" spans="1:10" ht="14.25" thickBot="1" x14ac:dyDescent="0.2">
      <c r="A106" s="73">
        <f t="shared" si="1"/>
        <v>95</v>
      </c>
      <c r="B106" s="287"/>
      <c r="C106" s="315"/>
      <c r="D106" s="289" t="s">
        <v>152</v>
      </c>
      <c r="E106" s="322" t="s">
        <v>148</v>
      </c>
      <c r="F106" s="320"/>
      <c r="G106" s="304" t="s">
        <v>15</v>
      </c>
      <c r="H106" s="253"/>
      <c r="I106" s="294" t="s">
        <v>97</v>
      </c>
      <c r="J106" s="70" t="s">
        <v>12</v>
      </c>
    </row>
    <row r="107" spans="1:10" ht="14.25" thickBot="1" x14ac:dyDescent="0.2">
      <c r="A107" s="73">
        <f t="shared" si="1"/>
        <v>96</v>
      </c>
      <c r="B107" s="287"/>
      <c r="C107" s="315"/>
      <c r="D107" s="289"/>
      <c r="E107" s="322" t="s">
        <v>31</v>
      </c>
      <c r="F107" s="320"/>
      <c r="G107" s="304" t="s">
        <v>32</v>
      </c>
      <c r="H107" s="262"/>
      <c r="I107" s="294" t="s">
        <v>97</v>
      </c>
      <c r="J107" s="70" t="s">
        <v>12</v>
      </c>
    </row>
    <row r="108" spans="1:10" ht="14.25" thickBot="1" x14ac:dyDescent="0.2">
      <c r="A108" s="73">
        <f t="shared" si="1"/>
        <v>97</v>
      </c>
      <c r="B108" s="287"/>
      <c r="C108" s="315"/>
      <c r="D108" s="337"/>
      <c r="E108" s="322" t="s">
        <v>150</v>
      </c>
      <c r="F108" s="320"/>
      <c r="G108" s="304" t="s">
        <v>15</v>
      </c>
      <c r="H108" s="253"/>
      <c r="I108" s="294" t="s">
        <v>97</v>
      </c>
      <c r="J108" s="70" t="s">
        <v>12</v>
      </c>
    </row>
    <row r="109" spans="1:10" ht="14.25" thickBot="1" x14ac:dyDescent="0.2">
      <c r="A109" s="73">
        <f t="shared" si="1"/>
        <v>98</v>
      </c>
      <c r="B109" s="287"/>
      <c r="C109" s="315"/>
      <c r="D109" s="289" t="s">
        <v>153</v>
      </c>
      <c r="E109" s="322" t="s">
        <v>148</v>
      </c>
      <c r="F109" s="320"/>
      <c r="G109" s="304" t="s">
        <v>15</v>
      </c>
      <c r="H109" s="253"/>
      <c r="I109" s="294" t="s">
        <v>97</v>
      </c>
      <c r="J109" s="70" t="s">
        <v>12</v>
      </c>
    </row>
    <row r="110" spans="1:10" ht="14.25" thickBot="1" x14ac:dyDescent="0.2">
      <c r="A110" s="73">
        <f t="shared" si="1"/>
        <v>99</v>
      </c>
      <c r="B110" s="287"/>
      <c r="C110" s="315"/>
      <c r="D110" s="289"/>
      <c r="E110" s="322" t="s">
        <v>31</v>
      </c>
      <c r="F110" s="320"/>
      <c r="G110" s="304" t="s">
        <v>32</v>
      </c>
      <c r="H110" s="262"/>
      <c r="I110" s="294" t="s">
        <v>97</v>
      </c>
      <c r="J110" s="70" t="s">
        <v>12</v>
      </c>
    </row>
    <row r="111" spans="1:10" ht="14.25" thickBot="1" x14ac:dyDescent="0.2">
      <c r="A111" s="73">
        <f t="shared" si="1"/>
        <v>100</v>
      </c>
      <c r="B111" s="287"/>
      <c r="C111" s="315"/>
      <c r="D111" s="337"/>
      <c r="E111" s="322" t="s">
        <v>150</v>
      </c>
      <c r="F111" s="320"/>
      <c r="G111" s="304" t="s">
        <v>15</v>
      </c>
      <c r="H111" s="253"/>
      <c r="I111" s="294" t="s">
        <v>97</v>
      </c>
      <c r="J111" s="70" t="s">
        <v>12</v>
      </c>
    </row>
    <row r="112" spans="1:10" ht="14.25" thickBot="1" x14ac:dyDescent="0.2">
      <c r="A112" s="73">
        <f t="shared" si="1"/>
        <v>101</v>
      </c>
      <c r="B112" s="287"/>
      <c r="C112" s="315"/>
      <c r="D112" s="289" t="s">
        <v>154</v>
      </c>
      <c r="E112" s="322" t="s">
        <v>148</v>
      </c>
      <c r="F112" s="320"/>
      <c r="G112" s="304" t="s">
        <v>15</v>
      </c>
      <c r="H112" s="253"/>
      <c r="I112" s="294" t="s">
        <v>97</v>
      </c>
      <c r="J112" s="70" t="s">
        <v>12</v>
      </c>
    </row>
    <row r="113" spans="1:10" ht="14.25" thickBot="1" x14ac:dyDescent="0.2">
      <c r="A113" s="73">
        <f t="shared" si="1"/>
        <v>102</v>
      </c>
      <c r="B113" s="287"/>
      <c r="C113" s="315"/>
      <c r="D113" s="289"/>
      <c r="E113" s="322" t="s">
        <v>31</v>
      </c>
      <c r="F113" s="320"/>
      <c r="G113" s="304" t="s">
        <v>32</v>
      </c>
      <c r="H113" s="262"/>
      <c r="I113" s="294" t="s">
        <v>97</v>
      </c>
      <c r="J113" s="70" t="s">
        <v>12</v>
      </c>
    </row>
    <row r="114" spans="1:10" ht="14.25" thickBot="1" x14ac:dyDescent="0.2">
      <c r="A114" s="73">
        <f t="shared" si="1"/>
        <v>103</v>
      </c>
      <c r="B114" s="287"/>
      <c r="C114" s="315"/>
      <c r="D114" s="337"/>
      <c r="E114" s="322" t="s">
        <v>150</v>
      </c>
      <c r="F114" s="320"/>
      <c r="G114" s="304" t="s">
        <v>15</v>
      </c>
      <c r="H114" s="253"/>
      <c r="I114" s="294" t="s">
        <v>97</v>
      </c>
      <c r="J114" s="70" t="s">
        <v>12</v>
      </c>
    </row>
    <row r="115" spans="1:10" ht="14.25" thickBot="1" x14ac:dyDescent="0.2">
      <c r="A115" s="73">
        <f t="shared" si="1"/>
        <v>104</v>
      </c>
      <c r="B115" s="287"/>
      <c r="C115" s="315"/>
      <c r="D115" s="289" t="s">
        <v>155</v>
      </c>
      <c r="E115" s="322" t="s">
        <v>148</v>
      </c>
      <c r="F115" s="320"/>
      <c r="G115" s="304" t="s">
        <v>15</v>
      </c>
      <c r="H115" s="253"/>
      <c r="I115" s="294" t="s">
        <v>97</v>
      </c>
      <c r="J115" s="70" t="s">
        <v>12</v>
      </c>
    </row>
    <row r="116" spans="1:10" ht="14.25" thickBot="1" x14ac:dyDescent="0.2">
      <c r="A116" s="73">
        <f t="shared" si="1"/>
        <v>105</v>
      </c>
      <c r="B116" s="287"/>
      <c r="C116" s="315"/>
      <c r="D116" s="289"/>
      <c r="E116" s="322" t="s">
        <v>31</v>
      </c>
      <c r="F116" s="320"/>
      <c r="G116" s="304" t="s">
        <v>32</v>
      </c>
      <c r="H116" s="262"/>
      <c r="I116" s="294" t="s">
        <v>97</v>
      </c>
      <c r="J116" s="70" t="s">
        <v>12</v>
      </c>
    </row>
    <row r="117" spans="1:10" ht="14.25" thickBot="1" x14ac:dyDescent="0.2">
      <c r="A117" s="73">
        <f t="shared" si="1"/>
        <v>106</v>
      </c>
      <c r="B117" s="287"/>
      <c r="C117" s="323"/>
      <c r="D117" s="296"/>
      <c r="E117" s="345" t="s">
        <v>150</v>
      </c>
      <c r="F117" s="314"/>
      <c r="G117" s="346" t="s">
        <v>15</v>
      </c>
      <c r="H117" s="253"/>
      <c r="I117" s="370" t="s">
        <v>97</v>
      </c>
      <c r="J117" s="70" t="s">
        <v>12</v>
      </c>
    </row>
    <row r="118" spans="1:10" ht="14.25" thickBot="1" x14ac:dyDescent="0.2">
      <c r="A118" s="73">
        <f t="shared" si="1"/>
        <v>107</v>
      </c>
      <c r="B118" s="287"/>
      <c r="C118" s="315" t="s">
        <v>156</v>
      </c>
      <c r="D118" s="347" t="s">
        <v>157</v>
      </c>
      <c r="E118" s="70"/>
      <c r="F118" s="348"/>
      <c r="G118" s="344" t="s">
        <v>144</v>
      </c>
      <c r="H118" s="263"/>
      <c r="I118" s="303" t="s">
        <v>288</v>
      </c>
      <c r="J118" s="70" t="s">
        <v>12</v>
      </c>
    </row>
    <row r="119" spans="1:10" ht="14.25" thickBot="1" x14ac:dyDescent="0.2">
      <c r="A119" s="73">
        <f t="shared" si="1"/>
        <v>108</v>
      </c>
      <c r="B119" s="287"/>
      <c r="C119" s="315"/>
      <c r="D119" s="349" t="s">
        <v>158</v>
      </c>
      <c r="E119" s="350" t="s">
        <v>158</v>
      </c>
      <c r="F119" s="351"/>
      <c r="G119" s="304" t="s">
        <v>15</v>
      </c>
      <c r="H119" s="253"/>
      <c r="I119" s="294" t="s">
        <v>289</v>
      </c>
      <c r="J119" s="70" t="s">
        <v>12</v>
      </c>
    </row>
    <row r="120" spans="1:10" ht="14.25" thickBot="1" x14ac:dyDescent="0.2">
      <c r="A120" s="73">
        <f t="shared" si="1"/>
        <v>109</v>
      </c>
      <c r="B120" s="287"/>
      <c r="C120" s="315"/>
      <c r="D120" s="288"/>
      <c r="E120" s="350" t="s">
        <v>160</v>
      </c>
      <c r="F120" s="351"/>
      <c r="G120" s="304" t="s">
        <v>15</v>
      </c>
      <c r="H120" s="253"/>
      <c r="I120" s="294" t="s">
        <v>290</v>
      </c>
      <c r="J120" s="70" t="s">
        <v>12</v>
      </c>
    </row>
    <row r="121" spans="1:10" ht="14.25" thickBot="1" x14ac:dyDescent="0.2">
      <c r="A121" s="73">
        <f t="shared" si="1"/>
        <v>110</v>
      </c>
      <c r="B121" s="287"/>
      <c r="C121" s="315"/>
      <c r="D121" s="288"/>
      <c r="E121" s="352" t="s">
        <v>162</v>
      </c>
      <c r="F121" s="353"/>
      <c r="G121" s="304" t="s">
        <v>15</v>
      </c>
      <c r="H121" s="253"/>
      <c r="I121" s="294" t="s">
        <v>291</v>
      </c>
      <c r="J121" s="70" t="s">
        <v>12</v>
      </c>
    </row>
    <row r="122" spans="1:10" ht="14.25" thickBot="1" x14ac:dyDescent="0.2">
      <c r="A122" s="73">
        <f t="shared" si="1"/>
        <v>111</v>
      </c>
      <c r="B122" s="287"/>
      <c r="C122" s="354"/>
      <c r="D122" s="336" t="s">
        <v>164</v>
      </c>
      <c r="E122" s="355" t="s">
        <v>165</v>
      </c>
      <c r="F122" s="356" t="s">
        <v>148</v>
      </c>
      <c r="G122" s="304" t="s">
        <v>15</v>
      </c>
      <c r="H122" s="253"/>
      <c r="I122" s="294" t="s">
        <v>292</v>
      </c>
      <c r="J122" s="70" t="s">
        <v>12</v>
      </c>
    </row>
    <row r="123" spans="1:10" ht="14.25" thickBot="1" x14ac:dyDescent="0.2">
      <c r="A123" s="73">
        <f t="shared" si="1"/>
        <v>112</v>
      </c>
      <c r="B123" s="287"/>
      <c r="C123" s="354"/>
      <c r="D123" s="289"/>
      <c r="E123" s="357"/>
      <c r="F123" s="358" t="s">
        <v>166</v>
      </c>
      <c r="G123" s="304" t="s">
        <v>32</v>
      </c>
      <c r="H123" s="262"/>
      <c r="I123" s="294" t="s">
        <v>326</v>
      </c>
      <c r="J123" s="70" t="s">
        <v>12</v>
      </c>
    </row>
    <row r="124" spans="1:10" ht="14.25" thickBot="1" x14ac:dyDescent="0.2">
      <c r="A124" s="73">
        <f t="shared" si="1"/>
        <v>113</v>
      </c>
      <c r="B124" s="287"/>
      <c r="C124" s="354"/>
      <c r="D124" s="289"/>
      <c r="E124" s="359"/>
      <c r="F124" s="358" t="s">
        <v>167</v>
      </c>
      <c r="G124" s="304" t="s">
        <v>15</v>
      </c>
      <c r="H124" s="253"/>
      <c r="I124" s="294" t="s">
        <v>293</v>
      </c>
      <c r="J124" s="70" t="s">
        <v>12</v>
      </c>
    </row>
    <row r="125" spans="1:10" ht="14.25" thickBot="1" x14ac:dyDescent="0.2">
      <c r="A125" s="73">
        <f t="shared" si="1"/>
        <v>114</v>
      </c>
      <c r="B125" s="287"/>
      <c r="C125" s="354"/>
      <c r="D125" s="289"/>
      <c r="E125" s="357" t="s">
        <v>169</v>
      </c>
      <c r="F125" s="358" t="s">
        <v>148</v>
      </c>
      <c r="G125" s="304" t="s">
        <v>15</v>
      </c>
      <c r="H125" s="253"/>
      <c r="I125" s="294" t="s">
        <v>170</v>
      </c>
      <c r="J125" s="70" t="s">
        <v>12</v>
      </c>
    </row>
    <row r="126" spans="1:10" ht="14.25" thickBot="1" x14ac:dyDescent="0.2">
      <c r="A126" s="73">
        <f t="shared" si="1"/>
        <v>115</v>
      </c>
      <c r="B126" s="287"/>
      <c r="C126" s="354"/>
      <c r="D126" s="289"/>
      <c r="E126" s="357"/>
      <c r="F126" s="358" t="s">
        <v>166</v>
      </c>
      <c r="G126" s="304" t="s">
        <v>32</v>
      </c>
      <c r="H126" s="262"/>
      <c r="I126" s="294" t="s">
        <v>170</v>
      </c>
      <c r="J126" s="70" t="s">
        <v>12</v>
      </c>
    </row>
    <row r="127" spans="1:10" ht="14.25" thickBot="1" x14ac:dyDescent="0.2">
      <c r="A127" s="73">
        <f t="shared" si="1"/>
        <v>116</v>
      </c>
      <c r="B127" s="287"/>
      <c r="C127" s="354"/>
      <c r="D127" s="289"/>
      <c r="E127" s="359"/>
      <c r="F127" s="358" t="s">
        <v>167</v>
      </c>
      <c r="G127" s="304" t="s">
        <v>15</v>
      </c>
      <c r="H127" s="253"/>
      <c r="I127" s="294" t="s">
        <v>170</v>
      </c>
      <c r="J127" s="70" t="s">
        <v>12</v>
      </c>
    </row>
    <row r="128" spans="1:10" ht="14.25" thickBot="1" x14ac:dyDescent="0.2">
      <c r="A128" s="73">
        <f t="shared" si="1"/>
        <v>117</v>
      </c>
      <c r="B128" s="287"/>
      <c r="C128" s="354"/>
      <c r="D128" s="289"/>
      <c r="E128" s="357" t="s">
        <v>171</v>
      </c>
      <c r="F128" s="358" t="s">
        <v>148</v>
      </c>
      <c r="G128" s="304" t="s">
        <v>15</v>
      </c>
      <c r="H128" s="253"/>
      <c r="I128" s="294" t="s">
        <v>170</v>
      </c>
      <c r="J128" s="70" t="s">
        <v>12</v>
      </c>
    </row>
    <row r="129" spans="1:10" ht="14.25" thickBot="1" x14ac:dyDescent="0.2">
      <c r="A129" s="73">
        <f t="shared" si="1"/>
        <v>118</v>
      </c>
      <c r="B129" s="287"/>
      <c r="C129" s="354"/>
      <c r="D129" s="289"/>
      <c r="E129" s="357"/>
      <c r="F129" s="358" t="s">
        <v>166</v>
      </c>
      <c r="G129" s="304" t="s">
        <v>32</v>
      </c>
      <c r="H129" s="262"/>
      <c r="I129" s="294" t="s">
        <v>170</v>
      </c>
      <c r="J129" s="70" t="s">
        <v>12</v>
      </c>
    </row>
    <row r="130" spans="1:10" ht="14.25" thickBot="1" x14ac:dyDescent="0.2">
      <c r="A130" s="73">
        <f t="shared" si="1"/>
        <v>119</v>
      </c>
      <c r="B130" s="287"/>
      <c r="C130" s="354"/>
      <c r="D130" s="289"/>
      <c r="E130" s="359"/>
      <c r="F130" s="358" t="s">
        <v>167</v>
      </c>
      <c r="G130" s="304" t="s">
        <v>15</v>
      </c>
      <c r="H130" s="253"/>
      <c r="I130" s="294" t="s">
        <v>170</v>
      </c>
      <c r="J130" s="70" t="s">
        <v>12</v>
      </c>
    </row>
    <row r="131" spans="1:10" ht="14.25" thickBot="1" x14ac:dyDescent="0.2">
      <c r="A131" s="73">
        <f t="shared" si="1"/>
        <v>120</v>
      </c>
      <c r="B131" s="287"/>
      <c r="C131" s="354"/>
      <c r="D131" s="289"/>
      <c r="E131" s="357" t="s">
        <v>172</v>
      </c>
      <c r="F131" s="358" t="s">
        <v>148</v>
      </c>
      <c r="G131" s="304" t="s">
        <v>15</v>
      </c>
      <c r="H131" s="253"/>
      <c r="I131" s="294" t="s">
        <v>170</v>
      </c>
      <c r="J131" s="70" t="s">
        <v>12</v>
      </c>
    </row>
    <row r="132" spans="1:10" ht="14.25" thickBot="1" x14ac:dyDescent="0.2">
      <c r="A132" s="73">
        <f t="shared" si="1"/>
        <v>121</v>
      </c>
      <c r="B132" s="287"/>
      <c r="C132" s="354"/>
      <c r="D132" s="289"/>
      <c r="E132" s="357"/>
      <c r="F132" s="358" t="s">
        <v>166</v>
      </c>
      <c r="G132" s="304" t="s">
        <v>32</v>
      </c>
      <c r="H132" s="262"/>
      <c r="I132" s="294" t="s">
        <v>170</v>
      </c>
      <c r="J132" s="70" t="s">
        <v>12</v>
      </c>
    </row>
    <row r="133" spans="1:10" ht="14.25" thickBot="1" x14ac:dyDescent="0.2">
      <c r="A133" s="73">
        <f t="shared" si="1"/>
        <v>122</v>
      </c>
      <c r="B133" s="287"/>
      <c r="C133" s="354"/>
      <c r="D133" s="289"/>
      <c r="E133" s="359"/>
      <c r="F133" s="358" t="s">
        <v>167</v>
      </c>
      <c r="G133" s="304" t="s">
        <v>15</v>
      </c>
      <c r="H133" s="253"/>
      <c r="I133" s="294" t="s">
        <v>170</v>
      </c>
      <c r="J133" s="70" t="s">
        <v>12</v>
      </c>
    </row>
    <row r="134" spans="1:10" ht="14.25" thickBot="1" x14ac:dyDescent="0.2">
      <c r="A134" s="73">
        <f t="shared" si="1"/>
        <v>123</v>
      </c>
      <c r="B134" s="287"/>
      <c r="C134" s="354"/>
      <c r="D134" s="289"/>
      <c r="E134" s="357" t="s">
        <v>173</v>
      </c>
      <c r="F134" s="358" t="s">
        <v>148</v>
      </c>
      <c r="G134" s="304" t="s">
        <v>15</v>
      </c>
      <c r="H134" s="253"/>
      <c r="I134" s="294" t="s">
        <v>170</v>
      </c>
      <c r="J134" s="70" t="s">
        <v>12</v>
      </c>
    </row>
    <row r="135" spans="1:10" ht="14.25" thickBot="1" x14ac:dyDescent="0.2">
      <c r="A135" s="73">
        <f t="shared" si="1"/>
        <v>124</v>
      </c>
      <c r="B135" s="287"/>
      <c r="C135" s="354"/>
      <c r="D135" s="289"/>
      <c r="E135" s="357"/>
      <c r="F135" s="356" t="s">
        <v>166</v>
      </c>
      <c r="G135" s="304" t="s">
        <v>32</v>
      </c>
      <c r="H135" s="262"/>
      <c r="I135" s="294" t="s">
        <v>170</v>
      </c>
      <c r="J135" s="70" t="s">
        <v>12</v>
      </c>
    </row>
    <row r="136" spans="1:10" ht="14.25" thickBot="1" x14ac:dyDescent="0.2">
      <c r="A136" s="73">
        <f t="shared" si="1"/>
        <v>125</v>
      </c>
      <c r="B136" s="287"/>
      <c r="C136" s="354"/>
      <c r="D136" s="289"/>
      <c r="E136" s="359"/>
      <c r="F136" s="358" t="s">
        <v>167</v>
      </c>
      <c r="G136" s="304" t="s">
        <v>15</v>
      </c>
      <c r="H136" s="253"/>
      <c r="I136" s="294" t="s">
        <v>170</v>
      </c>
      <c r="J136" s="70" t="s">
        <v>12</v>
      </c>
    </row>
    <row r="137" spans="1:10" ht="14.25" thickBot="1" x14ac:dyDescent="0.2">
      <c r="A137" s="73">
        <f t="shared" si="1"/>
        <v>126</v>
      </c>
      <c r="B137" s="287"/>
      <c r="C137" s="354"/>
      <c r="D137" s="336" t="s">
        <v>327</v>
      </c>
      <c r="E137" s="360" t="s">
        <v>328</v>
      </c>
      <c r="F137" s="320"/>
      <c r="G137" s="304" t="s">
        <v>15</v>
      </c>
      <c r="H137" s="253"/>
      <c r="I137" s="294" t="s">
        <v>329</v>
      </c>
      <c r="J137" s="70" t="s">
        <v>12</v>
      </c>
    </row>
    <row r="138" spans="1:10" ht="14.25" thickBot="1" x14ac:dyDescent="0.2">
      <c r="A138" s="73">
        <f t="shared" si="1"/>
        <v>127</v>
      </c>
      <c r="B138" s="287"/>
      <c r="C138" s="354"/>
      <c r="D138" s="289"/>
      <c r="E138" s="361" t="s">
        <v>176</v>
      </c>
      <c r="F138" s="291"/>
      <c r="G138" s="304" t="s">
        <v>15</v>
      </c>
      <c r="H138" s="253"/>
      <c r="I138" s="294" t="s">
        <v>306</v>
      </c>
      <c r="J138" s="70" t="s">
        <v>12</v>
      </c>
    </row>
    <row r="139" spans="1:10" ht="14.25" thickBot="1" x14ac:dyDescent="0.2">
      <c r="A139" s="73">
        <f t="shared" si="1"/>
        <v>128</v>
      </c>
      <c r="B139" s="287"/>
      <c r="C139" s="354"/>
      <c r="D139" s="337"/>
      <c r="E139" s="361" t="s">
        <v>330</v>
      </c>
      <c r="F139" s="291"/>
      <c r="G139" s="304" t="s">
        <v>15</v>
      </c>
      <c r="H139" s="253"/>
      <c r="I139" s="294" t="s">
        <v>331</v>
      </c>
      <c r="J139" s="70" t="s">
        <v>12</v>
      </c>
    </row>
    <row r="140" spans="1:10" ht="14.25" thickBot="1" x14ac:dyDescent="0.2">
      <c r="A140" s="73">
        <f t="shared" si="1"/>
        <v>129</v>
      </c>
      <c r="B140" s="287"/>
      <c r="C140" s="354"/>
      <c r="D140" s="289" t="s">
        <v>178</v>
      </c>
      <c r="E140" s="290" t="s">
        <v>179</v>
      </c>
      <c r="F140" s="291"/>
      <c r="G140" s="304" t="s">
        <v>15</v>
      </c>
      <c r="H140" s="253"/>
      <c r="I140" s="294" t="s">
        <v>268</v>
      </c>
      <c r="J140" s="70" t="s">
        <v>12</v>
      </c>
    </row>
    <row r="141" spans="1:10" ht="14.25" thickBot="1" x14ac:dyDescent="0.2">
      <c r="A141" s="73">
        <f t="shared" ref="A141:A142" si="2">ROW()-11</f>
        <v>130</v>
      </c>
      <c r="B141" s="287"/>
      <c r="C141" s="354"/>
      <c r="D141" s="289"/>
      <c r="E141" s="290" t="s">
        <v>180</v>
      </c>
      <c r="F141" s="291"/>
      <c r="G141" s="304" t="s">
        <v>15</v>
      </c>
      <c r="H141" s="253"/>
      <c r="I141" s="294" t="s">
        <v>269</v>
      </c>
      <c r="J141" s="70" t="s">
        <v>12</v>
      </c>
    </row>
    <row r="142" spans="1:10" ht="14.25" thickBot="1" x14ac:dyDescent="0.2">
      <c r="A142" s="74">
        <f t="shared" si="2"/>
        <v>131</v>
      </c>
      <c r="B142" s="313"/>
      <c r="C142" s="323"/>
      <c r="D142" s="362"/>
      <c r="E142" s="306" t="s">
        <v>178</v>
      </c>
      <c r="F142" s="298"/>
      <c r="G142" s="307" t="s">
        <v>144</v>
      </c>
      <c r="H142" s="255"/>
      <c r="I142" s="301" t="s">
        <v>294</v>
      </c>
      <c r="J142" s="70" t="s">
        <v>12</v>
      </c>
    </row>
    <row r="143" spans="1:10" x14ac:dyDescent="0.15">
      <c r="A143" s="75" t="s">
        <v>181</v>
      </c>
      <c r="B143" s="63" t="s">
        <v>181</v>
      </c>
      <c r="C143" s="203" t="s">
        <v>181</v>
      </c>
      <c r="D143" s="203" t="s">
        <v>181</v>
      </c>
      <c r="E143" s="203" t="s">
        <v>181</v>
      </c>
      <c r="F143" s="203" t="s">
        <v>181</v>
      </c>
      <c r="G143" s="63" t="s">
        <v>181</v>
      </c>
      <c r="H143" s="76" t="s">
        <v>181</v>
      </c>
      <c r="I143" s="70" t="s">
        <v>12</v>
      </c>
      <c r="J143" s="65"/>
    </row>
    <row r="144" spans="1:10" x14ac:dyDescent="0.15">
      <c r="H144" s="77"/>
      <c r="I144" s="70"/>
      <c r="J144" s="65"/>
    </row>
    <row r="145" spans="8:10" x14ac:dyDescent="0.15">
      <c r="H145" s="77"/>
      <c r="I145" s="70"/>
      <c r="J145" s="65"/>
    </row>
    <row r="146" spans="8:10" x14ac:dyDescent="0.15">
      <c r="H146" s="77"/>
      <c r="I146" s="70"/>
      <c r="J146" s="65"/>
    </row>
    <row r="147" spans="8:10" x14ac:dyDescent="0.15">
      <c r="H147" s="77"/>
      <c r="I147" s="70"/>
      <c r="J147" s="65"/>
    </row>
    <row r="148" spans="8:10" x14ac:dyDescent="0.15">
      <c r="H148" s="77"/>
      <c r="I148" s="70"/>
      <c r="J148" s="65"/>
    </row>
    <row r="149" spans="8:10" x14ac:dyDescent="0.15">
      <c r="H149" s="77"/>
      <c r="I149" s="70"/>
      <c r="J149" s="65"/>
    </row>
    <row r="150" spans="8:10" x14ac:dyDescent="0.15">
      <c r="H150" s="77"/>
      <c r="I150" s="70"/>
      <c r="J150" s="65"/>
    </row>
    <row r="151" spans="8:10" x14ac:dyDescent="0.15">
      <c r="H151" s="77"/>
      <c r="I151" s="70"/>
      <c r="J151" s="65"/>
    </row>
    <row r="152" spans="8:10" x14ac:dyDescent="0.15">
      <c r="H152" s="77"/>
      <c r="I152" s="70"/>
      <c r="J152" s="65"/>
    </row>
    <row r="153" spans="8:10" x14ac:dyDescent="0.15">
      <c r="H153" s="77"/>
      <c r="I153" s="70"/>
      <c r="J153" s="65"/>
    </row>
    <row r="154" spans="8:10" x14ac:dyDescent="0.15">
      <c r="H154" s="77"/>
      <c r="I154" s="70"/>
      <c r="J154" s="65"/>
    </row>
    <row r="155" spans="8:10" x14ac:dyDescent="0.15">
      <c r="H155" s="77"/>
      <c r="I155" s="70"/>
      <c r="J155" s="65"/>
    </row>
    <row r="156" spans="8:10" x14ac:dyDescent="0.15">
      <c r="H156" s="77"/>
      <c r="I156" s="70"/>
      <c r="J156" s="65"/>
    </row>
    <row r="157" spans="8:10" x14ac:dyDescent="0.15">
      <c r="H157" s="77"/>
      <c r="I157" s="70"/>
      <c r="J157" s="65"/>
    </row>
    <row r="158" spans="8:10" x14ac:dyDescent="0.15">
      <c r="H158" s="77"/>
      <c r="I158" s="70"/>
      <c r="J158" s="65"/>
    </row>
    <row r="159" spans="8:10" x14ac:dyDescent="0.15">
      <c r="H159" s="77"/>
      <c r="I159" s="70"/>
      <c r="J159" s="65"/>
    </row>
    <row r="160" spans="8:10" x14ac:dyDescent="0.15">
      <c r="H160" s="77"/>
      <c r="I160" s="70"/>
      <c r="J160" s="65"/>
    </row>
    <row r="161" spans="8:10" x14ac:dyDescent="0.15">
      <c r="H161" s="77"/>
      <c r="I161" s="70"/>
      <c r="J161" s="65"/>
    </row>
    <row r="162" spans="8:10" x14ac:dyDescent="0.15">
      <c r="H162" s="77"/>
      <c r="I162" s="70"/>
      <c r="J162" s="65"/>
    </row>
    <row r="163" spans="8:10" x14ac:dyDescent="0.15">
      <c r="H163" s="77"/>
      <c r="I163" s="70"/>
      <c r="J163" s="65"/>
    </row>
    <row r="164" spans="8:10" x14ac:dyDescent="0.15">
      <c r="H164" s="77"/>
      <c r="I164" s="70"/>
      <c r="J164" s="65"/>
    </row>
    <row r="165" spans="8:10" x14ac:dyDescent="0.15">
      <c r="H165" s="77"/>
      <c r="I165" s="70"/>
      <c r="J165" s="65"/>
    </row>
    <row r="166" spans="8:10" x14ac:dyDescent="0.15">
      <c r="H166" s="77"/>
      <c r="I166" s="70"/>
      <c r="J166" s="65"/>
    </row>
    <row r="167" spans="8:10" x14ac:dyDescent="0.15">
      <c r="H167" s="77"/>
      <c r="I167" s="70"/>
      <c r="J167" s="65"/>
    </row>
    <row r="168" spans="8:10" x14ac:dyDescent="0.15">
      <c r="H168" s="77"/>
      <c r="I168" s="70"/>
      <c r="J168" s="65"/>
    </row>
    <row r="169" spans="8:10" x14ac:dyDescent="0.15">
      <c r="H169" s="77"/>
      <c r="I169" s="70"/>
      <c r="J169" s="65"/>
    </row>
    <row r="170" spans="8:10" x14ac:dyDescent="0.15">
      <c r="H170" s="77"/>
      <c r="I170" s="70"/>
      <c r="J170" s="65"/>
    </row>
    <row r="171" spans="8:10" x14ac:dyDescent="0.15">
      <c r="H171" s="77"/>
      <c r="I171" s="70"/>
      <c r="J171" s="65"/>
    </row>
    <row r="172" spans="8:10" x14ac:dyDescent="0.15">
      <c r="H172" s="77"/>
      <c r="I172" s="70"/>
      <c r="J172" s="65"/>
    </row>
    <row r="173" spans="8:10" x14ac:dyDescent="0.15">
      <c r="H173" s="77"/>
      <c r="I173" s="70"/>
      <c r="J173" s="65"/>
    </row>
    <row r="174" spans="8:10" x14ac:dyDescent="0.15">
      <c r="H174" s="77"/>
      <c r="I174" s="70"/>
      <c r="J174" s="65"/>
    </row>
    <row r="175" spans="8:10" x14ac:dyDescent="0.15">
      <c r="H175" s="77"/>
      <c r="I175" s="70"/>
      <c r="J175" s="65"/>
    </row>
    <row r="176" spans="8:10" x14ac:dyDescent="0.15">
      <c r="H176" s="77"/>
      <c r="I176" s="70"/>
      <c r="J176" s="65"/>
    </row>
    <row r="177" spans="8:10" x14ac:dyDescent="0.15">
      <c r="H177" s="77"/>
      <c r="I177" s="70"/>
      <c r="J177" s="65"/>
    </row>
    <row r="178" spans="8:10" x14ac:dyDescent="0.15">
      <c r="H178" s="77"/>
      <c r="I178" s="70"/>
      <c r="J178" s="65"/>
    </row>
    <row r="179" spans="8:10" x14ac:dyDescent="0.15">
      <c r="H179" s="77"/>
      <c r="I179" s="70"/>
      <c r="J179" s="65"/>
    </row>
    <row r="180" spans="8:10" x14ac:dyDescent="0.15">
      <c r="H180" s="77"/>
      <c r="I180" s="70"/>
      <c r="J180" s="65"/>
    </row>
    <row r="181" spans="8:10" x14ac:dyDescent="0.15">
      <c r="H181" s="77"/>
      <c r="I181" s="70"/>
      <c r="J181" s="65"/>
    </row>
    <row r="182" spans="8:10" x14ac:dyDescent="0.15">
      <c r="H182" s="77"/>
      <c r="I182" s="70"/>
      <c r="J182" s="65"/>
    </row>
    <row r="183" spans="8:10" x14ac:dyDescent="0.15">
      <c r="H183" s="77"/>
      <c r="I183" s="70"/>
      <c r="J183" s="65"/>
    </row>
    <row r="184" spans="8:10" x14ac:dyDescent="0.15">
      <c r="H184" s="77"/>
      <c r="I184" s="70"/>
      <c r="J184" s="65"/>
    </row>
    <row r="185" spans="8:10" x14ac:dyDescent="0.15">
      <c r="H185" s="77"/>
      <c r="I185" s="70"/>
      <c r="J185" s="65"/>
    </row>
    <row r="186" spans="8:10" x14ac:dyDescent="0.15">
      <c r="H186" s="77"/>
      <c r="I186" s="70"/>
      <c r="J186" s="65"/>
    </row>
    <row r="187" spans="8:10" x14ac:dyDescent="0.15">
      <c r="H187" s="77"/>
      <c r="I187" s="70"/>
      <c r="J187" s="65"/>
    </row>
    <row r="188" spans="8:10" x14ac:dyDescent="0.15">
      <c r="H188" s="77"/>
      <c r="I188" s="70"/>
      <c r="J188" s="65"/>
    </row>
    <row r="189" spans="8:10" x14ac:dyDescent="0.15">
      <c r="H189" s="77"/>
      <c r="I189" s="70"/>
      <c r="J189" s="65"/>
    </row>
    <row r="190" spans="8:10" x14ac:dyDescent="0.15">
      <c r="H190" s="77"/>
      <c r="I190" s="70"/>
      <c r="J190" s="65"/>
    </row>
    <row r="191" spans="8:10" x14ac:dyDescent="0.15">
      <c r="H191" s="77"/>
      <c r="I191" s="70"/>
      <c r="J191" s="65"/>
    </row>
    <row r="192" spans="8:10" x14ac:dyDescent="0.15">
      <c r="H192" s="77"/>
      <c r="I192" s="70"/>
      <c r="J192" s="65"/>
    </row>
    <row r="193" spans="8:10" x14ac:dyDescent="0.15">
      <c r="H193" s="77"/>
      <c r="I193" s="70"/>
      <c r="J193" s="65"/>
    </row>
    <row r="194" spans="8:10" x14ac:dyDescent="0.15">
      <c r="H194" s="77"/>
      <c r="I194" s="70"/>
      <c r="J194" s="65"/>
    </row>
    <row r="195" spans="8:10" x14ac:dyDescent="0.15">
      <c r="H195" s="77"/>
      <c r="I195" s="70"/>
      <c r="J195" s="65"/>
    </row>
    <row r="196" spans="8:10" x14ac:dyDescent="0.15">
      <c r="H196" s="77"/>
      <c r="I196" s="70"/>
      <c r="J196" s="65"/>
    </row>
    <row r="197" spans="8:10" x14ac:dyDescent="0.15">
      <c r="H197" s="77"/>
      <c r="I197" s="70"/>
      <c r="J197" s="65"/>
    </row>
    <row r="198" spans="8:10" x14ac:dyDescent="0.15">
      <c r="H198" s="77"/>
      <c r="I198" s="70"/>
      <c r="J198" s="65"/>
    </row>
    <row r="199" spans="8:10" x14ac:dyDescent="0.15">
      <c r="H199" s="77"/>
      <c r="I199" s="70"/>
      <c r="J199" s="65"/>
    </row>
    <row r="200" spans="8:10" x14ac:dyDescent="0.15">
      <c r="H200" s="77"/>
      <c r="I200" s="70"/>
      <c r="J200" s="65"/>
    </row>
    <row r="201" spans="8:10" x14ac:dyDescent="0.15">
      <c r="H201" s="77"/>
      <c r="I201" s="70"/>
      <c r="J201" s="65"/>
    </row>
    <row r="202" spans="8:10" x14ac:dyDescent="0.15">
      <c r="H202" s="77"/>
      <c r="I202" s="70"/>
      <c r="J202" s="65"/>
    </row>
    <row r="203" spans="8:10" x14ac:dyDescent="0.15">
      <c r="H203" s="77"/>
      <c r="I203" s="70"/>
      <c r="J203" s="65"/>
    </row>
    <row r="204" spans="8:10" x14ac:dyDescent="0.15">
      <c r="H204" s="77"/>
      <c r="I204" s="70"/>
      <c r="J204" s="65"/>
    </row>
    <row r="205" spans="8:10" x14ac:dyDescent="0.15">
      <c r="H205" s="77"/>
      <c r="I205" s="70"/>
      <c r="J205" s="65"/>
    </row>
    <row r="206" spans="8:10" x14ac:dyDescent="0.15">
      <c r="H206" s="77"/>
      <c r="I206" s="70"/>
      <c r="J206" s="65"/>
    </row>
    <row r="207" spans="8:10" x14ac:dyDescent="0.15">
      <c r="H207" s="77"/>
      <c r="I207" s="70"/>
      <c r="J207" s="65"/>
    </row>
    <row r="208" spans="8:10" x14ac:dyDescent="0.15">
      <c r="H208" s="77"/>
      <c r="I208" s="70"/>
      <c r="J208" s="65"/>
    </row>
    <row r="209" spans="8:10" x14ac:dyDescent="0.15">
      <c r="H209" s="77"/>
      <c r="I209" s="70"/>
      <c r="J209" s="65"/>
    </row>
    <row r="210" spans="8:10" x14ac:dyDescent="0.15">
      <c r="H210" s="77"/>
      <c r="I210" s="70"/>
      <c r="J210" s="65"/>
    </row>
    <row r="211" spans="8:10" x14ac:dyDescent="0.15">
      <c r="H211" s="77"/>
      <c r="I211" s="70"/>
      <c r="J211" s="65"/>
    </row>
    <row r="212" spans="8:10" x14ac:dyDescent="0.15">
      <c r="H212" s="77"/>
      <c r="I212" s="70"/>
      <c r="J212" s="65"/>
    </row>
    <row r="213" spans="8:10" x14ac:dyDescent="0.15">
      <c r="H213" s="77"/>
      <c r="I213" s="70"/>
      <c r="J213" s="65"/>
    </row>
    <row r="214" spans="8:10" x14ac:dyDescent="0.15">
      <c r="H214" s="77"/>
      <c r="I214" s="70"/>
      <c r="J214" s="65"/>
    </row>
  </sheetData>
  <sheetProtection algorithmName="SHA-512" hashValue="DUf+aiRmWv303PlxLgzDTsmG3kvJLDrSW+J/7sePteGhnK6LoK5w3QrVAeiZvvshBrG9Q5yQYr4XRqjw2mcK9Q==" saltValue="8mUB2SOIIMTJSBguIbW96w==" spinCount="100000" sheet="1" objects="1" scenarios="1" formatColumns="0" formatRows="0"/>
  <phoneticPr fontId="3"/>
  <conditionalFormatting sqref="C13:I16">
    <cfRule type="expression" dxfId="12" priority="5">
      <formula>$H$12="コンソーシアムによる参加登録"</formula>
    </cfRule>
  </conditionalFormatting>
  <conditionalFormatting sqref="C17:I37">
    <cfRule type="expression" dxfId="11" priority="4">
      <formula>$H$12="単一事業者による参加登録"</formula>
    </cfRule>
  </conditionalFormatting>
  <conditionalFormatting sqref="D76:I91">
    <cfRule type="expression" dxfId="10" priority="1">
      <formula>$H$75="なし"</formula>
    </cfRule>
  </conditionalFormatting>
  <conditionalFormatting sqref="D92:I92">
    <cfRule type="expression" dxfId="9" priority="7">
      <formula>$H$52="風力"</formula>
    </cfRule>
  </conditionalFormatting>
  <conditionalFormatting sqref="D92:I93">
    <cfRule type="expression" dxfId="8" priority="9">
      <formula>$H$52="水力"</formula>
    </cfRule>
  </conditionalFormatting>
  <conditionalFormatting sqref="D93:I93">
    <cfRule type="expression" dxfId="7" priority="8">
      <formula>$H$52="太陽光"</formula>
    </cfRule>
  </conditionalFormatting>
  <conditionalFormatting sqref="D94:I95">
    <cfRule type="expression" dxfId="6" priority="21">
      <formula>NOT($H$53="洋上風力")</formula>
    </cfRule>
  </conditionalFormatting>
  <conditionalFormatting sqref="E120:I120">
    <cfRule type="expression" dxfId="5" priority="3">
      <formula>OR($H$119="プロジェクトファイナンス",$H$119="コーポレートファイナンス")</formula>
    </cfRule>
  </conditionalFormatting>
  <dataValidations count="25">
    <dataValidation type="decimal" allowBlank="1" showInputMessage="1" showErrorMessage="1" errorTitle="無効な入力" error="0以上100以下の数値(整数または小数点を含む数)を入力してください。" sqref="H21:H22 H31:H32 H123 H132 H126 H116 H129 H36:H37 H113 H26:H27 H104 H110 H107 H135" xr:uid="{4AF20F34-1D1F-4DB2-B62D-FDBEC31F8646}">
      <formula1>0</formula1>
      <formula2>100</formula2>
    </dataValidation>
    <dataValidation type="textLength" imeMode="disabled" allowBlank="1" showInputMessage="1" showErrorMessage="1" error="半角英数字4桁で入力してください" sqref="H17" xr:uid="{A1399E54-8EF1-46AD-90F9-E68A9C960888}">
      <formula1>4</formula1>
      <formula2>4</formula2>
    </dataValidation>
    <dataValidation type="textLength" imeMode="disabled" operator="equal" allowBlank="1" showInputMessage="1" showErrorMessage="1" errorTitle="無効な入力" error="半角英数字4桁で入力してください" sqref="H83 H13 H89 H86 H77 H80" xr:uid="{83CEDCA4-5BE0-4ECD-9916-E1A6B5A74FCC}">
      <formula1>4</formula1>
    </dataValidation>
    <dataValidation type="textLength" imeMode="disabled" operator="equal" allowBlank="1" showInputMessage="1" showErrorMessage="1" errorTitle="無効な入力" error="半角英数字10桁で入力してください" sqref="H41 H88 H85 H82 H79 H91" xr:uid="{6E0D3376-9607-462D-A826-25FDDE256A5D}">
      <formula1>10</formula1>
    </dataValidation>
    <dataValidation type="list" allowBlank="1" showInputMessage="1" showErrorMessage="1" sqref="H98" xr:uid="{055854C3-48C2-43A0-B320-D3BB406710F6}">
      <formula1>"必要,不要"</formula1>
    </dataValidation>
    <dataValidation type="list" allowBlank="1" showInputMessage="1" showErrorMessage="1" sqref="H75:H76 H92:H95" xr:uid="{E59D4C4C-5F12-467B-B0A3-2DD3E35BF3D4}">
      <formula1>"あり,なし"</formula1>
    </dataValidation>
    <dataValidation type="custom" operator="greaterThanOrEqual" allowBlank="1" showInputMessage="1" showErrorMessage="1" errorTitle="無効な入力" error="YYYYMMDD形式で入力してください" sqref="H96" xr:uid="{1530E551-F906-45B5-BE70-84A56FA0911D}">
      <formula1>AND(LEN(H96)=8,ISNUMBER(TEXT(H96,"0000!/00!/00")*1))</formula1>
    </dataValidation>
    <dataValidation type="list" allowBlank="1" showInputMessage="1" showErrorMessage="1" sqref="H12" xr:uid="{324AECDF-25A7-48C1-9D9C-7CD17275B196}">
      <formula1>"単一事業者による参加登録,コンソーシアムによる参加登録"</formula1>
    </dataValidation>
    <dataValidation type="whole" allowBlank="1" showInputMessage="1" showErrorMessage="1" errorTitle="無効な入力" error="13桁の数字で入力してください" sqref="H16 H25 H20 H30 H35" xr:uid="{96C7C3E3-2A80-4B8E-A108-170B2BB92776}">
      <formula1>1000000000000</formula1>
      <formula2>9999999999999</formula2>
    </dataValidation>
    <dataValidation type="whole" allowBlank="1" showInputMessage="1" showErrorMessage="1" error="YYYYMM形式で入力してください" sqref="H64" xr:uid="{3F983854-D8DA-421C-BEAD-BAA663C83C23}">
      <formula1>202404</formula1>
      <formula2>999912</formula2>
    </dataValidation>
    <dataValidation type="custom" allowBlank="1" showInputMessage="1" showErrorMessage="1" errorTitle="無効な入力" error="YYYYMM形式で入力してください" sqref="H100 H66" xr:uid="{D1503250-1B58-4589-9275-53400D88651E}">
      <formula1>AND(LENB(H66)=6,ISNUMBER(TEXT(H66,"0000!/00")*1))</formula1>
    </dataValidation>
    <dataValidation type="list" allowBlank="1" showInputMessage="1" showErrorMessage="1" sqref="H48" xr:uid="{1C778B94-61C3-4A51-9F59-63BA1B03CEFE}">
      <formula1>"1.北海道,2.東北,3.東京,4.中部,5.北陸,6.関西,7.中国,8.四国,9.九州"</formula1>
    </dataValidation>
    <dataValidation type="list" allowBlank="1" showInputMessage="1" showErrorMessage="1" sqref="H51" xr:uid="{D2E32C7D-EDD3-4F62-B509-DDE89151FA83}">
      <formula1>"新設,リプレース"</formula1>
    </dataValidation>
    <dataValidation type="list" imeMode="disabled" operator="equal" allowBlank="1" showInputMessage="1" showErrorMessage="1" errorTitle="無効な入力" error="半角英数字10桁で入力してください" sqref="H52" xr:uid="{885B6064-9DCC-48DE-9055-085C99FEBEA6}">
      <formula1>INDIRECT($H$51)</formula1>
    </dataValidation>
    <dataValidation type="whole" operator="greaterThanOrEqual" allowBlank="1" showInputMessage="1" showErrorMessage="1" errorTitle="無効な入力" error="0以上の整数値を入力してください" sqref="H118 H142" xr:uid="{CA793A72-A295-47D1-83CD-34D0177FF070}">
      <formula1>0</formula1>
    </dataValidation>
    <dataValidation type="list" allowBlank="1" showInputMessage="1" showErrorMessage="1" sqref="H119" xr:uid="{4DD883CE-2E60-4DB7-BF1C-A94A2428A319}">
      <formula1>"プロジェクトファイナンス,コーポレートファイナンス,その他"</formula1>
    </dataValidation>
    <dataValidation type="list" allowBlank="1" showInputMessage="1" showErrorMessage="1" sqref="H53" xr:uid="{F9F33EB9-0A10-4BDA-8C88-3215A114BDEA}">
      <formula1>INDIRECT($H$52)</formula1>
    </dataValidation>
    <dataValidation imeMode="halfAlpha" operator="equal" allowBlank="1" showInputMessage="1" errorTitle="無効な入力" error="半角英数字5桁で入力してください" sqref="H47" xr:uid="{161BFDEF-1BB7-48F4-9912-6BDDB166ACC3}"/>
    <dataValidation operator="equal" allowBlank="1" showInputMessage="1" errorTitle="無効な入力" error="22桁の半角数字で入力してください" sqref="H46" xr:uid="{A7531241-7F6A-426B-A54B-53CF22941594}"/>
    <dataValidation type="custom" allowBlank="1" showInputMessage="1" showErrorMessage="1" errorTitle="無効な入力" error="半角英数字で入力してください" sqref="H65 H67:H71" xr:uid="{B5EDA236-0370-46CA-804C-481F4CDD3633}">
      <formula1>LEN(H65)=LENB(H65)</formula1>
    </dataValidation>
    <dataValidation operator="greaterThanOrEqual" allowBlank="1" showInputMessage="1" showErrorMessage="1" errorTitle="無効な入力" error="0以上の半角数字で入力してください" sqref="H72:H73" xr:uid="{6099FC23-AEA5-4BA5-94C8-CF27942A03ED}"/>
    <dataValidation type="list" imeMode="disabled" operator="equal" allowBlank="1" showInputMessage="1" showErrorMessage="1" errorTitle="無効な入力" error="半角英数字10桁で入力してください" sqref="H92" xr:uid="{A33A4DA2-166D-4A9B-964A-27322FE87B04}">
      <formula1>"あり, なし"</formula1>
    </dataValidation>
    <dataValidation type="textLength" operator="equal" allowBlank="1" showInputMessage="1" showErrorMessage="1" errorTitle="無効な入力" error="YYYY形式で入力してください" sqref="H39 H74" xr:uid="{78FADFEA-CD4B-4A6D-966E-89B2170454C8}">
      <formula1>4</formula1>
    </dataValidation>
    <dataValidation type="custom" allowBlank="1" showInputMessage="1" showErrorMessage="1" errorTitle="無効な入力" error="13桁の半角数字を入力してください" sqref="H45" xr:uid="{74C23344-BF25-4204-9380-91E05FF2E554}">
      <formula1>AND(ISNUMBER(H45),LEN(H45)=13)</formula1>
    </dataValidation>
    <dataValidation type="whole" operator="greaterThanOrEqual" allowBlank="1" showInputMessage="1" showErrorMessage="1" errorTitle="無効な入力" error="0以上の半角数字で入力してください" sqref="H54:H62 H97 H101:H102" xr:uid="{FDACF039-0557-474D-B355-E3A6BEAE9932}">
      <formula1>0</formula1>
    </dataValidation>
  </dataValidations>
  <pageMargins left="0.70866141732283472" right="0.70866141732283472" top="0.74803149606299213" bottom="0.74803149606299213" header="0.31496062992125984" footer="0.31496062992125984"/>
  <pageSetup paperSize="8" scale="69" fitToHeight="0" orientation="landscape" horizontalDpi="1200" verticalDpi="1200" r:id="rId1"/>
  <headerFooter>
    <oddHeader>&amp;L&amp;F&amp;C&amp;A&amp;R&amp;D</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DD25B-6AC6-48FF-A50D-7BEC2C0C9BB2}">
  <dimension ref="A1:O110"/>
  <sheetViews>
    <sheetView zoomScaleNormal="100" workbookViewId="0"/>
  </sheetViews>
  <sheetFormatPr defaultColWidth="7.33203125" defaultRowHeight="13.5" x14ac:dyDescent="0.15"/>
  <cols>
    <col min="1" max="1" width="12.33203125" style="126" customWidth="1"/>
    <col min="2" max="2" width="13.77734375" style="126" customWidth="1"/>
    <col min="3" max="3" width="34.6640625" style="126" customWidth="1"/>
    <col min="4" max="4" width="36.44140625" style="126" customWidth="1"/>
    <col min="5" max="5" width="35.6640625" style="126" customWidth="1"/>
    <col min="6" max="16384" width="7.33203125" style="126"/>
  </cols>
  <sheetData>
    <row r="1" spans="1:15" x14ac:dyDescent="0.15">
      <c r="A1" s="125"/>
      <c r="B1" s="125"/>
    </row>
    <row r="2" spans="1:15" x14ac:dyDescent="0.15">
      <c r="E2" s="435"/>
    </row>
    <row r="3" spans="1:15" x14ac:dyDescent="0.15">
      <c r="E3" s="126" t="str">
        <f>"応札事業者名："&amp;IF(E14&lt;&gt;"-",E14,IF(E20&lt;&gt;"-",E20,""))</f>
        <v>応札事業者名：</v>
      </c>
    </row>
    <row r="7" spans="1:15" x14ac:dyDescent="0.15">
      <c r="E7" s="126" t="str">
        <f>"発電設備名："&amp;IF(E44&lt;&gt;"",E44,"")</f>
        <v>発電設備名：</v>
      </c>
    </row>
    <row r="9" spans="1:15" ht="21.6" customHeight="1" x14ac:dyDescent="0.2">
      <c r="A9" s="450" t="s">
        <v>182</v>
      </c>
      <c r="B9" s="450"/>
      <c r="C9" s="450"/>
      <c r="D9" s="450"/>
      <c r="E9" s="450"/>
    </row>
    <row r="11" spans="1:15" ht="17.25" x14ac:dyDescent="0.2">
      <c r="A11" s="127" t="s">
        <v>183</v>
      </c>
      <c r="B11" s="127"/>
    </row>
    <row r="12" spans="1:15" ht="18" thickBot="1" x14ac:dyDescent="0.25">
      <c r="A12" s="127" t="s">
        <v>184</v>
      </c>
      <c r="B12" s="127"/>
    </row>
    <row r="13" spans="1:15" x14ac:dyDescent="0.15">
      <c r="A13" s="128" t="s">
        <v>17</v>
      </c>
      <c r="B13" s="129"/>
      <c r="C13" s="129"/>
      <c r="D13" s="130"/>
      <c r="E13" s="113" t="str">
        <f>IF(参加登録申請者記入シート!$H$12="単一事業者による参加登録", IF(参加登録申請者記入シート!H13="", "-", 参加登録申請者記入シート!H13), "-")</f>
        <v>-</v>
      </c>
      <c r="F13" s="126" t="s">
        <v>12</v>
      </c>
      <c r="O13" s="126" t="str">
        <f>IF(J13=0,"",COUNTIF(電源等情報登録項目!$K$6:$L$63,J13))</f>
        <v/>
      </c>
    </row>
    <row r="14" spans="1:15" x14ac:dyDescent="0.15">
      <c r="A14" s="131" t="s">
        <v>19</v>
      </c>
      <c r="B14" s="132"/>
      <c r="C14" s="132"/>
      <c r="D14" s="133"/>
      <c r="E14" s="114" t="str">
        <f>IF(参加登録申請者記入シート!$H$12="単一事業者による参加登録", IF(参加登録申請者記入シート!H14="", "-", 参加登録申請者記入シート!H14), "-")</f>
        <v>-</v>
      </c>
      <c r="F14" s="126" t="s">
        <v>12</v>
      </c>
      <c r="O14" s="126" t="str">
        <f>IF(J14=0,"",COUNTIF(電源等情報登録項目!$K$6:$L$63,J14))</f>
        <v/>
      </c>
    </row>
    <row r="15" spans="1:15" x14ac:dyDescent="0.15">
      <c r="A15" s="131" t="s">
        <v>21</v>
      </c>
      <c r="B15" s="132"/>
      <c r="C15" s="132"/>
      <c r="D15" s="133"/>
      <c r="E15" s="114" t="str">
        <f>IF(参加登録申請者記入シート!$H$12="単一事業者による参加登録", IF(参加登録申請者記入シート!H15="", "-", 参加登録申請者記入シート!H15), "-")</f>
        <v>-</v>
      </c>
      <c r="F15" s="126" t="s">
        <v>12</v>
      </c>
      <c r="O15" s="126" t="str">
        <f>IF(J15=0,"",COUNTIF(電源等情報登録項目!$K$6:$L$63,J15))</f>
        <v/>
      </c>
    </row>
    <row r="16" spans="1:15" ht="14.25" thickBot="1" x14ac:dyDescent="0.2">
      <c r="A16" s="134" t="s">
        <v>23</v>
      </c>
      <c r="B16" s="135"/>
      <c r="C16" s="135"/>
      <c r="D16" s="136"/>
      <c r="E16" s="119" t="str">
        <f>IF(参加登録申請者記入シート!$H$12="単一事業者による参加登録", IF(参加登録申請者記入シート!H16="", "-", 参加登録申請者記入シート!H16), "-")</f>
        <v>-</v>
      </c>
      <c r="F16" s="126" t="s">
        <v>12</v>
      </c>
      <c r="O16" s="126" t="str">
        <f>IF(J16=0,"",COUNTIF(電源等情報登録項目!$K$6:$L$63,J16))</f>
        <v/>
      </c>
    </row>
    <row r="17" spans="1:15" x14ac:dyDescent="0.15">
      <c r="A17" s="137"/>
      <c r="B17" s="137"/>
      <c r="C17" s="137"/>
      <c r="O17" s="126" t="str">
        <f>IF(J17=0,"",COUNTIF(電源等情報登録項目!$K$6:$L$63,J17))</f>
        <v/>
      </c>
    </row>
    <row r="18" spans="1:15" ht="18" thickBot="1" x14ac:dyDescent="0.25">
      <c r="A18" s="138" t="s">
        <v>26</v>
      </c>
      <c r="B18" s="138"/>
      <c r="C18" s="137"/>
      <c r="O18" s="126" t="str">
        <f>IF(J18=0,"",COUNTIF(電源等情報登録項目!$K$6:$L$63,J18))</f>
        <v/>
      </c>
    </row>
    <row r="19" spans="1:15" x14ac:dyDescent="0.15">
      <c r="A19" s="139" t="s">
        <v>27</v>
      </c>
      <c r="B19" s="140"/>
      <c r="C19" s="141" t="s">
        <v>17</v>
      </c>
      <c r="D19" s="142"/>
      <c r="E19" s="78" t="str">
        <f>IF(参加登録申請者記入シート!$H$12="単一事業者による参加登録", "-", IF(参加登録申請者記入シート!H17&lt;&gt;"",参加登録申請者記入シート!H17,"-"))</f>
        <v>-</v>
      </c>
      <c r="F19" s="126" t="s">
        <v>12</v>
      </c>
      <c r="O19" s="126" t="str">
        <f>IF(J19=0,"",COUNTIF(電源等情報登録項目!$K$6:$L$63,J19))</f>
        <v/>
      </c>
    </row>
    <row r="20" spans="1:15" x14ac:dyDescent="0.15">
      <c r="A20" s="143"/>
      <c r="B20" s="144"/>
      <c r="C20" s="145" t="s">
        <v>19</v>
      </c>
      <c r="D20" s="146"/>
      <c r="E20" s="79" t="str">
        <f>IF(参加登録申請者記入シート!$H$12="単一事業者による参加登録", "-", IF(参加登録申請者記入シート!H18&lt;&gt;"",参加登録申請者記入シート!H18,"-"))</f>
        <v>-</v>
      </c>
      <c r="F20" s="126" t="s">
        <v>12</v>
      </c>
      <c r="O20" s="126" t="str">
        <f>IF(J20=0,"",COUNTIF(電源等情報登録項目!$K$6:$L$63,J20))</f>
        <v/>
      </c>
    </row>
    <row r="21" spans="1:15" x14ac:dyDescent="0.15">
      <c r="A21" s="143"/>
      <c r="B21" s="144"/>
      <c r="C21" s="145" t="s">
        <v>21</v>
      </c>
      <c r="D21" s="146"/>
      <c r="E21" s="79" t="str">
        <f>IF(参加登録申請者記入シート!$H$12="単一事業者による参加登録", "-", IF(参加登録申請者記入シート!H19&lt;&gt;"",参加登録申請者記入シート!H19,"-"))</f>
        <v>-</v>
      </c>
      <c r="F21" s="126" t="s">
        <v>12</v>
      </c>
      <c r="O21" s="126" t="str">
        <f>IF(J21=0,"",COUNTIF(電源等情報登録項目!$K$6:$L$63,J21))</f>
        <v/>
      </c>
    </row>
    <row r="22" spans="1:15" x14ac:dyDescent="0.15">
      <c r="A22" s="143"/>
      <c r="B22" s="144"/>
      <c r="C22" s="145" t="s">
        <v>23</v>
      </c>
      <c r="D22" s="146"/>
      <c r="E22" s="80" t="str">
        <f>IF(参加登録申請者記入シート!$H$12="単一事業者による参加登録", "-", IF(参加登録申請者記入シート!H20&lt;&gt;"",参加登録申請者記入シート!H20,"-"))</f>
        <v>-</v>
      </c>
      <c r="F22" s="126" t="s">
        <v>12</v>
      </c>
      <c r="O22" s="126" t="str">
        <f>IF(J22=0,"",COUNTIF(電源等情報登録項目!$K$6:$L$63,J22))</f>
        <v/>
      </c>
    </row>
    <row r="23" spans="1:15" x14ac:dyDescent="0.15">
      <c r="A23" s="143"/>
      <c r="B23" s="144"/>
      <c r="C23" s="145" t="s">
        <v>185</v>
      </c>
      <c r="D23" s="146"/>
      <c r="E23" s="81" t="str">
        <f>IF(参加登録申請者記入シート!$H$12="単一事業者による参加登録", "-", IF(参加登録申請者記入シート!H21&lt;&gt;"",参加登録申請者記入シート!H21,"-"))</f>
        <v>-</v>
      </c>
      <c r="F23" s="126" t="s">
        <v>12</v>
      </c>
      <c r="O23" s="126" t="str">
        <f>IF(J23=0,"",COUNTIF(電源等情報登録項目!$K$6:$L$63,J23))</f>
        <v/>
      </c>
    </row>
    <row r="24" spans="1:15" ht="14.25" thickBot="1" x14ac:dyDescent="0.2">
      <c r="A24" s="147"/>
      <c r="B24" s="148"/>
      <c r="C24" s="149" t="s">
        <v>186</v>
      </c>
      <c r="D24" s="150"/>
      <c r="E24" s="82" t="str">
        <f>IF(参加登録申請者記入シート!$H$12="単一事業者による参加登録", "-", IF(参加登録申請者記入シート!H22&lt;&gt;"",参加登録申請者記入シート!H22,"-"))</f>
        <v>-</v>
      </c>
      <c r="F24" s="126" t="s">
        <v>12</v>
      </c>
      <c r="O24" s="126" t="str">
        <f>IF(J24=0,"",COUNTIF(電源等情報登録項目!$K$6:$L$63,J24))</f>
        <v/>
      </c>
    </row>
    <row r="25" spans="1:15" x14ac:dyDescent="0.15">
      <c r="A25" s="143" t="s">
        <v>37</v>
      </c>
      <c r="B25" s="140"/>
      <c r="C25" s="151" t="s">
        <v>19</v>
      </c>
      <c r="D25" s="152"/>
      <c r="E25" s="83" t="str">
        <f>IF(参加登録申請者記入シート!$H$12="単一事業者による参加登録", "-", IF(参加登録申請者記入シート!H23&lt;&gt;"",参加登録申請者記入シート!H23,"-"))</f>
        <v>-</v>
      </c>
      <c r="F25" s="126" t="s">
        <v>12</v>
      </c>
      <c r="O25" s="126" t="str">
        <f>IF(J25=0,"",COUNTIF(電源等情報登録項目!$K$6:$L$63,J25))</f>
        <v/>
      </c>
    </row>
    <row r="26" spans="1:15" x14ac:dyDescent="0.15">
      <c r="A26" s="143"/>
      <c r="B26" s="144"/>
      <c r="C26" s="145" t="s">
        <v>21</v>
      </c>
      <c r="D26" s="146"/>
      <c r="E26" s="79" t="str">
        <f>IF(参加登録申請者記入シート!$H$12="単一事業者による参加登録", "-", IF(参加登録申請者記入シート!H24&lt;&gt;"",参加登録申請者記入シート!H24,"-"))</f>
        <v>-</v>
      </c>
      <c r="F26" s="126" t="s">
        <v>12</v>
      </c>
      <c r="O26" s="126" t="str">
        <f>IF(J26=0,"",COUNTIF(電源等情報登録項目!$K$6:$L$63,J26))</f>
        <v/>
      </c>
    </row>
    <row r="27" spans="1:15" x14ac:dyDescent="0.15">
      <c r="A27" s="143"/>
      <c r="B27" s="144"/>
      <c r="C27" s="145" t="s">
        <v>23</v>
      </c>
      <c r="D27" s="146"/>
      <c r="E27" s="80" t="str">
        <f>IF(参加登録申請者記入シート!$H$12="単一事業者による参加登録", "-", IF(参加登録申請者記入シート!H25&lt;&gt;"",参加登録申請者記入シート!H25,"-"))</f>
        <v>-</v>
      </c>
      <c r="F27" s="126" t="s">
        <v>12</v>
      </c>
      <c r="O27" s="126" t="str">
        <f>IF(J27=0,"",COUNTIF(電源等情報登録項目!$K$6:$L$63,J27))</f>
        <v/>
      </c>
    </row>
    <row r="28" spans="1:15" x14ac:dyDescent="0.15">
      <c r="A28" s="143"/>
      <c r="B28" s="144"/>
      <c r="C28" s="145" t="s">
        <v>185</v>
      </c>
      <c r="D28" s="146"/>
      <c r="E28" s="84" t="str">
        <f>IF(参加登録申請者記入シート!$H$12="単一事業者による参加登録", "-", IF(参加登録申請者記入シート!H26&lt;&gt;"",参加登録申請者記入シート!H26,"-"))</f>
        <v>-</v>
      </c>
      <c r="F28" s="126" t="s">
        <v>12</v>
      </c>
      <c r="O28" s="126" t="str">
        <f>IF(J28=0,"",COUNTIF(電源等情報登録項目!$K$6:$L$63,J28))</f>
        <v/>
      </c>
    </row>
    <row r="29" spans="1:15" ht="14.25" thickBot="1" x14ac:dyDescent="0.2">
      <c r="A29" s="147"/>
      <c r="B29" s="148"/>
      <c r="C29" s="149" t="s">
        <v>186</v>
      </c>
      <c r="D29" s="150"/>
      <c r="E29" s="82" t="str">
        <f>IF(参加登録申請者記入シート!$H$12="単一事業者による参加登録", "-", IF(参加登録申請者記入シート!H27&lt;&gt;"",参加登録申請者記入シート!H27,"-"))</f>
        <v>-</v>
      </c>
      <c r="F29" s="126" t="s">
        <v>12</v>
      </c>
      <c r="O29" s="126" t="str">
        <f>IF(J29=0,"",COUNTIF(電源等情報登録項目!$K$6:$L$63,J29))</f>
        <v/>
      </c>
    </row>
    <row r="30" spans="1:15" x14ac:dyDescent="0.15">
      <c r="A30" s="143" t="s">
        <v>38</v>
      </c>
      <c r="B30" s="140"/>
      <c r="C30" s="151" t="s">
        <v>19</v>
      </c>
      <c r="D30" s="152"/>
      <c r="E30" s="83" t="str">
        <f>IF(参加登録申請者記入シート!$H$12="単一事業者による参加登録", "-", IF(参加登録申請者記入シート!H28&lt;&gt;"",参加登録申請者記入シート!H28,"-"))</f>
        <v>-</v>
      </c>
      <c r="F30" s="126" t="s">
        <v>12</v>
      </c>
      <c r="O30" s="126" t="str">
        <f>IF(J30=0,"",COUNTIF(電源等情報登録項目!$K$6:$L$63,J30))</f>
        <v/>
      </c>
    </row>
    <row r="31" spans="1:15" x14ac:dyDescent="0.15">
      <c r="A31" s="143"/>
      <c r="B31" s="144"/>
      <c r="C31" s="145" t="s">
        <v>21</v>
      </c>
      <c r="D31" s="146"/>
      <c r="E31" s="79" t="str">
        <f>IF(参加登録申請者記入シート!$H$12="単一事業者による参加登録", "-", IF(参加登録申請者記入シート!H29&lt;&gt;"",参加登録申請者記入シート!H29,"-"))</f>
        <v>-</v>
      </c>
      <c r="F31" s="126" t="s">
        <v>12</v>
      </c>
      <c r="O31" s="126" t="str">
        <f>IF(J31=0,"",COUNTIF(電源等情報登録項目!$K$6:$L$63,J31))</f>
        <v/>
      </c>
    </row>
    <row r="32" spans="1:15" x14ac:dyDescent="0.15">
      <c r="A32" s="143"/>
      <c r="B32" s="144"/>
      <c r="C32" s="145" t="s">
        <v>23</v>
      </c>
      <c r="D32" s="146"/>
      <c r="E32" s="80" t="str">
        <f>IF(参加登録申請者記入シート!$H$12="単一事業者による参加登録", "-", IF(参加登録申請者記入シート!H30&lt;&gt;"",参加登録申請者記入シート!H30,"-"))</f>
        <v>-</v>
      </c>
      <c r="F32" s="126" t="s">
        <v>12</v>
      </c>
      <c r="O32" s="126" t="str">
        <f>IF(J32=0,"",COUNTIF(電源等情報登録項目!$K$6:$L$63,J32))</f>
        <v/>
      </c>
    </row>
    <row r="33" spans="1:15" x14ac:dyDescent="0.15">
      <c r="A33" s="143"/>
      <c r="B33" s="144"/>
      <c r="C33" s="145" t="s">
        <v>185</v>
      </c>
      <c r="D33" s="146"/>
      <c r="E33" s="84" t="str">
        <f>IF(参加登録申請者記入シート!$H$12="単一事業者による参加登録", "-", IF(参加登録申請者記入シート!H31&lt;&gt;"",参加登録申請者記入シート!H31,"-"))</f>
        <v>-</v>
      </c>
      <c r="F33" s="126" t="s">
        <v>12</v>
      </c>
      <c r="O33" s="126" t="str">
        <f>IF(J33=0,"",COUNTIF(電源等情報登録項目!$K$6:$L$63,J33))</f>
        <v/>
      </c>
    </row>
    <row r="34" spans="1:15" ht="14.25" thickBot="1" x14ac:dyDescent="0.2">
      <c r="A34" s="147"/>
      <c r="B34" s="148"/>
      <c r="C34" s="149" t="s">
        <v>186</v>
      </c>
      <c r="D34" s="150"/>
      <c r="E34" s="82" t="str">
        <f>IF(参加登録申請者記入シート!$H$12="単一事業者による参加登録", "-", IF(参加登録申請者記入シート!H32&lt;&gt;"",参加登録申請者記入シート!H32,"-"))</f>
        <v>-</v>
      </c>
      <c r="F34" s="126" t="s">
        <v>12</v>
      </c>
      <c r="O34" s="126" t="str">
        <f>IF(J34=0,"",COUNTIF(電源等情報登録項目!$K$6:$L$63,J34))</f>
        <v/>
      </c>
    </row>
    <row r="35" spans="1:15" x14ac:dyDescent="0.15">
      <c r="A35" s="143" t="s">
        <v>39</v>
      </c>
      <c r="B35" s="140"/>
      <c r="C35" s="151" t="s">
        <v>19</v>
      </c>
      <c r="D35" s="152"/>
      <c r="E35" s="83" t="str">
        <f>IF(参加登録申請者記入シート!$H$12="単一事業者による参加登録", "-", IF(参加登録申請者記入シート!H33&lt;&gt;"",参加登録申請者記入シート!H33,"-"))</f>
        <v>-</v>
      </c>
      <c r="F35" s="126" t="s">
        <v>12</v>
      </c>
      <c r="O35" s="126" t="str">
        <f>IF(J35=0,"",COUNTIF(電源等情報登録項目!$K$6:$L$63,J35))</f>
        <v/>
      </c>
    </row>
    <row r="36" spans="1:15" x14ac:dyDescent="0.15">
      <c r="A36" s="143"/>
      <c r="B36" s="144"/>
      <c r="C36" s="145" t="s">
        <v>21</v>
      </c>
      <c r="D36" s="146"/>
      <c r="E36" s="79" t="str">
        <f>IF(参加登録申請者記入シート!$H$12="単一事業者による参加登録", "-", IF(参加登録申請者記入シート!H34&lt;&gt;"",参加登録申請者記入シート!H34,"-"))</f>
        <v>-</v>
      </c>
      <c r="F36" s="126" t="s">
        <v>12</v>
      </c>
      <c r="O36" s="126" t="str">
        <f>IF(J36=0,"",COUNTIF(電源等情報登録項目!$K$6:$L$63,J36))</f>
        <v/>
      </c>
    </row>
    <row r="37" spans="1:15" x14ac:dyDescent="0.15">
      <c r="A37" s="143"/>
      <c r="B37" s="144"/>
      <c r="C37" s="145" t="s">
        <v>23</v>
      </c>
      <c r="D37" s="146"/>
      <c r="E37" s="80" t="str">
        <f>IF(参加登録申請者記入シート!$H$12="単一事業者による参加登録", "-", IF(参加登録申請者記入シート!H35&lt;&gt;"",参加登録申請者記入シート!H35,"-"))</f>
        <v>-</v>
      </c>
      <c r="F37" s="126" t="s">
        <v>12</v>
      </c>
      <c r="O37" s="126" t="str">
        <f>IF(J37=0,"",COUNTIF(電源等情報登録項目!$K$6:$L$63,J37))</f>
        <v/>
      </c>
    </row>
    <row r="38" spans="1:15" x14ac:dyDescent="0.15">
      <c r="A38" s="143"/>
      <c r="B38" s="144"/>
      <c r="C38" s="145" t="s">
        <v>185</v>
      </c>
      <c r="D38" s="146"/>
      <c r="E38" s="84" t="str">
        <f>IF(参加登録申請者記入シート!$H$12="単一事業者による参加登録", "-", IF(参加登録申請者記入シート!H36&lt;&gt;"",参加登録申請者記入シート!H36,"-"))</f>
        <v>-</v>
      </c>
      <c r="F38" s="126" t="s">
        <v>12</v>
      </c>
      <c r="O38" s="126" t="str">
        <f>IF(J38=0,"",COUNTIF(電源等情報登録項目!$K$6:$L$63,J38))</f>
        <v/>
      </c>
    </row>
    <row r="39" spans="1:15" ht="14.25" thickBot="1" x14ac:dyDescent="0.2">
      <c r="A39" s="147"/>
      <c r="B39" s="148"/>
      <c r="C39" s="149" t="s">
        <v>186</v>
      </c>
      <c r="D39" s="150"/>
      <c r="E39" s="82" t="str">
        <f>IF(参加登録申請者記入シート!$H$12="単一事業者による参加登録", "-", IF(参加登録申請者記入シート!H37&lt;&gt;"",参加登録申請者記入シート!H37,"-"))</f>
        <v>-</v>
      </c>
      <c r="F39" s="126" t="s">
        <v>12</v>
      </c>
      <c r="O39" s="126" t="str">
        <f>IF(J39=0,"",COUNTIF(電源等情報登録項目!$K$6:$L$63,J39))</f>
        <v/>
      </c>
    </row>
    <row r="40" spans="1:15" x14ac:dyDescent="0.15">
      <c r="A40" s="137"/>
      <c r="B40" s="137"/>
      <c r="C40" s="137"/>
      <c r="O40" s="126" t="str">
        <f>IF(J40=0,"",COUNTIF(電源等情報登録項目!$K$6:$L$63,J40))</f>
        <v/>
      </c>
    </row>
    <row r="41" spans="1:15" ht="18" thickBot="1" x14ac:dyDescent="0.25">
      <c r="A41" s="138" t="s">
        <v>187</v>
      </c>
      <c r="B41" s="138"/>
      <c r="C41" s="137"/>
      <c r="O41" s="126" t="str">
        <f>IF(J41=0,"",COUNTIF(電源等情報登録項目!$K$6:$L$63,J41))</f>
        <v/>
      </c>
    </row>
    <row r="42" spans="1:15" x14ac:dyDescent="0.15">
      <c r="A42" s="451" t="s">
        <v>188</v>
      </c>
      <c r="B42" s="452"/>
      <c r="C42" s="452"/>
      <c r="D42" s="130"/>
      <c r="E42" s="78" t="s">
        <v>189</v>
      </c>
      <c r="F42" s="126" t="s">
        <v>12</v>
      </c>
      <c r="O42" s="126" t="str">
        <f>IF(J42=0,"",COUNTIF(電源等情報登録項目!$K$6:$L$63,J42))</f>
        <v/>
      </c>
    </row>
    <row r="43" spans="1:15" x14ac:dyDescent="0.15">
      <c r="A43" s="453" t="s">
        <v>190</v>
      </c>
      <c r="B43" s="454"/>
      <c r="C43" s="454"/>
      <c r="D43" s="133"/>
      <c r="E43" s="79" t="str">
        <f>IF(参加登録申請者記入シート!H51&lt;&gt;"",参加登録申請者記入シート!H51,"")</f>
        <v/>
      </c>
      <c r="F43" s="126" t="s">
        <v>12</v>
      </c>
      <c r="O43" s="126" t="str">
        <f>IF(J43=0,"",COUNTIF(電源等情報登録項目!$K$6:$L$63,J43))</f>
        <v/>
      </c>
    </row>
    <row r="44" spans="1:15" x14ac:dyDescent="0.15">
      <c r="A44" s="453" t="s">
        <v>191</v>
      </c>
      <c r="B44" s="454"/>
      <c r="C44" s="454"/>
      <c r="D44" s="133"/>
      <c r="E44" s="79" t="str">
        <f>IF(参加登録申請者記入シート!H40&lt;&gt;"",参加登録申請者記入シート!H40,"")</f>
        <v/>
      </c>
      <c r="F44" s="126" t="s">
        <v>12</v>
      </c>
      <c r="O44" s="126" t="str">
        <f>IF(J44=0,"",COUNTIF(電源等情報登録項目!$K$6:$L$63,J44))</f>
        <v/>
      </c>
    </row>
    <row r="45" spans="1:15" x14ac:dyDescent="0.15">
      <c r="A45" s="453" t="s">
        <v>308</v>
      </c>
      <c r="B45" s="454"/>
      <c r="C45" s="454"/>
      <c r="D45" s="133"/>
      <c r="E45" s="79" t="str">
        <f>IF(参加登録申請者記入シート!H52&lt;&gt;"",参加登録申請者記入シート!H52,"")</f>
        <v/>
      </c>
      <c r="F45" s="126" t="s">
        <v>12</v>
      </c>
      <c r="O45" s="126" t="str">
        <f>IF(J45=0,"",COUNTIF(電源等情報登録項目!$K$6:$L$63,J45))</f>
        <v/>
      </c>
    </row>
    <row r="46" spans="1:15" ht="14.25" thickBot="1" x14ac:dyDescent="0.2">
      <c r="A46" s="448" t="s">
        <v>192</v>
      </c>
      <c r="B46" s="449"/>
      <c r="C46" s="449"/>
      <c r="D46" s="153"/>
      <c r="E46" s="85" t="str">
        <f>IF(参加登録申請者記入シート!H42&lt;&gt;"",参加登録申請者記入シート!H42,"")</f>
        <v/>
      </c>
      <c r="F46" s="126" t="s">
        <v>12</v>
      </c>
      <c r="O46" s="126" t="str">
        <f>IF(J46=0,"",COUNTIF(電源等情報登録項目!$K$6:$L$63,J46))</f>
        <v/>
      </c>
    </row>
    <row r="47" spans="1:15" x14ac:dyDescent="0.15">
      <c r="A47" s="139" t="s">
        <v>52</v>
      </c>
      <c r="B47" s="154"/>
      <c r="C47" s="155" t="s">
        <v>193</v>
      </c>
      <c r="D47" s="156"/>
      <c r="E47" s="86" t="str">
        <f>IF(参加登録申請者記入シート!H43&lt;&gt;"",参加登録申請者記入シート!H43,"")</f>
        <v/>
      </c>
      <c r="F47" s="126" t="s">
        <v>12</v>
      </c>
      <c r="O47" s="126" t="str">
        <f>IF(J47=0,"",COUNTIF(電源等情報登録項目!$K$6:$L$63,J47))</f>
        <v/>
      </c>
    </row>
    <row r="48" spans="1:15" x14ac:dyDescent="0.15">
      <c r="A48" s="143"/>
      <c r="B48" s="144"/>
      <c r="C48" s="157" t="s">
        <v>194</v>
      </c>
      <c r="D48" s="158"/>
      <c r="E48" s="87" t="str">
        <f>IF(参加登録申請者記入シート!H44&lt;&gt;"",参加登録申請者記入シート!H44,"")</f>
        <v/>
      </c>
      <c r="F48" s="126" t="s">
        <v>12</v>
      </c>
      <c r="O48" s="126" t="str">
        <f>IF(J48=0,"",COUNTIF(電源等情報登録項目!$K$6:$L$63,J48))</f>
        <v/>
      </c>
    </row>
    <row r="49" spans="1:15" ht="14.25" thickBot="1" x14ac:dyDescent="0.2">
      <c r="A49" s="143"/>
      <c r="B49" s="148"/>
      <c r="C49" s="159" t="s">
        <v>195</v>
      </c>
      <c r="D49" s="160"/>
      <c r="E49" s="80" t="str">
        <f>IF(参加登録申請者記入シート!H45&lt;&gt;"",参加登録申請者記入シート!H45,"")</f>
        <v/>
      </c>
      <c r="F49" s="126" t="s">
        <v>12</v>
      </c>
      <c r="O49" s="126" t="str">
        <f>IF(J49=0,"",COUNTIF(電源等情報登録項目!$K$6:$L$63,J49))</f>
        <v/>
      </c>
    </row>
    <row r="50" spans="1:15" x14ac:dyDescent="0.15">
      <c r="A50" s="139" t="s">
        <v>196</v>
      </c>
      <c r="B50" s="144"/>
      <c r="C50" s="155" t="s">
        <v>197</v>
      </c>
      <c r="D50" s="156"/>
      <c r="E50" s="62" t="str">
        <f>IF(参加登録申請者記入シート!H54&lt;&gt;"",参加登録申請者記入シート!H54,"")</f>
        <v/>
      </c>
      <c r="F50" s="126" t="s">
        <v>12</v>
      </c>
      <c r="O50" s="126" t="str">
        <f>IF(J50=0,"",COUNTIF(電源等情報登録項目!$K$6:$L$63,J50))</f>
        <v/>
      </c>
    </row>
    <row r="51" spans="1:15" x14ac:dyDescent="0.15">
      <c r="A51" s="143"/>
      <c r="B51" s="144"/>
      <c r="C51" s="157" t="s">
        <v>82</v>
      </c>
      <c r="D51" s="158"/>
      <c r="E51" s="1" t="str">
        <f>IF(参加登録申請者記入シート!H57&lt;&gt;"",参加登録申請者記入シート!H57,"")</f>
        <v/>
      </c>
      <c r="F51" s="126" t="s">
        <v>12</v>
      </c>
      <c r="O51" s="126" t="str">
        <f>IF(J51=0,"",COUNTIF(電源等情報登録項目!$K$6:$L$63,J51))</f>
        <v/>
      </c>
    </row>
    <row r="52" spans="1:15" ht="14.25" thickBot="1" x14ac:dyDescent="0.2">
      <c r="A52" s="147"/>
      <c r="B52" s="148"/>
      <c r="C52" s="161" t="s">
        <v>198</v>
      </c>
      <c r="D52" s="162"/>
      <c r="E52" s="61">
        <f>IF(参加登録申請者記入シート!H63&lt;&gt;"",参加登録申請者記入シート!H63,"")</f>
        <v>0</v>
      </c>
      <c r="F52" s="126" t="s">
        <v>12</v>
      </c>
      <c r="O52" s="126" t="str">
        <f>IF(J52=0,"",COUNTIF(電源等情報登録項目!$K$6:$L$63,J52))</f>
        <v/>
      </c>
    </row>
    <row r="53" spans="1:15" x14ac:dyDescent="0.15">
      <c r="A53" s="143" t="s">
        <v>132</v>
      </c>
      <c r="B53" s="144"/>
      <c r="C53" s="163" t="s">
        <v>133</v>
      </c>
      <c r="D53" s="164"/>
      <c r="E53" s="2" t="str">
        <f>IF(参加登録申請者記入シート!H96&lt;&gt;"",参加登録申請者記入シート!H96,"")</f>
        <v/>
      </c>
      <c r="F53" s="126" t="s">
        <v>12</v>
      </c>
      <c r="O53" s="126" t="str">
        <f>IF(J53=0,"",COUNTIF(電源等情報登録項目!$K$6:$L$63,J53))</f>
        <v/>
      </c>
    </row>
    <row r="54" spans="1:15" ht="14.25" thickBot="1" x14ac:dyDescent="0.2">
      <c r="A54" s="147"/>
      <c r="B54" s="148"/>
      <c r="C54" s="161" t="s">
        <v>135</v>
      </c>
      <c r="D54" s="162"/>
      <c r="E54" s="3" t="str">
        <f>IF(参加登録申請者記入シート!H97&lt;&gt;"",参加登録申請者記入シート!H97,"")</f>
        <v/>
      </c>
      <c r="F54" s="126" t="s">
        <v>12</v>
      </c>
      <c r="O54" s="126" t="str">
        <f>IF(J54=0,"",COUNTIF(電源等情報登録項目!$K$6:$L$63,J54))</f>
        <v/>
      </c>
    </row>
    <row r="55" spans="1:15" x14ac:dyDescent="0.15">
      <c r="A55" s="143" t="s">
        <v>137</v>
      </c>
      <c r="B55" s="144"/>
      <c r="C55" s="155" t="s">
        <v>138</v>
      </c>
      <c r="D55" s="156"/>
      <c r="E55" s="78" t="str">
        <f>IF(参加登録申請者記入シート!H98&lt;&gt;"",参加登録申請者記入シート!H98,"")</f>
        <v/>
      </c>
      <c r="F55" s="126" t="s">
        <v>12</v>
      </c>
      <c r="O55" s="126" t="str">
        <f>IF(J55=0,"",COUNTIF(電源等情報登録項目!$K$6:$L$63,J55))</f>
        <v/>
      </c>
    </row>
    <row r="56" spans="1:15" x14ac:dyDescent="0.15">
      <c r="A56" s="143"/>
      <c r="B56" s="144"/>
      <c r="C56" s="157" t="s">
        <v>140</v>
      </c>
      <c r="D56" s="158"/>
      <c r="E56" s="88" t="str">
        <f>IF(参加登録申請者記入シート!H99&lt;&gt;"",参加登録申請者記入シート!H99,"")</f>
        <v/>
      </c>
      <c r="F56" s="126" t="s">
        <v>12</v>
      </c>
      <c r="O56" s="126" t="str">
        <f>IF(J56=0,"",COUNTIF(電源等情報登録項目!$K$6:$L$63,J56))</f>
        <v/>
      </c>
    </row>
    <row r="57" spans="1:15" x14ac:dyDescent="0.15">
      <c r="A57" s="143"/>
      <c r="B57" s="144"/>
      <c r="C57" s="157" t="s">
        <v>141</v>
      </c>
      <c r="D57" s="158"/>
      <c r="E57" s="88" t="str">
        <f>IF(参加登録申請者記入シート!H100&lt;&gt;"",参加登録申請者記入シート!H100,"")</f>
        <v/>
      </c>
      <c r="F57" s="126" t="s">
        <v>12</v>
      </c>
      <c r="O57" s="126" t="str">
        <f>IF(J57=0,"",COUNTIF(電源等情報登録項目!$K$6:$L$63,J57))</f>
        <v/>
      </c>
    </row>
    <row r="58" spans="1:15" ht="14.25" thickBot="1" x14ac:dyDescent="0.2">
      <c r="A58" s="147"/>
      <c r="B58" s="148"/>
      <c r="C58" s="161" t="s">
        <v>199</v>
      </c>
      <c r="D58" s="162"/>
      <c r="E58" s="89" t="str">
        <f>IF(参加登録申請者記入シート!H64&lt;&gt;"",参加登録申請者記入シート!H64,"")</f>
        <v/>
      </c>
      <c r="F58" s="126" t="s">
        <v>12</v>
      </c>
      <c r="O58" s="126" t="str">
        <f>IF(J58=0,"",COUNTIF(電源等情報登録項目!$K$6:$L$63,J58))</f>
        <v/>
      </c>
    </row>
    <row r="59" spans="1:15" x14ac:dyDescent="0.15">
      <c r="A59" s="143" t="s">
        <v>200</v>
      </c>
      <c r="B59" s="144"/>
      <c r="C59" s="163" t="s">
        <v>143</v>
      </c>
      <c r="D59" s="164"/>
      <c r="E59" s="4" t="str">
        <f>IF(参加登録申請者記入シート!H101&lt;&gt;"",参加登録申請者記入シート!H101,"")</f>
        <v/>
      </c>
      <c r="F59" s="126" t="s">
        <v>12</v>
      </c>
      <c r="O59" s="126" t="str">
        <f>IF(J59=0,"",COUNTIF(電源等情報登録項目!$K$6:$L$63,J59))</f>
        <v/>
      </c>
    </row>
    <row r="60" spans="1:15" ht="14.25" thickBot="1" x14ac:dyDescent="0.2">
      <c r="A60" s="143"/>
      <c r="B60" s="144"/>
      <c r="C60" s="157" t="s">
        <v>309</v>
      </c>
      <c r="D60" s="158"/>
      <c r="E60" s="3" t="str">
        <f>IF(参加登録申請者記入シート!H102&lt;&gt;"",参加登録申請者記入シート!H102,"")</f>
        <v/>
      </c>
      <c r="F60" s="126" t="s">
        <v>12</v>
      </c>
      <c r="O60" s="126" t="str">
        <f>IF(J60=0,"",COUNTIF(電源等情報登録項目!$K$6:$L$63,J60))</f>
        <v/>
      </c>
    </row>
    <row r="61" spans="1:15" ht="14.25" thickBot="1" x14ac:dyDescent="0.2">
      <c r="A61" s="147"/>
      <c r="B61" s="148"/>
      <c r="C61" s="161" t="s">
        <v>201</v>
      </c>
      <c r="D61" s="162"/>
      <c r="E61" s="3" t="str">
        <f>IF(参加登録申請者記入シート!H118&lt;&gt;"",参加登録申請者記入シート!H118,"")</f>
        <v/>
      </c>
      <c r="F61" s="126" t="s">
        <v>12</v>
      </c>
      <c r="O61" s="126" t="str">
        <f>IF(J61=0,"",COUNTIF(電源等情報登録項目!$K$6:$L$63,J61))</f>
        <v/>
      </c>
    </row>
    <row r="62" spans="1:15" x14ac:dyDescent="0.15">
      <c r="A62" s="165" t="s">
        <v>178</v>
      </c>
      <c r="B62" s="166"/>
      <c r="C62" s="167" t="s">
        <v>179</v>
      </c>
      <c r="D62" s="152"/>
      <c r="E62" s="4" t="str">
        <f>IF(参加登録申請者記入シート!H140&lt;&gt;"",参加登録申請者記入シート!H140,"")</f>
        <v/>
      </c>
      <c r="F62" s="126" t="s">
        <v>12</v>
      </c>
      <c r="O62" s="126" t="str">
        <f>IF(J62=0,"",COUNTIF(電源等情報登録項目!$K$6:$L$63,J62))</f>
        <v/>
      </c>
    </row>
    <row r="63" spans="1:15" x14ac:dyDescent="0.15">
      <c r="A63" s="165"/>
      <c r="B63" s="166"/>
      <c r="C63" s="168" t="s">
        <v>180</v>
      </c>
      <c r="D63" s="146"/>
      <c r="E63" s="4" t="str">
        <f>IF(参加登録申請者記入シート!H141&lt;&gt;"",参加登録申請者記入シート!H141,"")</f>
        <v/>
      </c>
      <c r="F63" s="126" t="s">
        <v>12</v>
      </c>
      <c r="O63" s="126" t="str">
        <f>IF(J63=0,"",COUNTIF(電源等情報登録項目!$K$6:$L$63,J63))</f>
        <v/>
      </c>
    </row>
    <row r="64" spans="1:15" ht="14.25" thickBot="1" x14ac:dyDescent="0.2">
      <c r="A64" s="169"/>
      <c r="B64" s="170"/>
      <c r="C64" s="171" t="s">
        <v>202</v>
      </c>
      <c r="D64" s="150"/>
      <c r="E64" s="5" t="str">
        <f>IF(参加登録申請者記入シート!H142&lt;&gt;"",参加登録申請者記入シート!H142,"")</f>
        <v/>
      </c>
      <c r="F64" s="126" t="s">
        <v>12</v>
      </c>
      <c r="O64" s="126" t="str">
        <f>IF(J64=0,"",COUNTIF(電源等情報登録項目!$K$6:$L$63,J64))</f>
        <v/>
      </c>
    </row>
    <row r="65" spans="1:15" x14ac:dyDescent="0.15">
      <c r="E65" s="125"/>
      <c r="O65" s="126" t="str">
        <f>IF(J65=0,"",COUNTIF(電源等情報登録項目!$K$6:$L$63,J65))</f>
        <v/>
      </c>
    </row>
    <row r="66" spans="1:15" x14ac:dyDescent="0.15">
      <c r="E66" s="172"/>
      <c r="O66" s="126" t="str">
        <f>IF(J66=0,"",COUNTIF(電源等情報登録項目!$K$6:$L$63,J66))</f>
        <v/>
      </c>
    </row>
    <row r="67" spans="1:15" x14ac:dyDescent="0.15">
      <c r="A67" s="172"/>
      <c r="B67" s="172"/>
      <c r="C67" s="172"/>
      <c r="D67" s="172"/>
      <c r="O67" s="126" t="str">
        <f>IF(J67=0,"",COUNTIF(電源等情報登録項目!$K$6:$L$63,J67))</f>
        <v/>
      </c>
    </row>
    <row r="68" spans="1:15" x14ac:dyDescent="0.15">
      <c r="A68" s="172"/>
      <c r="B68" s="172"/>
      <c r="C68" s="172"/>
      <c r="D68" s="172"/>
      <c r="E68" s="173"/>
      <c r="O68" s="126" t="str">
        <f>IF(J68=0,"",COUNTIF(電源等情報登録項目!$K$6:$L$63,J68))</f>
        <v/>
      </c>
    </row>
    <row r="69" spans="1:15" ht="18.75" x14ac:dyDescent="0.15">
      <c r="A69" s="438" t="s">
        <v>200</v>
      </c>
      <c r="B69" s="438"/>
      <c r="C69" s="438"/>
      <c r="D69" s="438"/>
      <c r="E69" s="438"/>
      <c r="O69" s="126" t="str">
        <f>IF(J69=0,"",COUNTIF(電源等情報登録項目!$K$6:$L$63,J69))</f>
        <v/>
      </c>
    </row>
    <row r="70" spans="1:15" ht="14.25" thickBot="1" x14ac:dyDescent="0.2">
      <c r="A70" s="172"/>
      <c r="B70" s="172"/>
      <c r="C70" s="172"/>
      <c r="D70" s="172"/>
      <c r="E70" s="172"/>
      <c r="O70" s="126" t="str">
        <f>IF(J70=0,"",COUNTIF(電源等情報登録項目!$K$6:$L$63,J70))</f>
        <v/>
      </c>
    </row>
    <row r="71" spans="1:15" ht="14.25" thickBot="1" x14ac:dyDescent="0.2">
      <c r="A71" s="174" t="s">
        <v>143</v>
      </c>
      <c r="B71" s="175"/>
      <c r="C71" s="175"/>
      <c r="D71" s="176"/>
      <c r="E71" s="6" t="str">
        <f>IF(参加登録申請者記入シート!H101&lt;&gt;"",参加登録申請者記入シート!H101,"-")</f>
        <v>-</v>
      </c>
      <c r="F71" s="126" t="s">
        <v>12</v>
      </c>
      <c r="O71" s="126" t="str">
        <f>IF(J71=0,"",COUNTIF(電源等情報登録項目!$K$6:$L$63,J71))</f>
        <v/>
      </c>
    </row>
    <row r="72" spans="1:15" ht="14.25" thickBot="1" x14ac:dyDescent="0.2">
      <c r="A72" s="439" t="s">
        <v>145</v>
      </c>
      <c r="B72" s="178" t="s">
        <v>203</v>
      </c>
      <c r="C72" s="179"/>
      <c r="D72" s="180"/>
      <c r="E72" s="7" t="str">
        <f>IF(参加登録申請者記入シート!H102&lt;&gt;"",参加登録申請者記入シート!H102,"-")</f>
        <v>-</v>
      </c>
      <c r="F72" s="126" t="s">
        <v>12</v>
      </c>
      <c r="O72" s="126" t="str">
        <f>IF(J72=0,"",COUNTIF(電源等情報登録項目!$K$6:$L$63,J72))</f>
        <v/>
      </c>
    </row>
    <row r="73" spans="1:15" x14ac:dyDescent="0.15">
      <c r="A73" s="440"/>
      <c r="B73" s="443" t="s">
        <v>204</v>
      </c>
      <c r="C73" s="182" t="s">
        <v>147</v>
      </c>
      <c r="D73" s="183" t="s">
        <v>148</v>
      </c>
      <c r="E73" s="90" t="str">
        <f>IF(参加登録申請者記入シート!H103&lt;&gt;"",参加登録申請者記入シート!H103,"-")</f>
        <v>-</v>
      </c>
      <c r="F73" s="126" t="s">
        <v>12</v>
      </c>
      <c r="O73" s="126" t="str">
        <f>IF(J73=0,"",COUNTIF(電源等情報登録項目!$K$6:$L$63,J73))</f>
        <v/>
      </c>
    </row>
    <row r="74" spans="1:15" x14ac:dyDescent="0.15">
      <c r="A74" s="441"/>
      <c r="B74" s="443"/>
      <c r="C74" s="182"/>
      <c r="D74" s="184" t="s">
        <v>185</v>
      </c>
      <c r="E74" s="91" t="str">
        <f>IF(参加登録申請者記入シート!H104&lt;&gt;"",参加登録申請者記入シート!H104,"-")</f>
        <v>-</v>
      </c>
      <c r="F74" s="126" t="s">
        <v>12</v>
      </c>
      <c r="O74" s="126" t="str">
        <f>IF(J74=0,"",COUNTIF(電源等情報登録項目!$K$6:$L$63,J74))</f>
        <v/>
      </c>
    </row>
    <row r="75" spans="1:15" ht="14.25" thickBot="1" x14ac:dyDescent="0.2">
      <c r="A75" s="441"/>
      <c r="B75" s="443"/>
      <c r="C75" s="185"/>
      <c r="D75" s="186" t="s">
        <v>150</v>
      </c>
      <c r="E75" s="92" t="str">
        <f>IF(参加登録申請者記入シート!H105&lt;&gt;"",参加登録申請者記入シート!H105,"-")</f>
        <v>-</v>
      </c>
      <c r="F75" s="126" t="s">
        <v>12</v>
      </c>
      <c r="O75" s="126" t="str">
        <f>IF(J75=0,"",COUNTIF(電源等情報登録項目!$K$6:$L$63,J75))</f>
        <v/>
      </c>
    </row>
    <row r="76" spans="1:15" x14ac:dyDescent="0.15">
      <c r="A76" s="441"/>
      <c r="B76" s="443"/>
      <c r="C76" s="182" t="s">
        <v>152</v>
      </c>
      <c r="D76" s="183" t="s">
        <v>148</v>
      </c>
      <c r="E76" s="93" t="str">
        <f>IF(参加登録申請者記入シート!H106&lt;&gt;"",参加登録申請者記入シート!H106,"-")</f>
        <v>-</v>
      </c>
      <c r="F76" s="126" t="s">
        <v>12</v>
      </c>
      <c r="O76" s="126" t="str">
        <f>IF(J76=0,"",COUNTIF(電源等情報登録項目!$K$6:$L$63,J76))</f>
        <v/>
      </c>
    </row>
    <row r="77" spans="1:15" x14ac:dyDescent="0.15">
      <c r="A77" s="441"/>
      <c r="B77" s="443"/>
      <c r="C77" s="182"/>
      <c r="D77" s="184" t="s">
        <v>185</v>
      </c>
      <c r="E77" s="91" t="str">
        <f>IF(参加登録申請者記入シート!H107&lt;&gt;"",参加登録申請者記入シート!H107,"-")</f>
        <v>-</v>
      </c>
      <c r="F77" s="126" t="s">
        <v>12</v>
      </c>
      <c r="O77" s="126" t="str">
        <f>IF(J77=0,"",COUNTIF(電源等情報登録項目!$K$6:$L$63,J77))</f>
        <v/>
      </c>
    </row>
    <row r="78" spans="1:15" ht="14.25" thickBot="1" x14ac:dyDescent="0.2">
      <c r="A78" s="441"/>
      <c r="B78" s="443"/>
      <c r="C78" s="185"/>
      <c r="D78" s="186" t="s">
        <v>150</v>
      </c>
      <c r="E78" s="92" t="str">
        <f>IF(参加登録申請者記入シート!H108&lt;&gt;"",参加登録申請者記入シート!H108,"-")</f>
        <v>-</v>
      </c>
      <c r="F78" s="126" t="s">
        <v>12</v>
      </c>
      <c r="O78" s="126" t="str">
        <f>IF(J78=0,"",COUNTIF(電源等情報登録項目!$K$6:$L$63,J78))</f>
        <v/>
      </c>
    </row>
    <row r="79" spans="1:15" x14ac:dyDescent="0.15">
      <c r="A79" s="441"/>
      <c r="B79" s="443"/>
      <c r="C79" s="182" t="s">
        <v>153</v>
      </c>
      <c r="D79" s="183" t="s">
        <v>148</v>
      </c>
      <c r="E79" s="93" t="str">
        <f>IF(参加登録申請者記入シート!H109&lt;&gt;"",参加登録申請者記入シート!H109,"-")</f>
        <v>-</v>
      </c>
      <c r="F79" s="126" t="s">
        <v>12</v>
      </c>
      <c r="O79" s="126" t="str">
        <f>IF(J79=0,"",COUNTIF(電源等情報登録項目!$K$6:$L$63,J79))</f>
        <v/>
      </c>
    </row>
    <row r="80" spans="1:15" x14ac:dyDescent="0.15">
      <c r="A80" s="441"/>
      <c r="B80" s="443"/>
      <c r="C80" s="182"/>
      <c r="D80" s="184" t="s">
        <v>185</v>
      </c>
      <c r="E80" s="91" t="str">
        <f>IF(参加登録申請者記入シート!H110&lt;&gt;"",参加登録申請者記入シート!H110,"-")</f>
        <v>-</v>
      </c>
      <c r="F80" s="126" t="s">
        <v>12</v>
      </c>
      <c r="O80" s="126" t="str">
        <f>IF(J80=0,"",COUNTIF(電源等情報登録項目!$K$6:$L$63,J80))</f>
        <v/>
      </c>
    </row>
    <row r="81" spans="1:15" ht="14.25" thickBot="1" x14ac:dyDescent="0.2">
      <c r="A81" s="441"/>
      <c r="B81" s="443"/>
      <c r="C81" s="185"/>
      <c r="D81" s="186" t="s">
        <v>150</v>
      </c>
      <c r="E81" s="92" t="str">
        <f>IF(参加登録申請者記入シート!H111&lt;&gt;"",参加登録申請者記入シート!H111,"-")</f>
        <v>-</v>
      </c>
      <c r="F81" s="126" t="s">
        <v>12</v>
      </c>
      <c r="O81" s="126" t="str">
        <f>IF(J81=0,"",COUNTIF(電源等情報登録項目!$K$6:$L$63,J81))</f>
        <v/>
      </c>
    </row>
    <row r="82" spans="1:15" x14ac:dyDescent="0.15">
      <c r="A82" s="441"/>
      <c r="B82" s="443"/>
      <c r="C82" s="182" t="s">
        <v>154</v>
      </c>
      <c r="D82" s="183" t="s">
        <v>148</v>
      </c>
      <c r="E82" s="93" t="str">
        <f>IF(参加登録申請者記入シート!H112&lt;&gt;"",参加登録申請者記入シート!H112,"-")</f>
        <v>-</v>
      </c>
      <c r="F82" s="126" t="s">
        <v>12</v>
      </c>
      <c r="O82" s="126" t="str">
        <f>IF(J82=0,"",COUNTIF(電源等情報登録項目!$K$6:$L$63,J82))</f>
        <v/>
      </c>
    </row>
    <row r="83" spans="1:15" x14ac:dyDescent="0.15">
      <c r="A83" s="441"/>
      <c r="B83" s="443"/>
      <c r="C83" s="182"/>
      <c r="D83" s="184" t="s">
        <v>185</v>
      </c>
      <c r="E83" s="91" t="str">
        <f>IF(参加登録申請者記入シート!H113&lt;&gt;"",参加登録申請者記入シート!H113,"-")</f>
        <v>-</v>
      </c>
      <c r="F83" s="126" t="s">
        <v>12</v>
      </c>
      <c r="O83" s="126" t="str">
        <f>IF(J83=0,"",COUNTIF(電源等情報登録項目!$K$6:$L$63,J83))</f>
        <v/>
      </c>
    </row>
    <row r="84" spans="1:15" ht="14.25" thickBot="1" x14ac:dyDescent="0.2">
      <c r="A84" s="441"/>
      <c r="B84" s="443"/>
      <c r="C84" s="185"/>
      <c r="D84" s="186" t="s">
        <v>150</v>
      </c>
      <c r="E84" s="92" t="str">
        <f>IF(参加登録申請者記入シート!H114&lt;&gt;"",参加登録申請者記入シート!H114,"-")</f>
        <v>-</v>
      </c>
      <c r="F84" s="126" t="s">
        <v>12</v>
      </c>
      <c r="O84" s="126" t="str">
        <f>IF(J84=0,"",COUNTIF(電源等情報登録項目!$K$6:$L$63,J84))</f>
        <v/>
      </c>
    </row>
    <row r="85" spans="1:15" x14ac:dyDescent="0.15">
      <c r="A85" s="441"/>
      <c r="B85" s="443"/>
      <c r="C85" s="182" t="s">
        <v>155</v>
      </c>
      <c r="D85" s="183" t="s">
        <v>148</v>
      </c>
      <c r="E85" s="93" t="str">
        <f>IF(参加登録申請者記入シート!H115&lt;&gt;"",参加登録申請者記入シート!H115,"-")</f>
        <v>-</v>
      </c>
      <c r="F85" s="126" t="s">
        <v>12</v>
      </c>
      <c r="O85" s="126" t="str">
        <f>IF(J85=0,"",COUNTIF(電源等情報登録項目!$K$6:$L$63,J85))</f>
        <v/>
      </c>
    </row>
    <row r="86" spans="1:15" x14ac:dyDescent="0.15">
      <c r="A86" s="441"/>
      <c r="B86" s="443"/>
      <c r="C86" s="182"/>
      <c r="D86" s="184" t="s">
        <v>185</v>
      </c>
      <c r="E86" s="91" t="str">
        <f>IF(参加登録申請者記入シート!H116&lt;&gt;"",参加登録申請者記入シート!H116,"-")</f>
        <v>-</v>
      </c>
      <c r="F86" s="126" t="s">
        <v>12</v>
      </c>
      <c r="O86" s="126" t="str">
        <f>IF(J86=0,"",COUNTIF(電源等情報登録項目!$K$6:$L$63,J86))</f>
        <v/>
      </c>
    </row>
    <row r="87" spans="1:15" ht="14.25" thickBot="1" x14ac:dyDescent="0.2">
      <c r="A87" s="442"/>
      <c r="B87" s="436"/>
      <c r="C87" s="182"/>
      <c r="D87" s="188" t="s">
        <v>150</v>
      </c>
      <c r="E87" s="92" t="str">
        <f>IF(参加登録申請者記入シート!H117&lt;&gt;"",参加登録申請者記入シート!H117,"-")</f>
        <v>-</v>
      </c>
      <c r="F87" s="126" t="s">
        <v>12</v>
      </c>
      <c r="O87" s="126" t="str">
        <f>IF(J87=0,"",COUNTIF(電源等情報登録項目!$K$6:$L$63,J87))</f>
        <v/>
      </c>
    </row>
    <row r="88" spans="1:15" ht="14.25" thickBot="1" x14ac:dyDescent="0.2">
      <c r="A88" s="444" t="s">
        <v>156</v>
      </c>
      <c r="B88" s="174" t="s">
        <v>157</v>
      </c>
      <c r="C88" s="175"/>
      <c r="D88" s="175"/>
      <c r="E88" s="94" t="str">
        <f>IF(参加登録申請者記入シート!H118&lt;&gt;"",参加登録申請者記入シート!H118,"-")</f>
        <v>-</v>
      </c>
      <c r="F88" s="126" t="s">
        <v>12</v>
      </c>
      <c r="O88" s="126" t="str">
        <f>IF(J88=0,"",COUNTIF(電源等情報登録項目!$K$6:$L$63,J88))</f>
        <v/>
      </c>
    </row>
    <row r="89" spans="1:15" x14ac:dyDescent="0.15">
      <c r="A89" s="445"/>
      <c r="B89" s="446" t="s">
        <v>158</v>
      </c>
      <c r="C89" s="190" t="s">
        <v>158</v>
      </c>
      <c r="D89" s="191"/>
      <c r="E89" s="95" t="str">
        <f>IF(参加登録申請者記入シート!H119&lt;&gt;"",参加登録申請者記入シート!H119,"-")</f>
        <v>-</v>
      </c>
      <c r="F89" s="126" t="s">
        <v>12</v>
      </c>
      <c r="O89" s="126" t="str">
        <f>IF(J89=0,"",COUNTIF(電源等情報登録項目!$K$6:$L$63,J89))</f>
        <v/>
      </c>
    </row>
    <row r="90" spans="1:15" x14ac:dyDescent="0.15">
      <c r="A90" s="445"/>
      <c r="B90" s="444"/>
      <c r="C90" s="192" t="s">
        <v>160</v>
      </c>
      <c r="D90" s="187"/>
      <c r="E90" s="96" t="str">
        <f>IF(参加登録申請者記入シート!H120&lt;&gt;"",参加登録申請者記入シート!H120,"-")</f>
        <v>-</v>
      </c>
      <c r="F90" s="126" t="s">
        <v>12</v>
      </c>
      <c r="O90" s="126" t="str">
        <f>IF(J90=0,"",COUNTIF(電源等情報登録項目!$K$6:$L$63,J90))</f>
        <v/>
      </c>
    </row>
    <row r="91" spans="1:15" ht="14.25" thickBot="1" x14ac:dyDescent="0.2">
      <c r="A91" s="445"/>
      <c r="B91" s="444"/>
      <c r="C91" s="193" t="s">
        <v>162</v>
      </c>
      <c r="D91" s="194"/>
      <c r="E91" s="97" t="str">
        <f>IF(参加登録申請者記入シート!H121&lt;&gt;"",参加登録申請者記入シート!H121,"-")</f>
        <v>-</v>
      </c>
      <c r="F91" s="126" t="s">
        <v>12</v>
      </c>
      <c r="O91" s="126" t="str">
        <f>IF(J91=0,"",COUNTIF(電源等情報登録項目!$K$6:$L$63,J91))</f>
        <v/>
      </c>
    </row>
    <row r="92" spans="1:15" x14ac:dyDescent="0.15">
      <c r="A92" s="189"/>
      <c r="B92" s="446" t="s">
        <v>164</v>
      </c>
      <c r="C92" s="195" t="s">
        <v>165</v>
      </c>
      <c r="D92" s="196" t="s">
        <v>148</v>
      </c>
      <c r="E92" s="95" t="str">
        <f>IF(参加登録申請者記入シート!H122&lt;&gt;"",参加登録申請者記入シート!H122,"-")</f>
        <v>-</v>
      </c>
      <c r="F92" s="126" t="s">
        <v>12</v>
      </c>
      <c r="O92" s="126" t="str">
        <f>IF(J92=0,"",COUNTIF(電源等情報登録項目!$K$6:$L$63,J92))</f>
        <v/>
      </c>
    </row>
    <row r="93" spans="1:15" x14ac:dyDescent="0.15">
      <c r="A93" s="189"/>
      <c r="B93" s="444"/>
      <c r="C93" s="197"/>
      <c r="D93" s="198" t="s">
        <v>166</v>
      </c>
      <c r="E93" s="98" t="str">
        <f>IF(参加登録申請者記入シート!H123&lt;&gt;"",参加登録申請者記入シート!H123,"-")</f>
        <v>-</v>
      </c>
      <c r="F93" s="126" t="s">
        <v>12</v>
      </c>
      <c r="O93" s="126" t="str">
        <f>IF(J93=0,"",COUNTIF(電源等情報登録項目!$K$6:$L$63,J93))</f>
        <v/>
      </c>
    </row>
    <row r="94" spans="1:15" ht="14.25" thickBot="1" x14ac:dyDescent="0.2">
      <c r="A94" s="189"/>
      <c r="B94" s="444"/>
      <c r="C94" s="199"/>
      <c r="D94" s="200" t="s">
        <v>205</v>
      </c>
      <c r="E94" s="97" t="str">
        <f>IF(参加登録申請者記入シート!H124&lt;&gt;"",参加登録申請者記入シート!H124,"-")</f>
        <v>-</v>
      </c>
      <c r="F94" s="126" t="s">
        <v>12</v>
      </c>
      <c r="O94" s="126" t="str">
        <f>IF(J94=0,"",COUNTIF(電源等情報登録項目!$K$6:$L$63,J94))</f>
        <v/>
      </c>
    </row>
    <row r="95" spans="1:15" x14ac:dyDescent="0.15">
      <c r="A95" s="189"/>
      <c r="B95" s="444"/>
      <c r="C95" s="197" t="s">
        <v>169</v>
      </c>
      <c r="D95" s="201" t="s">
        <v>148</v>
      </c>
      <c r="E95" s="95" t="str">
        <f>IF(参加登録申請者記入シート!H125&lt;&gt;"",参加登録申請者記入シート!H125,"-")</f>
        <v>-</v>
      </c>
      <c r="F95" s="126" t="s">
        <v>12</v>
      </c>
      <c r="O95" s="126" t="str">
        <f>IF(J95=0,"",COUNTIF(電源等情報登録項目!$K$6:$L$63,J95))</f>
        <v/>
      </c>
    </row>
    <row r="96" spans="1:15" ht="14.25" thickBot="1" x14ac:dyDescent="0.2">
      <c r="A96" s="189"/>
      <c r="B96" s="444"/>
      <c r="C96" s="197"/>
      <c r="D96" s="200" t="s">
        <v>166</v>
      </c>
      <c r="E96" s="98" t="str">
        <f>IF(参加登録申請者記入シート!H126&lt;&gt;"",参加登録申請者記入シート!H126,"-")</f>
        <v>-</v>
      </c>
      <c r="F96" s="126" t="s">
        <v>12</v>
      </c>
      <c r="O96" s="126" t="str">
        <f>IF(J96=0,"",COUNTIF(電源等情報登録項目!$K$6:$L$63,J96))</f>
        <v/>
      </c>
    </row>
    <row r="97" spans="1:15" ht="14.25" thickBot="1" x14ac:dyDescent="0.2">
      <c r="A97" s="189"/>
      <c r="B97" s="444"/>
      <c r="C97" s="199"/>
      <c r="D97" s="200" t="s">
        <v>205</v>
      </c>
      <c r="E97" s="97" t="str">
        <f>IF(参加登録申請者記入シート!H127&lt;&gt;"",参加登録申請者記入シート!H127,"-")</f>
        <v>-</v>
      </c>
      <c r="F97" s="126" t="s">
        <v>12</v>
      </c>
      <c r="O97" s="126" t="str">
        <f>IF(J97=0,"",COUNTIF(電源等情報登録項目!$K$6:$L$63,J97))</f>
        <v/>
      </c>
    </row>
    <row r="98" spans="1:15" x14ac:dyDescent="0.15">
      <c r="A98" s="189"/>
      <c r="B98" s="444"/>
      <c r="C98" s="197" t="s">
        <v>171</v>
      </c>
      <c r="D98" s="201" t="s">
        <v>148</v>
      </c>
      <c r="E98" s="95" t="str">
        <f>IF(参加登録申請者記入シート!H128&lt;&gt;"",参加登録申請者記入シート!H128,"-")</f>
        <v>-</v>
      </c>
      <c r="F98" s="126" t="s">
        <v>12</v>
      </c>
      <c r="O98" s="126" t="str">
        <f>IF(J98=0,"",COUNTIF(電源等情報登録項目!$K$6:$L$63,J98))</f>
        <v/>
      </c>
    </row>
    <row r="99" spans="1:15" x14ac:dyDescent="0.15">
      <c r="A99" s="189"/>
      <c r="B99" s="444"/>
      <c r="C99" s="197"/>
      <c r="D99" s="198" t="s">
        <v>166</v>
      </c>
      <c r="E99" s="98" t="str">
        <f>IF(参加登録申請者記入シート!H129&lt;&gt;"",参加登録申請者記入シート!H129,"-")</f>
        <v>-</v>
      </c>
      <c r="F99" s="126" t="s">
        <v>12</v>
      </c>
      <c r="O99" s="126" t="str">
        <f>IF(J99=0,"",COUNTIF(電源等情報登録項目!$K$6:$L$63,J99))</f>
        <v/>
      </c>
    </row>
    <row r="100" spans="1:15" ht="14.25" thickBot="1" x14ac:dyDescent="0.2">
      <c r="A100" s="189"/>
      <c r="B100" s="444"/>
      <c r="C100" s="199"/>
      <c r="D100" s="200" t="s">
        <v>205</v>
      </c>
      <c r="E100" s="97" t="str">
        <f>IF(参加登録申請者記入シート!H130&lt;&gt;"",参加登録申請者記入シート!H130,"-")</f>
        <v>-</v>
      </c>
      <c r="F100" s="126" t="s">
        <v>12</v>
      </c>
      <c r="O100" s="126" t="str">
        <f>IF(J100=0,"",COUNTIF(電源等情報登録項目!$K$6:$L$63,J100))</f>
        <v/>
      </c>
    </row>
    <row r="101" spans="1:15" x14ac:dyDescent="0.15">
      <c r="A101" s="189"/>
      <c r="B101" s="444"/>
      <c r="C101" s="197" t="s">
        <v>172</v>
      </c>
      <c r="D101" s="201" t="s">
        <v>148</v>
      </c>
      <c r="E101" s="95" t="str">
        <f>IF(参加登録申請者記入シート!H131&lt;&gt;"",参加登録申請者記入シート!H131,"-")</f>
        <v>-</v>
      </c>
      <c r="F101" s="126" t="s">
        <v>12</v>
      </c>
      <c r="O101" s="126" t="str">
        <f>IF(J101=0,"",COUNTIF(電源等情報登録項目!$K$6:$L$63,J101))</f>
        <v/>
      </c>
    </row>
    <row r="102" spans="1:15" x14ac:dyDescent="0.15">
      <c r="A102" s="189"/>
      <c r="B102" s="444"/>
      <c r="C102" s="197"/>
      <c r="D102" s="198" t="s">
        <v>166</v>
      </c>
      <c r="E102" s="98" t="str">
        <f>IF(参加登録申請者記入シート!H132&lt;&gt;"",参加登録申請者記入シート!H132,"-")</f>
        <v>-</v>
      </c>
      <c r="F102" s="126" t="s">
        <v>12</v>
      </c>
      <c r="O102" s="126" t="str">
        <f>IF(J102=0,"",COUNTIF(電源等情報登録項目!$K$6:$L$63,J102))</f>
        <v/>
      </c>
    </row>
    <row r="103" spans="1:15" ht="14.25" thickBot="1" x14ac:dyDescent="0.2">
      <c r="A103" s="189"/>
      <c r="B103" s="444"/>
      <c r="C103" s="199"/>
      <c r="D103" s="200" t="s">
        <v>205</v>
      </c>
      <c r="E103" s="97" t="str">
        <f>IF(参加登録申請者記入シート!H133&lt;&gt;"",参加登録申請者記入シート!H133,"-")</f>
        <v>-</v>
      </c>
      <c r="F103" s="126" t="s">
        <v>12</v>
      </c>
      <c r="O103" s="126" t="str">
        <f>IF(J103=0,"",COUNTIF(電源等情報登録項目!$K$6:$L$63,J103))</f>
        <v/>
      </c>
    </row>
    <row r="104" spans="1:15" x14ac:dyDescent="0.15">
      <c r="A104" s="189"/>
      <c r="B104" s="444"/>
      <c r="C104" s="197" t="s">
        <v>173</v>
      </c>
      <c r="D104" s="201" t="s">
        <v>148</v>
      </c>
      <c r="E104" s="95" t="str">
        <f>IF(参加登録申請者記入シート!H134&lt;&gt;"",参加登録申請者記入シート!H134,"-")</f>
        <v>-</v>
      </c>
      <c r="F104" s="126" t="s">
        <v>12</v>
      </c>
      <c r="O104" s="126" t="str">
        <f>IF(J104=0,"",COUNTIF(電源等情報登録項目!$K$6:$L$63,J104))</f>
        <v/>
      </c>
    </row>
    <row r="105" spans="1:15" x14ac:dyDescent="0.15">
      <c r="A105" s="189"/>
      <c r="B105" s="444"/>
      <c r="C105" s="197"/>
      <c r="D105" s="198" t="s">
        <v>166</v>
      </c>
      <c r="E105" s="98" t="str">
        <f>IF(参加登録申請者記入シート!H135&lt;&gt;"",参加登録申請者記入シート!H135,"-")</f>
        <v>-</v>
      </c>
      <c r="F105" s="126" t="s">
        <v>12</v>
      </c>
      <c r="O105" s="126" t="str">
        <f>IF(J105=0,"",COUNTIF(電源等情報登録項目!$K$6:$L$63,J105))</f>
        <v/>
      </c>
    </row>
    <row r="106" spans="1:15" ht="14.25" thickBot="1" x14ac:dyDescent="0.2">
      <c r="A106" s="189"/>
      <c r="B106" s="447"/>
      <c r="C106" s="199"/>
      <c r="D106" s="200" t="s">
        <v>205</v>
      </c>
      <c r="E106" s="97" t="str">
        <f>IF(参加登録申請者記入シート!H136&lt;&gt;"",参加登録申請者記入シート!H136,"-")</f>
        <v>-</v>
      </c>
      <c r="F106" s="126" t="s">
        <v>12</v>
      </c>
      <c r="O106" s="126" t="str">
        <f>IF(J106=0,"",COUNTIF(電源等情報登録項目!$K$6:$L$63,J106))</f>
        <v/>
      </c>
    </row>
    <row r="107" spans="1:15" x14ac:dyDescent="0.15">
      <c r="A107" s="189"/>
      <c r="B107" s="436" t="s">
        <v>174</v>
      </c>
      <c r="C107" s="177" t="s">
        <v>175</v>
      </c>
      <c r="D107" s="181"/>
      <c r="E107" s="99" t="str">
        <f>IF(参加登録申請者記入シート!H137&lt;&gt;"",参加登録申請者記入シート!H137,"-")</f>
        <v>-</v>
      </c>
      <c r="F107" s="126" t="s">
        <v>12</v>
      </c>
      <c r="O107" s="126" t="str">
        <f>IF(J107=0,"",COUNTIF(電源等情報登録項目!$K$6:$L$63,J107))</f>
        <v/>
      </c>
    </row>
    <row r="108" spans="1:15" x14ac:dyDescent="0.15">
      <c r="A108" s="189"/>
      <c r="B108" s="436"/>
      <c r="C108" s="177" t="s">
        <v>176</v>
      </c>
      <c r="D108" s="181"/>
      <c r="E108" s="99" t="str">
        <f>IF(参加登録申請者記入シート!H138&lt;&gt;"",参加登録申請者記入シート!H138,"-")</f>
        <v>-</v>
      </c>
      <c r="F108" s="126" t="s">
        <v>12</v>
      </c>
      <c r="O108" s="126" t="str">
        <f>IF(J108=0,"",COUNTIF(電源等情報登録項目!$K$6:$L$63,J108))</f>
        <v/>
      </c>
    </row>
    <row r="109" spans="1:15" ht="14.25" thickBot="1" x14ac:dyDescent="0.2">
      <c r="A109" s="189"/>
      <c r="B109" s="437"/>
      <c r="C109" s="178" t="s">
        <v>177</v>
      </c>
      <c r="D109" s="179"/>
      <c r="E109" s="100" t="str">
        <f>IF(参加登録申請者記入シート!H139&lt;&gt;"",参加登録申請者記入シート!H139,"-")</f>
        <v>-</v>
      </c>
      <c r="F109" s="126" t="s">
        <v>12</v>
      </c>
      <c r="O109" s="126" t="str">
        <f>IF(J109=0,"",COUNTIF(電源等情報登録項目!$K$6:$L$63,J109))</f>
        <v/>
      </c>
    </row>
    <row r="110" spans="1:15" x14ac:dyDescent="0.15">
      <c r="A110" s="126" t="s">
        <v>12</v>
      </c>
      <c r="B110" s="126" t="s">
        <v>12</v>
      </c>
      <c r="C110" s="126" t="s">
        <v>12</v>
      </c>
      <c r="D110" s="126" t="s">
        <v>12</v>
      </c>
      <c r="E110" s="126" t="s">
        <v>12</v>
      </c>
    </row>
  </sheetData>
  <sheetProtection algorithmName="SHA-512" hashValue="6GIdRc/fzynt5dJpUgkagAXrkTuI/hPY6yEh+bG3ShgNhGGYywOHLN8uKsXwlMyASWRZ/ljwZA6z4EthLBnhpA==" saltValue="b4jawc/pxsg78hldXR5F+Q==" spinCount="100000" sheet="1" objects="1" scenarios="1" formatColumns="0" formatRows="0"/>
  <mergeCells count="13">
    <mergeCell ref="A46:C46"/>
    <mergeCell ref="A9:E9"/>
    <mergeCell ref="A42:C42"/>
    <mergeCell ref="A43:C43"/>
    <mergeCell ref="A44:C44"/>
    <mergeCell ref="A45:C45"/>
    <mergeCell ref="B107:B109"/>
    <mergeCell ref="A69:E69"/>
    <mergeCell ref="A72:A87"/>
    <mergeCell ref="B73:B87"/>
    <mergeCell ref="A88:A91"/>
    <mergeCell ref="B89:B91"/>
    <mergeCell ref="B92:B106"/>
  </mergeCells>
  <phoneticPr fontId="3"/>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37DA5-520F-40DB-8641-6E2A04B476AA}">
  <dimension ref="A1:L64"/>
  <sheetViews>
    <sheetView zoomScaleNormal="100" workbookViewId="0"/>
  </sheetViews>
  <sheetFormatPr defaultColWidth="7.33203125" defaultRowHeight="13.5" x14ac:dyDescent="0.15"/>
  <cols>
    <col min="1" max="1" width="8.6640625" style="126" customWidth="1"/>
    <col min="2" max="2" width="6.109375" style="202" customWidth="1"/>
    <col min="3" max="3" width="25.21875" style="202" customWidth="1"/>
    <col min="4" max="4" width="26.6640625" style="202" customWidth="1"/>
    <col min="5" max="5" width="6.44140625" style="203" bestFit="1" customWidth="1"/>
    <col min="6" max="6" width="47.5546875" style="202" bestFit="1" customWidth="1"/>
    <col min="7" max="7" width="13.77734375" style="203" bestFit="1" customWidth="1"/>
    <col min="8" max="8" width="33" style="203" customWidth="1"/>
    <col min="9" max="9" width="2.21875" style="202" customWidth="1"/>
    <col min="10" max="16384" width="7.33203125" style="126"/>
  </cols>
  <sheetData>
    <row r="1" spans="1:12" ht="28.15" customHeight="1" thickBot="1" x14ac:dyDescent="0.2">
      <c r="G1" s="203" t="s">
        <v>206</v>
      </c>
      <c r="H1" s="203" t="s">
        <v>207</v>
      </c>
    </row>
    <row r="2" spans="1:12" s="210" customFormat="1" x14ac:dyDescent="0.15">
      <c r="A2" s="204" t="s">
        <v>332</v>
      </c>
      <c r="B2" s="205"/>
      <c r="C2" s="206"/>
      <c r="D2" s="206"/>
      <c r="E2" s="207"/>
      <c r="F2" s="208"/>
      <c r="G2" s="209" t="s">
        <v>208</v>
      </c>
      <c r="H2" s="207"/>
      <c r="I2" s="206"/>
    </row>
    <row r="3" spans="1:12" s="210" customFormat="1" ht="40.35" customHeight="1" thickBot="1" x14ac:dyDescent="0.2">
      <c r="A3" s="204"/>
      <c r="B3" s="205"/>
      <c r="C3" s="206"/>
      <c r="D3" s="206"/>
      <c r="E3" s="207"/>
      <c r="F3" s="208"/>
      <c r="G3" s="381" t="str">
        <f>IF(COUNTIF(電源等情報登録項目!G6:G63,"不合格")&gt;0,"不合格",IF(COUNTIF(電源等情報登録項目!G6:G63,"仮合格")&gt;0,"条件付き合格",IF(COUNTIF(電源等情報登録項目!G6:G63,"合格")&gt;0,"合格","")))</f>
        <v/>
      </c>
      <c r="H3" s="207"/>
      <c r="I3" s="206"/>
    </row>
    <row r="4" spans="1:12" s="206" customFormat="1" ht="27" customHeight="1" x14ac:dyDescent="0.25">
      <c r="A4" s="457" t="s">
        <v>209</v>
      </c>
      <c r="B4" s="457" t="s">
        <v>7</v>
      </c>
      <c r="C4" s="459" t="s">
        <v>210</v>
      </c>
      <c r="D4" s="460"/>
      <c r="E4" s="457" t="s">
        <v>9</v>
      </c>
      <c r="F4" s="463" t="s">
        <v>211</v>
      </c>
      <c r="G4" s="465" t="s">
        <v>212</v>
      </c>
      <c r="H4" s="455" t="s">
        <v>213</v>
      </c>
      <c r="I4" s="206" t="s">
        <v>181</v>
      </c>
    </row>
    <row r="5" spans="1:12" s="206" customFormat="1" ht="18.600000000000001" customHeight="1" thickBot="1" x14ac:dyDescent="0.3">
      <c r="A5" s="458"/>
      <c r="B5" s="458"/>
      <c r="C5" s="461"/>
      <c r="D5" s="462"/>
      <c r="E5" s="458"/>
      <c r="F5" s="464"/>
      <c r="G5" s="464"/>
      <c r="H5" s="456"/>
      <c r="I5" s="206" t="s">
        <v>181</v>
      </c>
    </row>
    <row r="6" spans="1:12" s="206" customFormat="1" x14ac:dyDescent="0.15">
      <c r="A6" s="211" t="s">
        <v>41</v>
      </c>
      <c r="B6" s="212">
        <f t="shared" ref="B6:B63" si="0">ROW()-5</f>
        <v>1</v>
      </c>
      <c r="C6" s="213" t="s">
        <v>214</v>
      </c>
      <c r="D6" s="214"/>
      <c r="E6" s="215" t="s">
        <v>15</v>
      </c>
      <c r="F6" s="101" t="s">
        <v>215</v>
      </c>
      <c r="G6" s="216"/>
      <c r="H6" s="217"/>
      <c r="I6" s="206" t="s">
        <v>181</v>
      </c>
    </row>
    <row r="7" spans="1:12" s="210" customFormat="1" x14ac:dyDescent="0.15">
      <c r="A7" s="211"/>
      <c r="B7" s="212">
        <f t="shared" si="0"/>
        <v>2</v>
      </c>
      <c r="C7" s="218" t="s">
        <v>42</v>
      </c>
      <c r="D7" s="219"/>
      <c r="E7" s="220" t="s">
        <v>15</v>
      </c>
      <c r="F7" s="102" t="s">
        <v>189</v>
      </c>
      <c r="G7" s="216"/>
      <c r="H7" s="221"/>
      <c r="I7" s="206" t="s">
        <v>181</v>
      </c>
      <c r="K7" s="206"/>
      <c r="L7" s="206"/>
    </row>
    <row r="8" spans="1:12" x14ac:dyDescent="0.15">
      <c r="A8" s="165"/>
      <c r="B8" s="212">
        <f t="shared" si="0"/>
        <v>3</v>
      </c>
      <c r="C8" s="222" t="s">
        <v>299</v>
      </c>
      <c r="D8" s="223"/>
      <c r="E8" s="224" t="s">
        <v>44</v>
      </c>
      <c r="F8" s="102" t="str">
        <f>IF(参加登録申請者記入シート!H39&lt;&gt;"",参加登録申請者記入シート!H39,"")</f>
        <v/>
      </c>
      <c r="G8" s="216"/>
      <c r="H8" s="225"/>
      <c r="I8" s="206" t="s">
        <v>181</v>
      </c>
      <c r="K8" s="206"/>
      <c r="L8" s="206"/>
    </row>
    <row r="9" spans="1:12" x14ac:dyDescent="0.15">
      <c r="A9" s="165"/>
      <c r="B9" s="212">
        <f t="shared" si="0"/>
        <v>4</v>
      </c>
      <c r="C9" s="226" t="s">
        <v>216</v>
      </c>
      <c r="D9" s="223"/>
      <c r="E9" s="224" t="s">
        <v>15</v>
      </c>
      <c r="F9" s="102" t="str">
        <f>IF(参加登録申請者記入シート!H12="単一事業者による参加登録",IF(参加登録申請者記入シート!H14&lt;&gt;"",参加登録申請者記入シート!H14,""),IF(参加登録申請者記入シート!H18&lt;&gt;"",参加登録申請者記入シート!H18,""))</f>
        <v/>
      </c>
      <c r="G9" s="216"/>
      <c r="H9" s="225"/>
      <c r="I9" s="206" t="s">
        <v>181</v>
      </c>
      <c r="K9" s="206"/>
      <c r="L9" s="206"/>
    </row>
    <row r="10" spans="1:12" x14ac:dyDescent="0.15">
      <c r="A10" s="165"/>
      <c r="B10" s="212">
        <f t="shared" si="0"/>
        <v>5</v>
      </c>
      <c r="C10" s="226" t="s">
        <v>17</v>
      </c>
      <c r="D10" s="223"/>
      <c r="E10" s="224" t="s">
        <v>15</v>
      </c>
      <c r="F10" s="102" t="str">
        <f>IF(参加登録申請者記入シート!H12="単一事業者による参加登録",IF(参加登録申請者記入シート!H13&lt;&gt;"",参加登録申請者記入シート!H13,""),IF(参加登録申請者記入シート!H17&lt;&gt;"",参加登録申請者記入シート!H17,""))</f>
        <v/>
      </c>
      <c r="G10" s="216"/>
      <c r="H10" s="225"/>
      <c r="I10" s="206" t="s">
        <v>181</v>
      </c>
      <c r="K10" s="206"/>
      <c r="L10" s="206"/>
    </row>
    <row r="11" spans="1:12" x14ac:dyDescent="0.15">
      <c r="A11" s="165"/>
      <c r="B11" s="212">
        <f t="shared" si="0"/>
        <v>6</v>
      </c>
      <c r="C11" s="226" t="s">
        <v>45</v>
      </c>
      <c r="D11" s="223"/>
      <c r="E11" s="224" t="s">
        <v>15</v>
      </c>
      <c r="F11" s="102" t="str">
        <f>IF(参加登録申請者記入シート!H40&lt;&gt;"",参加登録申請者記入シート!H40,"")</f>
        <v/>
      </c>
      <c r="G11" s="216"/>
      <c r="H11" s="225"/>
      <c r="I11" s="206" t="s">
        <v>181</v>
      </c>
      <c r="K11" s="206"/>
      <c r="L11" s="206"/>
    </row>
    <row r="12" spans="1:12" x14ac:dyDescent="0.15">
      <c r="A12" s="165"/>
      <c r="B12" s="212">
        <f t="shared" si="0"/>
        <v>7</v>
      </c>
      <c r="C12" s="226" t="s">
        <v>47</v>
      </c>
      <c r="D12" s="223"/>
      <c r="E12" s="224" t="s">
        <v>15</v>
      </c>
      <c r="F12" s="103" t="str">
        <f>IF(参加登録申請者記入シート!H41&lt;&gt;"",参加登録申請者記入シート!H41,"")</f>
        <v/>
      </c>
      <c r="G12" s="216"/>
      <c r="H12" s="225"/>
      <c r="I12" s="206" t="s">
        <v>181</v>
      </c>
      <c r="K12" s="206"/>
      <c r="L12" s="206"/>
    </row>
    <row r="13" spans="1:12" x14ac:dyDescent="0.15">
      <c r="A13" s="165"/>
      <c r="B13" s="212">
        <f t="shared" si="0"/>
        <v>8</v>
      </c>
      <c r="C13" s="226" t="s">
        <v>58</v>
      </c>
      <c r="D13" s="223"/>
      <c r="E13" s="224" t="s">
        <v>15</v>
      </c>
      <c r="F13" s="102" t="str">
        <f>IF(参加登録申請者記入シート!H46&lt;&gt;"",参加登録申請者記入シート!H46,"")</f>
        <v/>
      </c>
      <c r="G13" s="216"/>
      <c r="H13" s="225"/>
      <c r="I13" s="206" t="s">
        <v>181</v>
      </c>
      <c r="K13" s="206"/>
      <c r="L13" s="206"/>
    </row>
    <row r="14" spans="1:12" x14ac:dyDescent="0.15">
      <c r="A14" s="165"/>
      <c r="B14" s="212">
        <f t="shared" si="0"/>
        <v>9</v>
      </c>
      <c r="C14" s="226" t="s">
        <v>60</v>
      </c>
      <c r="D14" s="223"/>
      <c r="E14" s="224" t="s">
        <v>15</v>
      </c>
      <c r="F14" s="102" t="str">
        <f>IF(参加登録申請者記入シート!H47&lt;&gt;"",参加登録申請者記入シート!H47,"")</f>
        <v/>
      </c>
      <c r="G14" s="216"/>
      <c r="H14" s="225"/>
      <c r="I14" s="206" t="s">
        <v>181</v>
      </c>
      <c r="K14" s="206"/>
      <c r="L14" s="206"/>
    </row>
    <row r="15" spans="1:12" ht="14.25" thickBot="1" x14ac:dyDescent="0.2">
      <c r="A15" s="169"/>
      <c r="B15" s="212">
        <f t="shared" si="0"/>
        <v>10</v>
      </c>
      <c r="C15" s="227" t="s">
        <v>62</v>
      </c>
      <c r="D15" s="228"/>
      <c r="E15" s="229" t="s">
        <v>15</v>
      </c>
      <c r="F15" s="104" t="str">
        <f>IF(参加登録申請者記入シート!H48&lt;&gt;"",参加登録申請者記入シート!H48,"")</f>
        <v/>
      </c>
      <c r="G15" s="230"/>
      <c r="H15" s="231"/>
      <c r="I15" s="206" t="s">
        <v>181</v>
      </c>
      <c r="K15" s="206"/>
      <c r="L15" s="206"/>
    </row>
    <row r="16" spans="1:12" x14ac:dyDescent="0.15">
      <c r="A16" s="232" t="s">
        <v>64</v>
      </c>
      <c r="B16" s="212">
        <f t="shared" si="0"/>
        <v>11</v>
      </c>
      <c r="C16" s="233" t="s">
        <v>65</v>
      </c>
      <c r="D16" s="234"/>
      <c r="E16" s="212" t="s">
        <v>25</v>
      </c>
      <c r="F16" s="105" t="str">
        <f>IF(参加登録申請者記入シート!H49&lt;&gt;"",参加登録申請者記入シート!H49,"")</f>
        <v/>
      </c>
      <c r="G16" s="216"/>
      <c r="H16" s="235"/>
      <c r="I16" s="206" t="s">
        <v>181</v>
      </c>
      <c r="K16" s="206"/>
      <c r="L16" s="206"/>
    </row>
    <row r="17" spans="1:12" x14ac:dyDescent="0.15">
      <c r="A17" s="236"/>
      <c r="B17" s="212">
        <f t="shared" si="0"/>
        <v>12</v>
      </c>
      <c r="C17" s="237" t="s">
        <v>68</v>
      </c>
      <c r="D17" s="238"/>
      <c r="E17" s="212" t="s">
        <v>25</v>
      </c>
      <c r="F17" s="105" t="str">
        <f>IF(参加登録申請者記入シート!H50&lt;&gt;"",参加登録申請者記入シート!H50,"")</f>
        <v/>
      </c>
      <c r="G17" s="216"/>
      <c r="H17" s="235"/>
      <c r="I17" s="206" t="s">
        <v>181</v>
      </c>
      <c r="K17" s="206"/>
      <c r="L17" s="206"/>
    </row>
    <row r="18" spans="1:12" x14ac:dyDescent="0.15">
      <c r="A18" s="236"/>
      <c r="B18" s="212">
        <f t="shared" si="0"/>
        <v>13</v>
      </c>
      <c r="C18" s="382" t="s">
        <v>190</v>
      </c>
      <c r="D18" s="238"/>
      <c r="E18" s="212" t="s">
        <v>25</v>
      </c>
      <c r="F18" s="105" t="str">
        <f>IF(参加登録申請者記入シート!H51&lt;&gt;"",参加登録申請者記入シート!H51,"")</f>
        <v/>
      </c>
      <c r="G18" s="216"/>
      <c r="H18" s="225"/>
      <c r="I18" s="206" t="s">
        <v>181</v>
      </c>
      <c r="K18" s="206"/>
      <c r="L18" s="206"/>
    </row>
    <row r="19" spans="1:12" x14ac:dyDescent="0.15">
      <c r="A19" s="236"/>
      <c r="B19" s="212">
        <f t="shared" si="0"/>
        <v>14</v>
      </c>
      <c r="C19" s="237" t="s">
        <v>74</v>
      </c>
      <c r="D19" s="238"/>
      <c r="E19" s="212" t="s">
        <v>25</v>
      </c>
      <c r="F19" s="105" t="str">
        <f>IF(参加登録申請者記入シート!H52&lt;&gt;"",参加登録申請者記入シート!H52,"")</f>
        <v/>
      </c>
      <c r="G19" s="216"/>
      <c r="H19" s="225"/>
      <c r="I19" s="206" t="s">
        <v>181</v>
      </c>
      <c r="K19" s="206"/>
      <c r="L19" s="206"/>
    </row>
    <row r="20" spans="1:12" x14ac:dyDescent="0.15">
      <c r="A20" s="236"/>
      <c r="B20" s="212">
        <f t="shared" si="0"/>
        <v>15</v>
      </c>
      <c r="C20" s="237" t="s">
        <v>76</v>
      </c>
      <c r="D20" s="238"/>
      <c r="E20" s="212" t="s">
        <v>25</v>
      </c>
      <c r="F20" s="105" t="str">
        <f>IF(参加登録申請者記入シート!H53&lt;&gt;"",参加登録申請者記入シート!H53,"")</f>
        <v/>
      </c>
      <c r="G20" s="216"/>
      <c r="H20" s="225"/>
      <c r="I20" s="206" t="s">
        <v>181</v>
      </c>
      <c r="K20" s="206"/>
      <c r="L20" s="206"/>
    </row>
    <row r="21" spans="1:12" x14ac:dyDescent="0.15">
      <c r="A21" s="236"/>
      <c r="B21" s="212">
        <f t="shared" si="0"/>
        <v>16</v>
      </c>
      <c r="C21" s="237" t="s">
        <v>218</v>
      </c>
      <c r="D21" s="238"/>
      <c r="E21" s="224" t="s">
        <v>217</v>
      </c>
      <c r="F21" s="60" t="str">
        <f>IF(参加登録申請者記入シート!H54&lt;&gt;"",参加登録申請者記入シート!H54,"")</f>
        <v/>
      </c>
      <c r="G21" s="216"/>
      <c r="H21" s="225"/>
      <c r="I21" s="206" t="s">
        <v>181</v>
      </c>
      <c r="K21" s="206"/>
      <c r="L21" s="206"/>
    </row>
    <row r="22" spans="1:12" x14ac:dyDescent="0.15">
      <c r="A22" s="236"/>
      <c r="B22" s="212">
        <f t="shared" si="0"/>
        <v>17</v>
      </c>
      <c r="C22" s="237" t="s">
        <v>219</v>
      </c>
      <c r="D22" s="238"/>
      <c r="E22" s="224" t="s">
        <v>217</v>
      </c>
      <c r="F22" s="60" t="str">
        <f>IF(参加登録申請者記入シート!H55&lt;&gt;"",参加登録申請者記入シート!H55,"")</f>
        <v/>
      </c>
      <c r="G22" s="216"/>
      <c r="H22" s="225"/>
      <c r="I22" s="206" t="s">
        <v>181</v>
      </c>
      <c r="K22" s="206"/>
      <c r="L22" s="206"/>
    </row>
    <row r="23" spans="1:12" x14ac:dyDescent="0.15">
      <c r="A23" s="236"/>
      <c r="B23" s="212">
        <f t="shared" si="0"/>
        <v>18</v>
      </c>
      <c r="C23" s="237" t="s">
        <v>81</v>
      </c>
      <c r="D23" s="238"/>
      <c r="E23" s="224" t="s">
        <v>217</v>
      </c>
      <c r="F23" s="60" t="str">
        <f>IF(参加登録申請者記入シート!H56&lt;&gt;"",参加登録申請者記入シート!H56,"")</f>
        <v/>
      </c>
      <c r="G23" s="216"/>
      <c r="H23" s="225"/>
      <c r="I23" s="206" t="s">
        <v>181</v>
      </c>
      <c r="K23" s="206"/>
      <c r="L23" s="206"/>
    </row>
    <row r="24" spans="1:12" x14ac:dyDescent="0.15">
      <c r="A24" s="236"/>
      <c r="B24" s="212">
        <f t="shared" si="0"/>
        <v>19</v>
      </c>
      <c r="C24" s="237" t="s">
        <v>82</v>
      </c>
      <c r="D24" s="238"/>
      <c r="E24" s="224" t="s">
        <v>217</v>
      </c>
      <c r="F24" s="60" t="str">
        <f>IF(参加登録申請者記入シート!H57&lt;&gt;"",参加登録申請者記入シート!H57,"")</f>
        <v/>
      </c>
      <c r="G24" s="216"/>
      <c r="H24" s="225"/>
      <c r="I24" s="206" t="s">
        <v>181</v>
      </c>
      <c r="K24" s="206"/>
      <c r="L24" s="206"/>
    </row>
    <row r="25" spans="1:12" x14ac:dyDescent="0.15">
      <c r="A25" s="236"/>
      <c r="B25" s="212">
        <f t="shared" si="0"/>
        <v>20</v>
      </c>
      <c r="C25" s="237" t="s">
        <v>83</v>
      </c>
      <c r="D25" s="238"/>
      <c r="E25" s="224" t="s">
        <v>217</v>
      </c>
      <c r="F25" s="60" t="str">
        <f>IF(参加登録申請者記入シート!H58&lt;&gt;"",参加登録申請者記入シート!H58,"")</f>
        <v/>
      </c>
      <c r="G25" s="216"/>
      <c r="H25" s="225"/>
      <c r="I25" s="206" t="s">
        <v>181</v>
      </c>
      <c r="K25" s="206"/>
      <c r="L25" s="206"/>
    </row>
    <row r="26" spans="1:12" x14ac:dyDescent="0.15">
      <c r="A26" s="236"/>
      <c r="B26" s="212">
        <f t="shared" si="0"/>
        <v>21</v>
      </c>
      <c r="C26" s="237" t="s">
        <v>84</v>
      </c>
      <c r="D26" s="238"/>
      <c r="E26" s="224" t="s">
        <v>217</v>
      </c>
      <c r="F26" s="60" t="str">
        <f>IF(参加登録申請者記入シート!H59&lt;&gt;"",参加登録申請者記入シート!H59,"")</f>
        <v/>
      </c>
      <c r="G26" s="216"/>
      <c r="H26" s="225"/>
      <c r="I26" s="206" t="s">
        <v>181</v>
      </c>
      <c r="K26" s="206"/>
      <c r="L26" s="206"/>
    </row>
    <row r="27" spans="1:12" x14ac:dyDescent="0.15">
      <c r="A27" s="236"/>
      <c r="B27" s="212">
        <f t="shared" si="0"/>
        <v>22</v>
      </c>
      <c r="C27" s="237" t="s">
        <v>85</v>
      </c>
      <c r="D27" s="238"/>
      <c r="E27" s="212" t="s">
        <v>217</v>
      </c>
      <c r="F27" s="60" t="str">
        <f>IF(参加登録申請者記入シート!H60&lt;&gt;"",参加登録申請者記入シート!H60,"")</f>
        <v/>
      </c>
      <c r="G27" s="216"/>
      <c r="H27" s="235"/>
      <c r="I27" s="206" t="s">
        <v>181</v>
      </c>
      <c r="K27" s="206"/>
      <c r="L27" s="206"/>
    </row>
    <row r="28" spans="1:12" x14ac:dyDescent="0.15">
      <c r="A28" s="236"/>
      <c r="B28" s="212">
        <f t="shared" si="0"/>
        <v>23</v>
      </c>
      <c r="C28" s="237" t="s">
        <v>86</v>
      </c>
      <c r="D28" s="238"/>
      <c r="E28" s="212" t="s">
        <v>217</v>
      </c>
      <c r="F28" s="106" t="str">
        <f>IF(参加登録申請者記入シート!H61&lt;&gt;"",参加登録申請者記入シート!H61,"")</f>
        <v/>
      </c>
      <c r="G28" s="216"/>
      <c r="H28" s="235"/>
      <c r="I28" s="206" t="s">
        <v>181</v>
      </c>
      <c r="K28" s="206"/>
      <c r="L28" s="206"/>
    </row>
    <row r="29" spans="1:12" x14ac:dyDescent="0.15">
      <c r="A29" s="236"/>
      <c r="B29" s="212">
        <f t="shared" si="0"/>
        <v>24</v>
      </c>
      <c r="C29" s="237" t="s">
        <v>220</v>
      </c>
      <c r="D29" s="238"/>
      <c r="E29" s="212" t="s">
        <v>217</v>
      </c>
      <c r="F29" s="106" t="str">
        <f>IF(参加登録申請者記入シート!H62&lt;&gt;"",参加登録申請者記入シート!H62,"")</f>
        <v/>
      </c>
      <c r="G29" s="216"/>
      <c r="H29" s="235"/>
      <c r="I29" s="206" t="s">
        <v>181</v>
      </c>
      <c r="K29" s="206"/>
      <c r="L29" s="206"/>
    </row>
    <row r="30" spans="1:12" x14ac:dyDescent="0.15">
      <c r="A30" s="236"/>
      <c r="B30" s="212">
        <f t="shared" si="0"/>
        <v>25</v>
      </c>
      <c r="C30" s="237" t="s">
        <v>221</v>
      </c>
      <c r="D30" s="238"/>
      <c r="E30" s="224" t="s">
        <v>217</v>
      </c>
      <c r="F30" s="110">
        <f>IF(参加登録申請者記入シート!H63&lt;&gt;"",参加登録申請者記入シート!H63,"")</f>
        <v>0</v>
      </c>
      <c r="G30" s="216"/>
      <c r="H30" s="225"/>
      <c r="I30" s="206" t="s">
        <v>181</v>
      </c>
      <c r="K30" s="206"/>
      <c r="L30" s="206"/>
    </row>
    <row r="31" spans="1:12" x14ac:dyDescent="0.15">
      <c r="A31" s="236"/>
      <c r="B31" s="212">
        <f t="shared" si="0"/>
        <v>26</v>
      </c>
      <c r="C31" s="237" t="s">
        <v>89</v>
      </c>
      <c r="D31" s="238"/>
      <c r="E31" s="212" t="s">
        <v>222</v>
      </c>
      <c r="F31" s="107" t="str">
        <f>IF(参加登録申請者記入シート!H64&lt;&gt;"",参加登録申請者記入シート!H64,"")</f>
        <v/>
      </c>
      <c r="G31" s="216"/>
      <c r="H31" s="225"/>
      <c r="I31" s="206" t="s">
        <v>181</v>
      </c>
      <c r="K31" s="206"/>
      <c r="L31" s="206"/>
    </row>
    <row r="32" spans="1:12" x14ac:dyDescent="0.15">
      <c r="A32" s="236"/>
      <c r="B32" s="212">
        <f t="shared" si="0"/>
        <v>27</v>
      </c>
      <c r="C32" s="237" t="s">
        <v>92</v>
      </c>
      <c r="D32" s="238"/>
      <c r="E32" s="212" t="s">
        <v>25</v>
      </c>
      <c r="F32" s="105" t="str">
        <f>IF(参加登録申請者記入シート!H65&lt;&gt;"",参加登録申請者記入シート!H65,"")</f>
        <v/>
      </c>
      <c r="G32" s="216"/>
      <c r="H32" s="225"/>
      <c r="I32" s="206" t="s">
        <v>181</v>
      </c>
      <c r="K32" s="206"/>
      <c r="L32" s="206"/>
    </row>
    <row r="33" spans="1:12" x14ac:dyDescent="0.15">
      <c r="A33" s="236"/>
      <c r="B33" s="212">
        <f t="shared" si="0"/>
        <v>28</v>
      </c>
      <c r="C33" s="237" t="s">
        <v>93</v>
      </c>
      <c r="D33" s="238"/>
      <c r="E33" s="212" t="s">
        <v>222</v>
      </c>
      <c r="F33" s="107" t="str">
        <f>IF(参加登録申請者記入シート!H66&lt;&gt;"",参加登録申請者記入シート!H66,"")</f>
        <v/>
      </c>
      <c r="G33" s="216"/>
      <c r="H33" s="225"/>
      <c r="I33" s="206" t="s">
        <v>181</v>
      </c>
      <c r="K33" s="206"/>
      <c r="L33" s="206"/>
    </row>
    <row r="34" spans="1:12" x14ac:dyDescent="0.15">
      <c r="A34" s="236"/>
      <c r="B34" s="212">
        <f t="shared" si="0"/>
        <v>29</v>
      </c>
      <c r="C34" s="237" t="s">
        <v>94</v>
      </c>
      <c r="D34" s="238"/>
      <c r="E34" s="224" t="s">
        <v>25</v>
      </c>
      <c r="F34" s="105" t="str">
        <f>IF(参加登録申請者記入シート!H67&lt;&gt;"",参加登録申請者記入シート!H67,"")</f>
        <v/>
      </c>
      <c r="G34" s="216"/>
      <c r="H34" s="225"/>
      <c r="I34" s="206" t="s">
        <v>181</v>
      </c>
      <c r="K34" s="206"/>
      <c r="L34" s="206"/>
    </row>
    <row r="35" spans="1:12" x14ac:dyDescent="0.15">
      <c r="A35" s="236"/>
      <c r="B35" s="212">
        <f t="shared" si="0"/>
        <v>30</v>
      </c>
      <c r="C35" s="237" t="s">
        <v>96</v>
      </c>
      <c r="D35" s="238"/>
      <c r="E35" s="212" t="s">
        <v>25</v>
      </c>
      <c r="F35" s="105" t="str">
        <f>IF(参加登録申請者記入シート!H68&lt;&gt;"",参加登録申請者記入シート!H68,"")</f>
        <v/>
      </c>
      <c r="G35" s="216"/>
      <c r="H35" s="235"/>
      <c r="I35" s="206" t="s">
        <v>181</v>
      </c>
      <c r="K35" s="206"/>
      <c r="L35" s="206"/>
    </row>
    <row r="36" spans="1:12" x14ac:dyDescent="0.15">
      <c r="A36" s="236"/>
      <c r="B36" s="212">
        <f t="shared" si="0"/>
        <v>31</v>
      </c>
      <c r="C36" s="237" t="s">
        <v>98</v>
      </c>
      <c r="D36" s="238"/>
      <c r="E36" s="212" t="s">
        <v>25</v>
      </c>
      <c r="F36" s="105" t="str">
        <f>IF(参加登録申請者記入シート!H69&lt;&gt;"",参加登録申請者記入シート!H69,"")</f>
        <v/>
      </c>
      <c r="G36" s="216"/>
      <c r="H36" s="239"/>
      <c r="I36" s="206" t="s">
        <v>181</v>
      </c>
      <c r="K36" s="206"/>
      <c r="L36" s="206"/>
    </row>
    <row r="37" spans="1:12" x14ac:dyDescent="0.15">
      <c r="A37" s="236"/>
      <c r="B37" s="212">
        <f t="shared" si="0"/>
        <v>32</v>
      </c>
      <c r="C37" s="237" t="s">
        <v>99</v>
      </c>
      <c r="D37" s="238"/>
      <c r="E37" s="212" t="s">
        <v>25</v>
      </c>
      <c r="F37" s="105" t="str">
        <f>IF(参加登録申請者記入シート!H70&lt;&gt;"",参加登録申請者記入シート!H70,"")</f>
        <v/>
      </c>
      <c r="G37" s="216"/>
      <c r="H37" s="239"/>
      <c r="I37" s="206" t="s">
        <v>181</v>
      </c>
      <c r="K37" s="206"/>
      <c r="L37" s="206"/>
    </row>
    <row r="38" spans="1:12" x14ac:dyDescent="0.15">
      <c r="A38" s="236"/>
      <c r="B38" s="212">
        <f t="shared" si="0"/>
        <v>33</v>
      </c>
      <c r="C38" s="237" t="s">
        <v>100</v>
      </c>
      <c r="D38" s="238"/>
      <c r="E38" s="212" t="s">
        <v>25</v>
      </c>
      <c r="F38" s="105" t="str">
        <f>IF(参加登録申請者記入シート!H71&lt;&gt;"",参加登録申請者記入シート!H71,"")</f>
        <v/>
      </c>
      <c r="G38" s="216"/>
      <c r="H38" s="239"/>
      <c r="I38" s="206" t="s">
        <v>181</v>
      </c>
      <c r="K38" s="206"/>
      <c r="L38" s="206"/>
    </row>
    <row r="39" spans="1:12" x14ac:dyDescent="0.15">
      <c r="A39" s="236"/>
      <c r="B39" s="212">
        <f t="shared" si="0"/>
        <v>34</v>
      </c>
      <c r="C39" s="237" t="s">
        <v>300</v>
      </c>
      <c r="D39" s="238"/>
      <c r="E39" s="212" t="s">
        <v>223</v>
      </c>
      <c r="F39" s="105" t="str">
        <f>IF(参加登録申請者記入シート!H72&lt;&gt;"",参加登録申請者記入シート!H72,"")</f>
        <v/>
      </c>
      <c r="G39" s="216"/>
      <c r="H39" s="225"/>
      <c r="I39" s="206" t="s">
        <v>181</v>
      </c>
      <c r="K39" s="206"/>
      <c r="L39" s="206"/>
    </row>
    <row r="40" spans="1:12" x14ac:dyDescent="0.15">
      <c r="A40" s="236"/>
      <c r="B40" s="212">
        <f t="shared" si="0"/>
        <v>35</v>
      </c>
      <c r="C40" s="237" t="s">
        <v>102</v>
      </c>
      <c r="D40" s="238"/>
      <c r="E40" s="212" t="s">
        <v>224</v>
      </c>
      <c r="F40" s="108" t="str">
        <f>IF(参加登録申請者記入シート!H73&lt;&gt;"",参加登録申請者記入シート!H73,"")</f>
        <v/>
      </c>
      <c r="G40" s="216"/>
      <c r="H40" s="239"/>
      <c r="I40" s="206" t="s">
        <v>181</v>
      </c>
      <c r="K40" s="206"/>
      <c r="L40" s="206"/>
    </row>
    <row r="41" spans="1:12" x14ac:dyDescent="0.15">
      <c r="A41" s="236"/>
      <c r="B41" s="212">
        <f t="shared" si="0"/>
        <v>36</v>
      </c>
      <c r="C41" s="237" t="s">
        <v>104</v>
      </c>
      <c r="D41" s="238"/>
      <c r="E41" s="212" t="s">
        <v>44</v>
      </c>
      <c r="F41" s="105" t="str">
        <f>IF(参加登録申請者記入シート!H74&lt;&gt;"",参加登録申請者記入シート!H74,"")</f>
        <v/>
      </c>
      <c r="G41" s="216"/>
      <c r="H41" s="239"/>
      <c r="I41" s="206" t="s">
        <v>181</v>
      </c>
      <c r="K41" s="206"/>
      <c r="L41" s="206"/>
    </row>
    <row r="42" spans="1:12" x14ac:dyDescent="0.15">
      <c r="A42" s="236"/>
      <c r="B42" s="212">
        <f t="shared" si="0"/>
        <v>37</v>
      </c>
      <c r="C42" s="237" t="s">
        <v>225</v>
      </c>
      <c r="D42" s="238"/>
      <c r="E42" s="212" t="s">
        <v>25</v>
      </c>
      <c r="F42" s="105" t="str">
        <f>IF(参加登録申請者記入シート!H75&lt;&gt;"",参加登録申請者記入シート!H75,"")</f>
        <v/>
      </c>
      <c r="G42" s="216"/>
      <c r="H42" s="239"/>
      <c r="I42" s="206" t="s">
        <v>181</v>
      </c>
      <c r="K42" s="206"/>
      <c r="L42" s="206"/>
    </row>
    <row r="43" spans="1:12" x14ac:dyDescent="0.15">
      <c r="A43" s="236"/>
      <c r="B43" s="212">
        <f t="shared" si="0"/>
        <v>38</v>
      </c>
      <c r="C43" s="237" t="s">
        <v>226</v>
      </c>
      <c r="D43" s="238"/>
      <c r="E43" s="212" t="s">
        <v>25</v>
      </c>
      <c r="F43" s="105" t="str">
        <f>IF(参加登録申請者記入シート!H76&lt;&gt;"",参加登録申請者記入シート!H76,"")</f>
        <v/>
      </c>
      <c r="G43" s="216"/>
      <c r="H43" s="239"/>
      <c r="I43" s="206" t="s">
        <v>181</v>
      </c>
      <c r="K43" s="206"/>
      <c r="L43" s="206"/>
    </row>
    <row r="44" spans="1:12" ht="27" x14ac:dyDescent="0.15">
      <c r="A44" s="236"/>
      <c r="B44" s="212">
        <f t="shared" si="0"/>
        <v>39</v>
      </c>
      <c r="C44" s="240" t="s">
        <v>107</v>
      </c>
      <c r="D44" s="238" t="s">
        <v>108</v>
      </c>
      <c r="E44" s="212" t="s">
        <v>25</v>
      </c>
      <c r="F44" s="105" t="str">
        <f>IF(参加登録申請者記入シート!H77&lt;&gt;"",参加登録申請者記入シート!H77,"")</f>
        <v/>
      </c>
      <c r="G44" s="216"/>
      <c r="H44" s="239"/>
      <c r="I44" s="206" t="s">
        <v>181</v>
      </c>
      <c r="K44" s="206"/>
      <c r="L44" s="206"/>
    </row>
    <row r="45" spans="1:12" x14ac:dyDescent="0.15">
      <c r="A45" s="236"/>
      <c r="B45" s="212">
        <f t="shared" si="0"/>
        <v>40</v>
      </c>
      <c r="C45" s="241"/>
      <c r="D45" s="242" t="s">
        <v>110</v>
      </c>
      <c r="E45" s="212" t="s">
        <v>25</v>
      </c>
      <c r="F45" s="105" t="str">
        <f>IF(参加登録申請者記入シート!H78&lt;&gt;"",参加登録申請者記入シート!H78,"")</f>
        <v/>
      </c>
      <c r="G45" s="216"/>
      <c r="H45" s="239"/>
      <c r="I45" s="206" t="s">
        <v>181</v>
      </c>
      <c r="K45" s="206"/>
      <c r="L45" s="206"/>
    </row>
    <row r="46" spans="1:12" x14ac:dyDescent="0.15">
      <c r="A46" s="236"/>
      <c r="B46" s="212">
        <f t="shared" si="0"/>
        <v>41</v>
      </c>
      <c r="C46" s="241"/>
      <c r="D46" s="242" t="s">
        <v>113</v>
      </c>
      <c r="E46" s="212" t="s">
        <v>25</v>
      </c>
      <c r="F46" s="105" t="str">
        <f>IF(参加登録申請者記入シート!H79&lt;&gt;"",参加登録申請者記入シート!H79,"")</f>
        <v/>
      </c>
      <c r="G46" s="216"/>
      <c r="H46" s="239"/>
      <c r="I46" s="206" t="s">
        <v>181</v>
      </c>
      <c r="K46" s="206"/>
      <c r="L46" s="206"/>
    </row>
    <row r="47" spans="1:12" ht="27" x14ac:dyDescent="0.15">
      <c r="A47" s="236"/>
      <c r="B47" s="212">
        <f t="shared" si="0"/>
        <v>42</v>
      </c>
      <c r="C47" s="243" t="s">
        <v>115</v>
      </c>
      <c r="D47" s="242" t="s">
        <v>116</v>
      </c>
      <c r="E47" s="212" t="s">
        <v>25</v>
      </c>
      <c r="F47" s="105" t="str">
        <f>IF(参加登録申請者記入シート!H80&lt;&gt;"",参加登録申請者記入シート!H80,"")</f>
        <v/>
      </c>
      <c r="G47" s="216"/>
      <c r="H47" s="239"/>
      <c r="I47" s="206" t="s">
        <v>181</v>
      </c>
      <c r="K47" s="206"/>
      <c r="L47" s="206"/>
    </row>
    <row r="48" spans="1:12" x14ac:dyDescent="0.15">
      <c r="A48" s="236"/>
      <c r="B48" s="212">
        <f t="shared" si="0"/>
        <v>43</v>
      </c>
      <c r="C48" s="244"/>
      <c r="D48" s="242" t="s">
        <v>110</v>
      </c>
      <c r="E48" s="212" t="s">
        <v>25</v>
      </c>
      <c r="F48" s="105" t="str">
        <f>IF(参加登録申請者記入シート!H81&lt;&gt;"",参加登録申請者記入シート!H81,"")</f>
        <v/>
      </c>
      <c r="G48" s="216"/>
      <c r="H48" s="239"/>
      <c r="I48" s="206" t="s">
        <v>181</v>
      </c>
      <c r="K48" s="206"/>
      <c r="L48" s="206"/>
    </row>
    <row r="49" spans="1:12" x14ac:dyDescent="0.15">
      <c r="A49" s="236"/>
      <c r="B49" s="212">
        <f t="shared" si="0"/>
        <v>44</v>
      </c>
      <c r="C49" s="245"/>
      <c r="D49" s="242" t="s">
        <v>113</v>
      </c>
      <c r="E49" s="212" t="s">
        <v>25</v>
      </c>
      <c r="F49" s="105" t="str">
        <f>IF(参加登録申請者記入シート!H82&lt;&gt;"",参加登録申請者記入シート!H82,"")</f>
        <v/>
      </c>
      <c r="G49" s="216"/>
      <c r="H49" s="239"/>
      <c r="I49" s="206" t="s">
        <v>181</v>
      </c>
      <c r="K49" s="206"/>
      <c r="L49" s="206"/>
    </row>
    <row r="50" spans="1:12" ht="27" x14ac:dyDescent="0.15">
      <c r="A50" s="236"/>
      <c r="B50" s="212">
        <f t="shared" si="0"/>
        <v>45</v>
      </c>
      <c r="C50" s="243" t="s">
        <v>120</v>
      </c>
      <c r="D50" s="242" t="s">
        <v>116</v>
      </c>
      <c r="E50" s="212" t="s">
        <v>25</v>
      </c>
      <c r="F50" s="105" t="str">
        <f>IF(参加登録申請者記入シート!H83&lt;&gt;"",参加登録申請者記入シート!H83,"")</f>
        <v/>
      </c>
      <c r="G50" s="216"/>
      <c r="H50" s="239"/>
      <c r="I50" s="206" t="s">
        <v>181</v>
      </c>
      <c r="K50" s="206"/>
      <c r="L50" s="206"/>
    </row>
    <row r="51" spans="1:12" x14ac:dyDescent="0.15">
      <c r="A51" s="236"/>
      <c r="B51" s="212">
        <f t="shared" si="0"/>
        <v>46</v>
      </c>
      <c r="C51" s="244"/>
      <c r="D51" s="242" t="s">
        <v>110</v>
      </c>
      <c r="E51" s="212" t="s">
        <v>25</v>
      </c>
      <c r="F51" s="105" t="str">
        <f>IF(参加登録申請者記入シート!H84&lt;&gt;"",参加登録申請者記入シート!H84,"")</f>
        <v/>
      </c>
      <c r="G51" s="216"/>
      <c r="H51" s="239"/>
      <c r="I51" s="206" t="s">
        <v>181</v>
      </c>
      <c r="K51" s="206"/>
      <c r="L51" s="206"/>
    </row>
    <row r="52" spans="1:12" x14ac:dyDescent="0.15">
      <c r="A52" s="236"/>
      <c r="B52" s="212">
        <f t="shared" si="0"/>
        <v>47</v>
      </c>
      <c r="C52" s="245"/>
      <c r="D52" s="242" t="s">
        <v>113</v>
      </c>
      <c r="E52" s="212" t="s">
        <v>25</v>
      </c>
      <c r="F52" s="105" t="str">
        <f>IF(参加登録申請者記入シート!H85&lt;&gt;"",参加登録申請者記入シート!H85,"")</f>
        <v/>
      </c>
      <c r="G52" s="216"/>
      <c r="H52" s="239"/>
      <c r="I52" s="206" t="s">
        <v>181</v>
      </c>
      <c r="K52" s="206"/>
      <c r="L52" s="206"/>
    </row>
    <row r="53" spans="1:12" ht="27" x14ac:dyDescent="0.15">
      <c r="A53" s="236"/>
      <c r="B53" s="212">
        <f t="shared" si="0"/>
        <v>48</v>
      </c>
      <c r="C53" s="243" t="s">
        <v>124</v>
      </c>
      <c r="D53" s="242" t="s">
        <v>116</v>
      </c>
      <c r="E53" s="212" t="s">
        <v>25</v>
      </c>
      <c r="F53" s="105" t="str">
        <f>IF(参加登録申請者記入シート!H86&lt;&gt;"",参加登録申請者記入シート!H86,"")</f>
        <v/>
      </c>
      <c r="G53" s="216"/>
      <c r="H53" s="239"/>
      <c r="I53" s="206" t="s">
        <v>181</v>
      </c>
      <c r="K53" s="206"/>
      <c r="L53" s="206"/>
    </row>
    <row r="54" spans="1:12" x14ac:dyDescent="0.15">
      <c r="A54" s="236"/>
      <c r="B54" s="212">
        <f t="shared" si="0"/>
        <v>49</v>
      </c>
      <c r="C54" s="244"/>
      <c r="D54" s="242" t="s">
        <v>110</v>
      </c>
      <c r="E54" s="212" t="s">
        <v>25</v>
      </c>
      <c r="F54" s="105" t="str">
        <f>IF(参加登録申請者記入シート!H87&lt;&gt;"",参加登録申請者記入シート!H87,"")</f>
        <v/>
      </c>
      <c r="G54" s="216"/>
      <c r="H54" s="239"/>
      <c r="I54" s="206" t="s">
        <v>181</v>
      </c>
      <c r="K54" s="206"/>
      <c r="L54" s="206"/>
    </row>
    <row r="55" spans="1:12" x14ac:dyDescent="0.15">
      <c r="A55" s="236"/>
      <c r="B55" s="212">
        <f t="shared" si="0"/>
        <v>50</v>
      </c>
      <c r="C55" s="245"/>
      <c r="D55" s="242" t="s">
        <v>113</v>
      </c>
      <c r="E55" s="212" t="s">
        <v>25</v>
      </c>
      <c r="F55" s="105" t="str">
        <f>IF(参加登録申請者記入シート!H88&lt;&gt;"",参加登録申請者記入シート!H88,"")</f>
        <v/>
      </c>
      <c r="G55" s="216"/>
      <c r="H55" s="239"/>
      <c r="I55" s="206" t="s">
        <v>181</v>
      </c>
      <c r="K55" s="206"/>
      <c r="L55" s="206"/>
    </row>
    <row r="56" spans="1:12" ht="27" x14ac:dyDescent="0.15">
      <c r="A56" s="246"/>
      <c r="B56" s="212">
        <f t="shared" si="0"/>
        <v>51</v>
      </c>
      <c r="C56" s="243" t="s">
        <v>128</v>
      </c>
      <c r="D56" s="242" t="s">
        <v>116</v>
      </c>
      <c r="E56" s="212" t="s">
        <v>25</v>
      </c>
      <c r="F56" s="105" t="str">
        <f>IF(参加登録申請者記入シート!H89&lt;&gt;"",参加登録申請者記入シート!H89,"")</f>
        <v/>
      </c>
      <c r="G56" s="216"/>
      <c r="H56" s="239"/>
      <c r="I56" s="206" t="s">
        <v>181</v>
      </c>
      <c r="K56" s="206"/>
      <c r="L56" s="206"/>
    </row>
    <row r="57" spans="1:12" x14ac:dyDescent="0.15">
      <c r="A57" s="246"/>
      <c r="B57" s="212">
        <f t="shared" si="0"/>
        <v>52</v>
      </c>
      <c r="C57" s="244"/>
      <c r="D57" s="242" t="s">
        <v>110</v>
      </c>
      <c r="E57" s="212" t="s">
        <v>25</v>
      </c>
      <c r="F57" s="105" t="str">
        <f>IF(参加登録申請者記入シート!H90&lt;&gt;"",参加登録申請者記入シート!H90,"")</f>
        <v/>
      </c>
      <c r="G57" s="216"/>
      <c r="H57" s="239"/>
      <c r="I57" s="206" t="s">
        <v>181</v>
      </c>
      <c r="K57" s="206"/>
      <c r="L57" s="206"/>
    </row>
    <row r="58" spans="1:12" x14ac:dyDescent="0.15">
      <c r="A58" s="246"/>
      <c r="B58" s="212">
        <f t="shared" si="0"/>
        <v>53</v>
      </c>
      <c r="C58" s="245"/>
      <c r="D58" s="242" t="s">
        <v>113</v>
      </c>
      <c r="E58" s="212" t="s">
        <v>25</v>
      </c>
      <c r="F58" s="105" t="str">
        <f>IF(参加登録申請者記入シート!H91&lt;&gt;"",参加登録申請者記入シート!H91,"")</f>
        <v/>
      </c>
      <c r="G58" s="216"/>
      <c r="H58" s="239"/>
      <c r="I58" s="206" t="s">
        <v>181</v>
      </c>
      <c r="K58" s="206"/>
      <c r="L58" s="206"/>
    </row>
    <row r="59" spans="1:12" x14ac:dyDescent="0.15">
      <c r="A59" s="236"/>
      <c r="B59" s="212">
        <f t="shared" si="0"/>
        <v>54</v>
      </c>
      <c r="C59" s="237" t="s">
        <v>263</v>
      </c>
      <c r="D59" s="238"/>
      <c r="E59" s="212" t="s">
        <v>25</v>
      </c>
      <c r="F59" s="107" t="str">
        <f>IF(参加登録申請者記入シート!H92&lt;&gt;"",参加登録申請者記入シート!H92,"")</f>
        <v/>
      </c>
      <c r="G59" s="216"/>
      <c r="H59" s="225"/>
      <c r="I59" s="206" t="s">
        <v>181</v>
      </c>
      <c r="K59" s="206"/>
      <c r="L59" s="206"/>
    </row>
    <row r="60" spans="1:12" ht="54" x14ac:dyDescent="0.15">
      <c r="A60" s="236"/>
      <c r="B60" s="212">
        <f t="shared" si="0"/>
        <v>55</v>
      </c>
      <c r="C60" s="383" t="s">
        <v>310</v>
      </c>
      <c r="D60" s="238"/>
      <c r="E60" s="212" t="s">
        <v>25</v>
      </c>
      <c r="F60" s="107" t="str">
        <f>IF(参加登録申請者記入シート!H93&lt;&gt;"",参加登録申請者記入シート!H93,"")</f>
        <v/>
      </c>
      <c r="G60" s="216"/>
      <c r="H60" s="225"/>
      <c r="I60" s="206" t="s">
        <v>181</v>
      </c>
      <c r="K60" s="206"/>
      <c r="L60" s="206"/>
    </row>
    <row r="61" spans="1:12" x14ac:dyDescent="0.15">
      <c r="A61" s="246"/>
      <c r="B61" s="212">
        <f t="shared" si="0"/>
        <v>56</v>
      </c>
      <c r="C61" s="384" t="s">
        <v>261</v>
      </c>
      <c r="D61" s="242"/>
      <c r="E61" s="212" t="s">
        <v>25</v>
      </c>
      <c r="F61" s="105" t="str">
        <f>IF(参加登録申請者記入シート!H94&lt;&gt;"",参加登録申請者記入シート!H94,"")</f>
        <v/>
      </c>
      <c r="G61" s="216"/>
      <c r="H61" s="239"/>
      <c r="I61" s="206" t="s">
        <v>181</v>
      </c>
      <c r="K61" s="206"/>
      <c r="L61" s="206"/>
    </row>
    <row r="62" spans="1:12" x14ac:dyDescent="0.15">
      <c r="A62" s="246"/>
      <c r="B62" s="212">
        <f t="shared" si="0"/>
        <v>57</v>
      </c>
      <c r="C62" s="385" t="s">
        <v>262</v>
      </c>
      <c r="D62" s="386"/>
      <c r="E62" s="212" t="s">
        <v>25</v>
      </c>
      <c r="F62" s="105" t="str">
        <f>IF(参加登録申請者記入シート!H95&lt;&gt;"",参加登録申請者記入シート!H95,"")</f>
        <v/>
      </c>
      <c r="G62" s="216"/>
      <c r="H62" s="239"/>
      <c r="I62" s="206" t="s">
        <v>181</v>
      </c>
      <c r="K62" s="206"/>
      <c r="L62" s="206"/>
    </row>
    <row r="63" spans="1:12" ht="14.25" thickBot="1" x14ac:dyDescent="0.2">
      <c r="A63" s="169"/>
      <c r="B63" s="229">
        <f t="shared" si="0"/>
        <v>58</v>
      </c>
      <c r="C63" s="247" t="s">
        <v>227</v>
      </c>
      <c r="D63" s="248"/>
      <c r="E63" s="229" t="s">
        <v>25</v>
      </c>
      <c r="F63" s="104" t="str">
        <f>IF(OR(事業計画書!E13&lt;&gt;"-",事業計画書!E23&lt;&gt;"-"),"○","-")</f>
        <v>-</v>
      </c>
      <c r="G63" s="249"/>
      <c r="H63" s="231"/>
      <c r="I63" s="206" t="s">
        <v>181</v>
      </c>
      <c r="K63" s="206"/>
      <c r="L63" s="206"/>
    </row>
    <row r="64" spans="1:12" x14ac:dyDescent="0.15">
      <c r="A64" s="202" t="s">
        <v>12</v>
      </c>
      <c r="B64" s="202" t="s">
        <v>12</v>
      </c>
      <c r="C64" s="202" t="s">
        <v>12</v>
      </c>
      <c r="D64" s="202" t="s">
        <v>12</v>
      </c>
      <c r="E64" s="202" t="s">
        <v>12</v>
      </c>
      <c r="F64" s="202" t="s">
        <v>12</v>
      </c>
      <c r="G64" s="202" t="s">
        <v>12</v>
      </c>
      <c r="H64" s="202" t="s">
        <v>228</v>
      </c>
      <c r="I64" s="206" t="s">
        <v>181</v>
      </c>
    </row>
  </sheetData>
  <sheetProtection algorithmName="SHA-512" hashValue="zqUcG8BHGkvWZMQ54+2gE7IAFE09krilY4lCZxVZVFsV7yIsfisd6SjRV5tL/9iJE2RLvbCRq0cn9NUcZOvm7w==" saltValue="UTta1LuDf8jfRy79IqGJSw==" spinCount="100000" sheet="1" objects="1" scenarios="1" formatColumns="0" formatRows="0"/>
  <mergeCells count="7">
    <mergeCell ref="H4:H5"/>
    <mergeCell ref="A4:A5"/>
    <mergeCell ref="B4:B5"/>
    <mergeCell ref="C4:D5"/>
    <mergeCell ref="E4:E5"/>
    <mergeCell ref="F4:F5"/>
    <mergeCell ref="G4:G5"/>
  </mergeCells>
  <phoneticPr fontId="3"/>
  <conditionalFormatting sqref="C61:C62">
    <cfRule type="expression" dxfId="4" priority="1">
      <formula>$H$80="なし"</formula>
    </cfRule>
  </conditionalFormatting>
  <conditionalFormatting sqref="G2:H3 G6:H63">
    <cfRule type="expression" dxfId="3" priority="3">
      <formula>AND(F2="◎",#REF!="")</formula>
    </cfRule>
  </conditionalFormatting>
  <dataValidations count="2">
    <dataValidation type="custom" allowBlank="1" showInputMessage="1" showErrorMessage="1" sqref="H7" xr:uid="{A39C0746-EB70-4AE3-8150-627EFAF23A3E}">
      <formula1>IF(G7="◎",#REF!="","この項目は入力必須です")</formula1>
    </dataValidation>
    <dataValidation type="list" allowBlank="1" showInputMessage="1" showErrorMessage="1" sqref="G6:G20 G21:G63" xr:uid="{9AB613DF-0A09-4583-BFAA-64305A157D48}">
      <formula1>"合格,仮合格,不合格,-"</formula1>
    </dataValidation>
  </dataValidations>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DE2E-7A7C-42C4-869F-94DF1F9F17ED}">
  <dimension ref="A1:E4"/>
  <sheetViews>
    <sheetView zoomScaleNormal="100" workbookViewId="0"/>
  </sheetViews>
  <sheetFormatPr defaultColWidth="7.5546875" defaultRowHeight="15.75" x14ac:dyDescent="0.25"/>
  <cols>
    <col min="1" max="1" width="23.21875" style="109" bestFit="1" customWidth="1"/>
    <col min="2" max="2" width="23.21875" style="109" customWidth="1"/>
    <col min="3" max="16384" width="7.5546875" style="109"/>
  </cols>
  <sheetData>
    <row r="1" spans="1:5" x14ac:dyDescent="0.25">
      <c r="A1" s="111" t="s">
        <v>229</v>
      </c>
      <c r="B1" s="111" t="s">
        <v>230</v>
      </c>
      <c r="C1" s="112" t="s">
        <v>231</v>
      </c>
      <c r="D1" s="112" t="s">
        <v>232</v>
      </c>
      <c r="E1" s="112" t="s">
        <v>233</v>
      </c>
    </row>
    <row r="2" spans="1:5" x14ac:dyDescent="0.25">
      <c r="A2" s="109" t="s">
        <v>234</v>
      </c>
      <c r="B2" s="109" t="s">
        <v>234</v>
      </c>
      <c r="C2" s="109" t="s">
        <v>235</v>
      </c>
      <c r="D2" s="109" t="s">
        <v>236</v>
      </c>
      <c r="E2" s="109" t="s">
        <v>237</v>
      </c>
    </row>
    <row r="3" spans="1:5" x14ac:dyDescent="0.25">
      <c r="A3" s="109" t="s">
        <v>238</v>
      </c>
      <c r="B3" s="109" t="s">
        <v>238</v>
      </c>
      <c r="C3" s="109" t="s">
        <v>239</v>
      </c>
    </row>
    <row r="4" spans="1:5" x14ac:dyDescent="0.25">
      <c r="A4" s="109" t="s">
        <v>75</v>
      </c>
      <c r="B4" s="109" t="s">
        <v>75</v>
      </c>
    </row>
  </sheetData>
  <phoneticPr fontId="3"/>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064A8-77C7-4A44-90CF-80B2A6664F09}">
  <dimension ref="A1:I77"/>
  <sheetViews>
    <sheetView zoomScale="49" zoomScaleNormal="100" workbookViewId="0">
      <selection sqref="A1:XFD1048576"/>
    </sheetView>
  </sheetViews>
  <sheetFormatPr defaultColWidth="7.77734375" defaultRowHeight="13.5" x14ac:dyDescent="0.15"/>
  <cols>
    <col min="1" max="1" width="9.21875" style="8" customWidth="1"/>
    <col min="2" max="2" width="6.44140625" style="9" customWidth="1"/>
    <col min="3" max="3" width="35.5546875" style="9" customWidth="1"/>
    <col min="4" max="4" width="38.21875" style="9" customWidth="1"/>
    <col min="5" max="5" width="6.88671875" style="10" bestFit="1" customWidth="1"/>
    <col min="6" max="6" width="50.44140625" style="9" bestFit="1" customWidth="1"/>
    <col min="7" max="7" width="11.77734375" style="10" customWidth="1"/>
    <col min="8" max="8" width="35" style="10" customWidth="1"/>
    <col min="9" max="9" width="2.33203125" style="9" customWidth="1"/>
    <col min="10" max="16384" width="7.77734375" style="8"/>
  </cols>
  <sheetData>
    <row r="1" spans="1:9" ht="15" customHeight="1" thickBot="1" x14ac:dyDescent="0.2"/>
    <row r="2" spans="1:9" s="16" customFormat="1" x14ac:dyDescent="0.15">
      <c r="A2" s="11" t="s">
        <v>266</v>
      </c>
      <c r="B2" s="12"/>
      <c r="C2" s="13"/>
      <c r="D2" s="13"/>
      <c r="E2" s="14"/>
      <c r="F2" s="15"/>
      <c r="G2" s="387" t="s">
        <v>208</v>
      </c>
      <c r="H2" s="14"/>
      <c r="I2" s="13"/>
    </row>
    <row r="3" spans="1:9" s="16" customFormat="1" ht="40.35" customHeight="1" thickBot="1" x14ac:dyDescent="0.2">
      <c r="A3" s="11"/>
      <c r="B3" s="12"/>
      <c r="C3" s="13"/>
      <c r="D3" s="13"/>
      <c r="E3" s="14"/>
      <c r="F3" s="15"/>
      <c r="G3" s="388" t="str">
        <f>IF(COUNTIF('電源等情報登録様式_ツール取込用(非表示) '!G6:G72,"不合格")&gt;0,"不合格",IF(COUNTIF('電源等情報登録様式_ツール取込用(非表示) '!G6:G72,"仮合格")&gt;0,"条件付き合格",IF(COUNTIF('電源等情報登録様式_ツール取込用(非表示) '!G6:G72,"合格")&gt;0,"合格","")))</f>
        <v/>
      </c>
      <c r="H3" s="14"/>
      <c r="I3" s="13"/>
    </row>
    <row r="4" spans="1:9" s="13" customFormat="1" ht="27" customHeight="1" x14ac:dyDescent="0.25">
      <c r="A4" s="468" t="s">
        <v>209</v>
      </c>
      <c r="B4" s="468" t="s">
        <v>7</v>
      </c>
      <c r="C4" s="470" t="s">
        <v>210</v>
      </c>
      <c r="D4" s="471"/>
      <c r="E4" s="468" t="s">
        <v>9</v>
      </c>
      <c r="F4" s="474" t="s">
        <v>211</v>
      </c>
      <c r="G4" s="476" t="s">
        <v>212</v>
      </c>
      <c r="H4" s="466" t="s">
        <v>213</v>
      </c>
      <c r="I4" s="13" t="s">
        <v>181</v>
      </c>
    </row>
    <row r="5" spans="1:9" s="13" customFormat="1" ht="18.600000000000001" customHeight="1" thickBot="1" x14ac:dyDescent="0.3">
      <c r="A5" s="469"/>
      <c r="B5" s="469"/>
      <c r="C5" s="472"/>
      <c r="D5" s="473"/>
      <c r="E5" s="469"/>
      <c r="F5" s="475"/>
      <c r="G5" s="475"/>
      <c r="H5" s="467"/>
      <c r="I5" s="13" t="s">
        <v>181</v>
      </c>
    </row>
    <row r="6" spans="1:9" s="13" customFormat="1" x14ac:dyDescent="0.15">
      <c r="A6" s="17" t="s">
        <v>41</v>
      </c>
      <c r="B6" s="18">
        <f>ROW()-5</f>
        <v>1</v>
      </c>
      <c r="C6" s="19" t="s">
        <v>214</v>
      </c>
      <c r="D6" s="20"/>
      <c r="E6" s="21" t="s">
        <v>15</v>
      </c>
      <c r="F6" s="22" t="s">
        <v>215</v>
      </c>
      <c r="G6" s="22"/>
      <c r="H6" s="22" t="s">
        <v>15</v>
      </c>
      <c r="I6" s="13" t="s">
        <v>181</v>
      </c>
    </row>
    <row r="7" spans="1:9" s="16" customFormat="1" x14ac:dyDescent="0.15">
      <c r="A7" s="17"/>
      <c r="B7" s="18">
        <f>ROW()-5</f>
        <v>2</v>
      </c>
      <c r="C7" s="23" t="s">
        <v>42</v>
      </c>
      <c r="D7" s="24"/>
      <c r="E7" s="25" t="s">
        <v>15</v>
      </c>
      <c r="F7" s="26" t="e">
        <f>IF(#REF!&lt;&gt;"",#REF!,"")</f>
        <v>#REF!</v>
      </c>
      <c r="G7" s="22"/>
      <c r="H7" s="27"/>
      <c r="I7" s="13" t="s">
        <v>181</v>
      </c>
    </row>
    <row r="8" spans="1:9" x14ac:dyDescent="0.15">
      <c r="A8" s="28"/>
      <c r="B8" s="18">
        <f>ROW()-5</f>
        <v>3</v>
      </c>
      <c r="C8" s="29" t="s">
        <v>265</v>
      </c>
      <c r="D8" s="30"/>
      <c r="E8" s="31" t="s">
        <v>44</v>
      </c>
      <c r="F8" s="26" t="e">
        <f>IF(#REF!&lt;&gt;"",#REF!,"")</f>
        <v>#REF!</v>
      </c>
      <c r="G8" s="22"/>
      <c r="H8" s="26"/>
      <c r="I8" s="13" t="s">
        <v>181</v>
      </c>
    </row>
    <row r="9" spans="1:9" x14ac:dyDescent="0.15">
      <c r="A9" s="28"/>
      <c r="B9" s="18">
        <f>ROW()-5</f>
        <v>4</v>
      </c>
      <c r="C9" s="29" t="s">
        <v>240</v>
      </c>
      <c r="D9" s="30"/>
      <c r="E9" s="31" t="s">
        <v>241</v>
      </c>
      <c r="F9" s="26" t="s">
        <v>223</v>
      </c>
      <c r="G9" s="22"/>
      <c r="H9" s="26"/>
      <c r="I9" s="13" t="s">
        <v>181</v>
      </c>
    </row>
    <row r="10" spans="1:9" x14ac:dyDescent="0.15">
      <c r="A10" s="28"/>
      <c r="B10" s="18">
        <v>5</v>
      </c>
      <c r="C10" s="29" t="s">
        <v>216</v>
      </c>
      <c r="D10" s="30"/>
      <c r="E10" s="31" t="s">
        <v>15</v>
      </c>
      <c r="F10" s="26" t="e">
        <f>_xlfn.IFS(#REF!="単一事業者による参加登録",#REF!,#REF!="コンソーシアムによる参加登録",#REF!,#REF!="","")</f>
        <v>#REF!</v>
      </c>
      <c r="G10" s="22"/>
      <c r="H10" s="26"/>
      <c r="I10" s="13" t="s">
        <v>181</v>
      </c>
    </row>
    <row r="11" spans="1:9" x14ac:dyDescent="0.15">
      <c r="A11" s="28"/>
      <c r="B11" s="18">
        <f t="shared" ref="B11:B42" si="0">ROW()-5</f>
        <v>6</v>
      </c>
      <c r="C11" s="29" t="s">
        <v>17</v>
      </c>
      <c r="D11" s="30"/>
      <c r="E11" s="31" t="s">
        <v>15</v>
      </c>
      <c r="F11" s="26" t="e">
        <f>IF(#REF!&lt;&gt;"",#REF!&amp;"",#REF!&amp;"")</f>
        <v>#REF!</v>
      </c>
      <c r="G11" s="22"/>
      <c r="H11" s="26"/>
      <c r="I11" s="13" t="s">
        <v>181</v>
      </c>
    </row>
    <row r="12" spans="1:9" x14ac:dyDescent="0.15">
      <c r="A12" s="28"/>
      <c r="B12" s="18">
        <f t="shared" si="0"/>
        <v>7</v>
      </c>
      <c r="C12" s="29" t="s">
        <v>45</v>
      </c>
      <c r="D12" s="30"/>
      <c r="E12" s="31" t="s">
        <v>15</v>
      </c>
      <c r="F12" s="26" t="e">
        <f>IF(#REF!&lt;&gt;"",#REF!,"")</f>
        <v>#REF!</v>
      </c>
      <c r="G12" s="22"/>
      <c r="H12" s="26"/>
      <c r="I12" s="13" t="s">
        <v>181</v>
      </c>
    </row>
    <row r="13" spans="1:9" x14ac:dyDescent="0.15">
      <c r="A13" s="28"/>
      <c r="B13" s="18">
        <f t="shared" si="0"/>
        <v>8</v>
      </c>
      <c r="C13" s="29" t="s">
        <v>47</v>
      </c>
      <c r="D13" s="30"/>
      <c r="E13" s="31" t="s">
        <v>15</v>
      </c>
      <c r="F13" s="389" t="e">
        <f>IF(#REF!&lt;&gt;"",#REF!,"")</f>
        <v>#REF!</v>
      </c>
      <c r="G13" s="22"/>
      <c r="H13" s="26"/>
      <c r="I13" s="13" t="s">
        <v>181</v>
      </c>
    </row>
    <row r="14" spans="1:9" x14ac:dyDescent="0.15">
      <c r="A14" s="28"/>
      <c r="B14" s="18">
        <f t="shared" si="0"/>
        <v>9</v>
      </c>
      <c r="C14" s="29" t="s">
        <v>58</v>
      </c>
      <c r="D14" s="30"/>
      <c r="E14" s="31" t="s">
        <v>15</v>
      </c>
      <c r="F14" s="389" t="e">
        <f>IF(#REF!&lt;&gt;"",#REF!,"")</f>
        <v>#REF!</v>
      </c>
      <c r="G14" s="22"/>
      <c r="H14" s="26"/>
      <c r="I14" s="13" t="s">
        <v>181</v>
      </c>
    </row>
    <row r="15" spans="1:9" x14ac:dyDescent="0.15">
      <c r="A15" s="28"/>
      <c r="B15" s="18">
        <f t="shared" si="0"/>
        <v>10</v>
      </c>
      <c r="C15" s="29" t="s">
        <v>60</v>
      </c>
      <c r="D15" s="30"/>
      <c r="E15" s="31" t="s">
        <v>15</v>
      </c>
      <c r="F15" s="389" t="e">
        <f>IF(#REF!&lt;&gt;"",#REF!,"")</f>
        <v>#REF!</v>
      </c>
      <c r="G15" s="22"/>
      <c r="H15" s="26"/>
      <c r="I15" s="13" t="s">
        <v>181</v>
      </c>
    </row>
    <row r="16" spans="1:9" ht="14.25" thickBot="1" x14ac:dyDescent="0.2">
      <c r="A16" s="32"/>
      <c r="B16" s="18">
        <f t="shared" si="0"/>
        <v>11</v>
      </c>
      <c r="C16" s="33" t="s">
        <v>62</v>
      </c>
      <c r="D16" s="34"/>
      <c r="E16" s="35" t="s">
        <v>15</v>
      </c>
      <c r="F16" s="389" t="e">
        <f>IF(#REF!&lt;&gt;"",#REF!,"")</f>
        <v>#REF!</v>
      </c>
      <c r="G16" s="36"/>
      <c r="H16" s="37"/>
      <c r="I16" s="13" t="s">
        <v>181</v>
      </c>
    </row>
    <row r="17" spans="1:9" x14ac:dyDescent="0.15">
      <c r="A17" s="38" t="s">
        <v>64</v>
      </c>
      <c r="B17" s="18">
        <f t="shared" si="0"/>
        <v>12</v>
      </c>
      <c r="C17" s="39" t="s">
        <v>65</v>
      </c>
      <c r="D17" s="40"/>
      <c r="E17" s="18" t="s">
        <v>25</v>
      </c>
      <c r="F17" s="390" t="e">
        <f>IF(#REF!&lt;&gt;"",#REF!,"")</f>
        <v>#REF!</v>
      </c>
      <c r="G17" s="22"/>
      <c r="H17" s="41"/>
      <c r="I17" s="13" t="s">
        <v>181</v>
      </c>
    </row>
    <row r="18" spans="1:9" x14ac:dyDescent="0.15">
      <c r="A18" s="42"/>
      <c r="B18" s="18">
        <f t="shared" si="0"/>
        <v>13</v>
      </c>
      <c r="C18" s="43" t="s">
        <v>68</v>
      </c>
      <c r="D18" s="44"/>
      <c r="E18" s="18" t="s">
        <v>25</v>
      </c>
      <c r="F18" s="390" t="e">
        <f>IF(#REF!&lt;&gt;"",#REF!,"")</f>
        <v>#REF!</v>
      </c>
      <c r="G18" s="22"/>
      <c r="H18" s="41"/>
      <c r="I18" s="13" t="s">
        <v>181</v>
      </c>
    </row>
    <row r="19" spans="1:9" ht="14.25" thickBot="1" x14ac:dyDescent="0.2">
      <c r="A19" s="42"/>
      <c r="B19" s="18">
        <f t="shared" si="0"/>
        <v>14</v>
      </c>
      <c r="C19" s="43" t="s">
        <v>242</v>
      </c>
      <c r="D19" s="44"/>
      <c r="E19" s="18" t="s">
        <v>25</v>
      </c>
      <c r="F19" s="391" t="e">
        <f>IF(#REF!&lt;&gt;"",#REF!,"")</f>
        <v>#REF!</v>
      </c>
      <c r="G19" s="22"/>
      <c r="H19" s="26"/>
      <c r="I19" s="13" t="s">
        <v>181</v>
      </c>
    </row>
    <row r="20" spans="1:9" x14ac:dyDescent="0.15">
      <c r="A20" s="42"/>
      <c r="B20" s="18">
        <f t="shared" si="0"/>
        <v>15</v>
      </c>
      <c r="C20" s="43" t="s">
        <v>74</v>
      </c>
      <c r="D20" s="44"/>
      <c r="E20" s="18" t="s">
        <v>25</v>
      </c>
      <c r="F20" s="390" t="e">
        <f>IF(#REF!&lt;&gt;"",#REF!,"")</f>
        <v>#REF!</v>
      </c>
      <c r="G20" s="22"/>
      <c r="H20" s="26"/>
      <c r="I20" s="13" t="s">
        <v>181</v>
      </c>
    </row>
    <row r="21" spans="1:9" x14ac:dyDescent="0.15">
      <c r="A21" s="42"/>
      <c r="B21" s="18">
        <f t="shared" si="0"/>
        <v>16</v>
      </c>
      <c r="C21" s="43" t="s">
        <v>76</v>
      </c>
      <c r="D21" s="44"/>
      <c r="E21" s="18" t="s">
        <v>25</v>
      </c>
      <c r="F21" s="392" t="e">
        <f>IF(#REF!&lt;&gt;"",#REF!,"")</f>
        <v>#REF!</v>
      </c>
      <c r="G21" s="22"/>
      <c r="H21" s="26"/>
      <c r="I21" s="13" t="s">
        <v>181</v>
      </c>
    </row>
    <row r="22" spans="1:9" x14ac:dyDescent="0.15">
      <c r="A22" s="42"/>
      <c r="B22" s="18">
        <f t="shared" si="0"/>
        <v>17</v>
      </c>
      <c r="C22" s="43" t="s">
        <v>243</v>
      </c>
      <c r="D22" s="44"/>
      <c r="E22" s="18" t="s">
        <v>25</v>
      </c>
      <c r="F22" s="390" t="s">
        <v>223</v>
      </c>
      <c r="G22" s="22"/>
      <c r="H22" s="26"/>
      <c r="I22" s="13" t="s">
        <v>181</v>
      </c>
    </row>
    <row r="23" spans="1:9" x14ac:dyDescent="0.15">
      <c r="A23" s="42"/>
      <c r="B23" s="18">
        <f t="shared" si="0"/>
        <v>18</v>
      </c>
      <c r="C23" s="43" t="s">
        <v>244</v>
      </c>
      <c r="D23" s="44"/>
      <c r="E23" s="31" t="s">
        <v>35</v>
      </c>
      <c r="F23" s="390" t="s">
        <v>223</v>
      </c>
      <c r="G23" s="22"/>
      <c r="H23" s="26"/>
      <c r="I23" s="13" t="s">
        <v>181</v>
      </c>
    </row>
    <row r="24" spans="1:9" x14ac:dyDescent="0.15">
      <c r="A24" s="42"/>
      <c r="B24" s="18">
        <f t="shared" si="0"/>
        <v>19</v>
      </c>
      <c r="C24" s="43" t="s">
        <v>78</v>
      </c>
      <c r="D24" s="44"/>
      <c r="E24" s="31" t="s">
        <v>217</v>
      </c>
      <c r="F24" s="390" t="e">
        <f>IF(#REF!&lt;&gt;"",#REF!,"")</f>
        <v>#REF!</v>
      </c>
      <c r="G24" s="22"/>
      <c r="H24" s="26"/>
      <c r="I24" s="13"/>
    </row>
    <row r="25" spans="1:9" x14ac:dyDescent="0.15">
      <c r="A25" s="42"/>
      <c r="B25" s="18">
        <f t="shared" si="0"/>
        <v>20</v>
      </c>
      <c r="C25" s="43" t="s">
        <v>80</v>
      </c>
      <c r="D25" s="44"/>
      <c r="E25" s="31" t="s">
        <v>217</v>
      </c>
      <c r="F25" s="390" t="e">
        <f>IF(#REF!&lt;&gt;"",#REF!,"-")</f>
        <v>#REF!</v>
      </c>
      <c r="G25" s="22"/>
      <c r="H25" s="45"/>
      <c r="I25" s="13"/>
    </row>
    <row r="26" spans="1:9" x14ac:dyDescent="0.15">
      <c r="A26" s="42"/>
      <c r="B26" s="18">
        <f t="shared" si="0"/>
        <v>21</v>
      </c>
      <c r="C26" s="43" t="s">
        <v>81</v>
      </c>
      <c r="D26" s="44"/>
      <c r="E26" s="31" t="s">
        <v>217</v>
      </c>
      <c r="F26" s="390" t="e">
        <f>IF(#REF!&lt;&gt;"",#REF!,"-")</f>
        <v>#REF!</v>
      </c>
      <c r="G26" s="22"/>
      <c r="H26" s="26"/>
      <c r="I26" s="13" t="s">
        <v>181</v>
      </c>
    </row>
    <row r="27" spans="1:9" x14ac:dyDescent="0.15">
      <c r="A27" s="42"/>
      <c r="B27" s="18">
        <f t="shared" si="0"/>
        <v>22</v>
      </c>
      <c r="C27" s="43" t="s">
        <v>82</v>
      </c>
      <c r="D27" s="44"/>
      <c r="E27" s="31" t="s">
        <v>217</v>
      </c>
      <c r="F27" s="390" t="e">
        <f>IF(#REF!&lt;&gt;"",#REF!,"")</f>
        <v>#REF!</v>
      </c>
      <c r="G27" s="22"/>
      <c r="H27" s="26"/>
      <c r="I27" s="13" t="s">
        <v>181</v>
      </c>
    </row>
    <row r="28" spans="1:9" x14ac:dyDescent="0.15">
      <c r="A28" s="42"/>
      <c r="B28" s="18">
        <f t="shared" si="0"/>
        <v>23</v>
      </c>
      <c r="C28" s="43" t="s">
        <v>83</v>
      </c>
      <c r="D28" s="44"/>
      <c r="E28" s="31" t="s">
        <v>217</v>
      </c>
      <c r="F28" s="390" t="e">
        <f>IF(#REF!&lt;&gt;"",#REF!,"")</f>
        <v>#REF!</v>
      </c>
      <c r="G28" s="22"/>
      <c r="H28" s="26"/>
      <c r="I28" s="13" t="s">
        <v>181</v>
      </c>
    </row>
    <row r="29" spans="1:9" x14ac:dyDescent="0.15">
      <c r="A29" s="42"/>
      <c r="B29" s="18">
        <f t="shared" si="0"/>
        <v>24</v>
      </c>
      <c r="C29" s="43" t="s">
        <v>84</v>
      </c>
      <c r="D29" s="44"/>
      <c r="E29" s="31" t="s">
        <v>217</v>
      </c>
      <c r="F29" s="393" t="e">
        <f>IF(#REF!&lt;&gt;"",#REF!,"")</f>
        <v>#REF!</v>
      </c>
      <c r="G29" s="22"/>
      <c r="H29" s="26"/>
      <c r="I29" s="13" t="s">
        <v>181</v>
      </c>
    </row>
    <row r="30" spans="1:9" x14ac:dyDescent="0.15">
      <c r="A30" s="42"/>
      <c r="B30" s="18">
        <f t="shared" si="0"/>
        <v>25</v>
      </c>
      <c r="C30" s="43" t="s">
        <v>85</v>
      </c>
      <c r="D30" s="44"/>
      <c r="E30" s="18" t="s">
        <v>217</v>
      </c>
      <c r="F30" s="393" t="e">
        <f>IF(#REF!&lt;&gt;"",#REF!,"")</f>
        <v>#REF!</v>
      </c>
      <c r="G30" s="22"/>
      <c r="H30" s="41"/>
      <c r="I30" s="13" t="s">
        <v>181</v>
      </c>
    </row>
    <row r="31" spans="1:9" x14ac:dyDescent="0.15">
      <c r="A31" s="42"/>
      <c r="B31" s="18">
        <f t="shared" si="0"/>
        <v>26</v>
      </c>
      <c r="C31" s="43" t="s">
        <v>86</v>
      </c>
      <c r="D31" s="44"/>
      <c r="E31" s="18" t="s">
        <v>217</v>
      </c>
      <c r="F31" s="393" t="e">
        <f>IF(#REF!&lt;&gt;"",#REF!,"")</f>
        <v>#REF!</v>
      </c>
      <c r="G31" s="22"/>
      <c r="H31" s="41"/>
      <c r="I31" s="13" t="s">
        <v>181</v>
      </c>
    </row>
    <row r="32" spans="1:9" x14ac:dyDescent="0.15">
      <c r="A32" s="42"/>
      <c r="B32" s="18">
        <f t="shared" si="0"/>
        <v>27</v>
      </c>
      <c r="C32" s="43" t="s">
        <v>245</v>
      </c>
      <c r="D32" s="44"/>
      <c r="E32" s="18" t="s">
        <v>217</v>
      </c>
      <c r="F32" s="393" t="e">
        <f>IF(#REF!&lt;&gt;"",#REF!,"")</f>
        <v>#REF!</v>
      </c>
      <c r="G32" s="22"/>
      <c r="H32" s="26"/>
      <c r="I32" s="13"/>
    </row>
    <row r="33" spans="1:9" x14ac:dyDescent="0.15">
      <c r="A33" s="42"/>
      <c r="B33" s="18">
        <f t="shared" si="0"/>
        <v>28</v>
      </c>
      <c r="C33" s="43" t="s">
        <v>87</v>
      </c>
      <c r="D33" s="44"/>
      <c r="E33" s="31" t="s">
        <v>217</v>
      </c>
      <c r="F33" s="393" t="e">
        <f>IF(#REF!&lt;&gt;"",#REF!,"")</f>
        <v>#REF!</v>
      </c>
      <c r="G33" s="22"/>
      <c r="H33" s="26"/>
      <c r="I33" s="13"/>
    </row>
    <row r="34" spans="1:9" x14ac:dyDescent="0.15">
      <c r="A34" s="42"/>
      <c r="B34" s="18">
        <f t="shared" si="0"/>
        <v>29</v>
      </c>
      <c r="C34" s="43" t="s">
        <v>221</v>
      </c>
      <c r="D34" s="44"/>
      <c r="E34" s="31" t="s">
        <v>217</v>
      </c>
      <c r="F34" s="393" t="e">
        <f>IF(#REF!&lt;&gt;"",#REF!,"")</f>
        <v>#REF!</v>
      </c>
      <c r="G34" s="22"/>
      <c r="H34" s="26"/>
      <c r="I34" s="13" t="s">
        <v>181</v>
      </c>
    </row>
    <row r="35" spans="1:9" x14ac:dyDescent="0.15">
      <c r="A35" s="42"/>
      <c r="B35" s="18">
        <f t="shared" si="0"/>
        <v>30</v>
      </c>
      <c r="C35" s="43" t="s">
        <v>89</v>
      </c>
      <c r="D35" s="44"/>
      <c r="E35" s="18" t="s">
        <v>222</v>
      </c>
      <c r="F35" s="390" t="e">
        <f>IF(#REF!&lt;&gt;"",#REF!,"")</f>
        <v>#REF!</v>
      </c>
      <c r="G35" s="22"/>
      <c r="H35" s="26"/>
      <c r="I35" s="13" t="s">
        <v>181</v>
      </c>
    </row>
    <row r="36" spans="1:9" x14ac:dyDescent="0.15">
      <c r="A36" s="42"/>
      <c r="B36" s="18">
        <f t="shared" si="0"/>
        <v>31</v>
      </c>
      <c r="C36" s="43" t="s">
        <v>246</v>
      </c>
      <c r="D36" s="44"/>
      <c r="E36" s="18" t="s">
        <v>25</v>
      </c>
      <c r="F36" s="390"/>
      <c r="G36" s="22"/>
      <c r="H36" s="26"/>
      <c r="I36" s="13" t="s">
        <v>181</v>
      </c>
    </row>
    <row r="37" spans="1:9" x14ac:dyDescent="0.15">
      <c r="A37" s="42"/>
      <c r="B37" s="18">
        <f t="shared" si="0"/>
        <v>32</v>
      </c>
      <c r="C37" s="43" t="s">
        <v>247</v>
      </c>
      <c r="D37" s="44"/>
      <c r="E37" s="18" t="s">
        <v>25</v>
      </c>
      <c r="F37" s="393"/>
      <c r="G37" s="22"/>
      <c r="H37" s="26"/>
      <c r="I37" s="13" t="s">
        <v>181</v>
      </c>
    </row>
    <row r="38" spans="1:9" x14ac:dyDescent="0.15">
      <c r="A38" s="42"/>
      <c r="B38" s="18">
        <f t="shared" si="0"/>
        <v>33</v>
      </c>
      <c r="C38" s="43" t="s">
        <v>92</v>
      </c>
      <c r="D38" s="44"/>
      <c r="E38" s="18" t="s">
        <v>25</v>
      </c>
      <c r="F38" s="390" t="e">
        <f>IF(#REF!&lt;&gt;"",#REF!,"")</f>
        <v>#REF!</v>
      </c>
      <c r="G38" s="22"/>
      <c r="H38" s="26"/>
      <c r="I38" s="13" t="s">
        <v>181</v>
      </c>
    </row>
    <row r="39" spans="1:9" x14ac:dyDescent="0.15">
      <c r="A39" s="42"/>
      <c r="B39" s="18">
        <f t="shared" si="0"/>
        <v>34</v>
      </c>
      <c r="C39" s="43" t="s">
        <v>93</v>
      </c>
      <c r="D39" s="44"/>
      <c r="E39" s="18" t="s">
        <v>222</v>
      </c>
      <c r="F39" s="390" t="e">
        <f>IF(#REF!&lt;&gt;"",#REF!,"-")</f>
        <v>#REF!</v>
      </c>
      <c r="G39" s="22"/>
      <c r="H39" s="26"/>
      <c r="I39" s="13" t="s">
        <v>181</v>
      </c>
    </row>
    <row r="40" spans="1:9" x14ac:dyDescent="0.15">
      <c r="A40" s="42"/>
      <c r="B40" s="18">
        <f t="shared" si="0"/>
        <v>35</v>
      </c>
      <c r="C40" s="43" t="s">
        <v>264</v>
      </c>
      <c r="D40" s="44"/>
      <c r="E40" s="18" t="s">
        <v>222</v>
      </c>
      <c r="F40" s="390" t="e">
        <f>IF(#REF!&lt;&gt;"",#REF!,"-")</f>
        <v>#REF!</v>
      </c>
      <c r="G40" s="22"/>
      <c r="H40" s="26"/>
      <c r="I40" s="13" t="s">
        <v>181</v>
      </c>
    </row>
    <row r="41" spans="1:9" x14ac:dyDescent="0.15">
      <c r="A41" s="42"/>
      <c r="B41" s="18">
        <f t="shared" si="0"/>
        <v>36</v>
      </c>
      <c r="C41" s="43" t="s">
        <v>94</v>
      </c>
      <c r="D41" s="44"/>
      <c r="E41" s="31" t="s">
        <v>25</v>
      </c>
      <c r="F41" s="390" t="e">
        <f>IF(#REF!&lt;&gt;"",#REF!,"-")</f>
        <v>#REF!</v>
      </c>
      <c r="G41" s="22"/>
      <c r="H41" s="26"/>
      <c r="I41" s="13" t="s">
        <v>181</v>
      </c>
    </row>
    <row r="42" spans="1:9" x14ac:dyDescent="0.15">
      <c r="A42" s="42"/>
      <c r="B42" s="18">
        <f t="shared" si="0"/>
        <v>37</v>
      </c>
      <c r="C42" s="43" t="s">
        <v>96</v>
      </c>
      <c r="D42" s="44"/>
      <c r="E42" s="18" t="s">
        <v>25</v>
      </c>
      <c r="F42" s="390" t="e">
        <f>IF(#REF!&lt;&gt;"",#REF!,"-")</f>
        <v>#REF!</v>
      </c>
      <c r="G42" s="22"/>
      <c r="H42" s="41"/>
      <c r="I42" s="13" t="s">
        <v>181</v>
      </c>
    </row>
    <row r="43" spans="1:9" x14ac:dyDescent="0.15">
      <c r="A43" s="42"/>
      <c r="B43" s="18">
        <f t="shared" ref="B43:B70" si="1">ROW()-5</f>
        <v>38</v>
      </c>
      <c r="C43" s="43" t="s">
        <v>98</v>
      </c>
      <c r="D43" s="44"/>
      <c r="E43" s="18" t="s">
        <v>25</v>
      </c>
      <c r="F43" s="390" t="e">
        <f>IF(#REF!&lt;&gt;"",#REF!,"-")</f>
        <v>#REF!</v>
      </c>
      <c r="G43" s="22"/>
      <c r="H43" s="46"/>
      <c r="I43" s="13" t="s">
        <v>181</v>
      </c>
    </row>
    <row r="44" spans="1:9" x14ac:dyDescent="0.15">
      <c r="A44" s="42"/>
      <c r="B44" s="18">
        <f t="shared" si="1"/>
        <v>39</v>
      </c>
      <c r="C44" s="43" t="s">
        <v>99</v>
      </c>
      <c r="D44" s="44"/>
      <c r="E44" s="18" t="s">
        <v>25</v>
      </c>
      <c r="F44" s="390" t="e">
        <f>IF(#REF!&lt;&gt;"",#REF!,"-")</f>
        <v>#REF!</v>
      </c>
      <c r="G44" s="22"/>
      <c r="H44" s="46"/>
      <c r="I44" s="13" t="s">
        <v>181</v>
      </c>
    </row>
    <row r="45" spans="1:9" x14ac:dyDescent="0.15">
      <c r="A45" s="42"/>
      <c r="B45" s="18">
        <f t="shared" si="1"/>
        <v>40</v>
      </c>
      <c r="C45" s="43" t="s">
        <v>100</v>
      </c>
      <c r="D45" s="44"/>
      <c r="E45" s="18" t="s">
        <v>25</v>
      </c>
      <c r="F45" s="390" t="e">
        <f>IF(#REF!&lt;&gt;"",#REF!,"-")</f>
        <v>#REF!</v>
      </c>
      <c r="G45" s="22"/>
      <c r="H45" s="46"/>
      <c r="I45" s="13" t="s">
        <v>181</v>
      </c>
    </row>
    <row r="46" spans="1:9" x14ac:dyDescent="0.15">
      <c r="A46" s="42"/>
      <c r="B46" s="18">
        <f t="shared" si="1"/>
        <v>41</v>
      </c>
      <c r="C46" s="43" t="s">
        <v>102</v>
      </c>
      <c r="D46" s="44"/>
      <c r="E46" s="18" t="s">
        <v>224</v>
      </c>
      <c r="F46" s="390" t="e">
        <f>IF(#REF!&lt;&gt;"",#REF!,"-")</f>
        <v>#REF!</v>
      </c>
      <c r="G46" s="22"/>
      <c r="H46" s="46"/>
      <c r="I46" s="13" t="s">
        <v>181</v>
      </c>
    </row>
    <row r="47" spans="1:9" x14ac:dyDescent="0.15">
      <c r="A47" s="42"/>
      <c r="B47" s="18">
        <f t="shared" si="1"/>
        <v>42</v>
      </c>
      <c r="C47" s="43" t="s">
        <v>104</v>
      </c>
      <c r="D47" s="44"/>
      <c r="E47" s="18" t="s">
        <v>44</v>
      </c>
      <c r="F47" s="390" t="e">
        <f>IF(#REF!&lt;&gt;"",#REF!,"-")</f>
        <v>#REF!</v>
      </c>
      <c r="G47" s="22"/>
      <c r="H47" s="46"/>
      <c r="I47" s="13" t="s">
        <v>181</v>
      </c>
    </row>
    <row r="48" spans="1:9" x14ac:dyDescent="0.15">
      <c r="A48" s="42"/>
      <c r="B48" s="18">
        <f t="shared" si="1"/>
        <v>43</v>
      </c>
      <c r="C48" s="43" t="s">
        <v>225</v>
      </c>
      <c r="D48" s="44"/>
      <c r="E48" s="18" t="s">
        <v>25</v>
      </c>
      <c r="F48" s="390" t="e">
        <f>IF(#REF!&lt;&gt;"",#REF!,"-")</f>
        <v>#REF!</v>
      </c>
      <c r="G48" s="22"/>
      <c r="H48" s="46"/>
      <c r="I48" s="13" t="s">
        <v>181</v>
      </c>
    </row>
    <row r="49" spans="1:9" x14ac:dyDescent="0.15">
      <c r="A49" s="42"/>
      <c r="B49" s="18">
        <f t="shared" si="1"/>
        <v>44</v>
      </c>
      <c r="C49" s="43" t="s">
        <v>248</v>
      </c>
      <c r="D49" s="44"/>
      <c r="E49" s="18" t="s">
        <v>25</v>
      </c>
      <c r="F49" s="390" t="e">
        <f>IF(#REF!&lt;&gt;"",#REF!,"-")</f>
        <v>#REF!</v>
      </c>
      <c r="G49" s="22"/>
      <c r="H49" s="46"/>
      <c r="I49" s="13" t="s">
        <v>181</v>
      </c>
    </row>
    <row r="50" spans="1:9" x14ac:dyDescent="0.15">
      <c r="A50" s="42"/>
      <c r="B50" s="18">
        <f t="shared" si="1"/>
        <v>45</v>
      </c>
      <c r="C50" s="47" t="s">
        <v>107</v>
      </c>
      <c r="D50" s="44" t="s">
        <v>108</v>
      </c>
      <c r="E50" s="18" t="s">
        <v>25</v>
      </c>
      <c r="F50" s="390" t="e">
        <f>IF(#REF!&lt;&gt;"",#REF!,"-")</f>
        <v>#REF!</v>
      </c>
      <c r="G50" s="22"/>
      <c r="H50" s="46"/>
      <c r="I50" s="13" t="s">
        <v>181</v>
      </c>
    </row>
    <row r="51" spans="1:9" x14ac:dyDescent="0.15">
      <c r="A51" s="42"/>
      <c r="B51" s="18">
        <f t="shared" si="1"/>
        <v>46</v>
      </c>
      <c r="C51" s="48"/>
      <c r="D51" s="49" t="s">
        <v>110</v>
      </c>
      <c r="E51" s="18" t="s">
        <v>25</v>
      </c>
      <c r="F51" s="390" t="e">
        <f>IF(#REF!&lt;&gt;"",#REF!,"-")</f>
        <v>#REF!</v>
      </c>
      <c r="G51" s="22"/>
      <c r="H51" s="46"/>
      <c r="I51" s="13" t="s">
        <v>181</v>
      </c>
    </row>
    <row r="52" spans="1:9" x14ac:dyDescent="0.15">
      <c r="A52" s="42"/>
      <c r="B52" s="18">
        <f t="shared" si="1"/>
        <v>47</v>
      </c>
      <c r="C52" s="48"/>
      <c r="D52" s="49" t="s">
        <v>113</v>
      </c>
      <c r="E52" s="18" t="s">
        <v>25</v>
      </c>
      <c r="F52" s="390" t="e">
        <f>IF(#REF!&lt;&gt;"",#REF!,"-")</f>
        <v>#REF!</v>
      </c>
      <c r="G52" s="22"/>
      <c r="H52" s="46"/>
      <c r="I52" s="13" t="s">
        <v>181</v>
      </c>
    </row>
    <row r="53" spans="1:9" x14ac:dyDescent="0.15">
      <c r="A53" s="42"/>
      <c r="B53" s="18">
        <f t="shared" si="1"/>
        <v>48</v>
      </c>
      <c r="C53" s="50" t="s">
        <v>115</v>
      </c>
      <c r="D53" s="49" t="s">
        <v>116</v>
      </c>
      <c r="E53" s="18" t="s">
        <v>25</v>
      </c>
      <c r="F53" s="390" t="e">
        <f>IF(#REF!&lt;&gt;"",#REF!,"-")</f>
        <v>#REF!</v>
      </c>
      <c r="G53" s="22"/>
      <c r="H53" s="46"/>
      <c r="I53" s="13" t="s">
        <v>181</v>
      </c>
    </row>
    <row r="54" spans="1:9" x14ac:dyDescent="0.15">
      <c r="A54" s="42"/>
      <c r="B54" s="18">
        <f t="shared" si="1"/>
        <v>49</v>
      </c>
      <c r="C54" s="51"/>
      <c r="D54" s="49" t="s">
        <v>110</v>
      </c>
      <c r="E54" s="18" t="s">
        <v>25</v>
      </c>
      <c r="F54" s="390" t="e">
        <f>IF(#REF!&lt;&gt;"",#REF!,"-")</f>
        <v>#REF!</v>
      </c>
      <c r="G54" s="22"/>
      <c r="H54" s="46"/>
      <c r="I54" s="13" t="s">
        <v>181</v>
      </c>
    </row>
    <row r="55" spans="1:9" x14ac:dyDescent="0.15">
      <c r="A55" s="42"/>
      <c r="B55" s="18">
        <f t="shared" si="1"/>
        <v>50</v>
      </c>
      <c r="C55" s="52"/>
      <c r="D55" s="49" t="s">
        <v>113</v>
      </c>
      <c r="E55" s="18" t="s">
        <v>25</v>
      </c>
      <c r="F55" s="390" t="e">
        <f>IF(#REF!&lt;&gt;"",#REF!,"-")</f>
        <v>#REF!</v>
      </c>
      <c r="G55" s="22"/>
      <c r="H55" s="46"/>
      <c r="I55" s="13" t="s">
        <v>181</v>
      </c>
    </row>
    <row r="56" spans="1:9" x14ac:dyDescent="0.15">
      <c r="A56" s="42"/>
      <c r="B56" s="18">
        <f t="shared" si="1"/>
        <v>51</v>
      </c>
      <c r="C56" s="50" t="s">
        <v>120</v>
      </c>
      <c r="D56" s="49" t="s">
        <v>116</v>
      </c>
      <c r="E56" s="18" t="s">
        <v>25</v>
      </c>
      <c r="F56" s="390" t="e">
        <f>IF(#REF!&lt;&gt;"",#REF!,"-")</f>
        <v>#REF!</v>
      </c>
      <c r="G56" s="22"/>
      <c r="H56" s="46"/>
      <c r="I56" s="13" t="s">
        <v>181</v>
      </c>
    </row>
    <row r="57" spans="1:9" x14ac:dyDescent="0.15">
      <c r="A57" s="42"/>
      <c r="B57" s="18">
        <f t="shared" si="1"/>
        <v>52</v>
      </c>
      <c r="C57" s="51"/>
      <c r="D57" s="49" t="s">
        <v>110</v>
      </c>
      <c r="E57" s="18" t="s">
        <v>25</v>
      </c>
      <c r="F57" s="390" t="e">
        <f>IF(#REF!&lt;&gt;"",#REF!,"-")</f>
        <v>#REF!</v>
      </c>
      <c r="G57" s="22"/>
      <c r="H57" s="46"/>
      <c r="I57" s="13" t="s">
        <v>181</v>
      </c>
    </row>
    <row r="58" spans="1:9" x14ac:dyDescent="0.15">
      <c r="A58" s="42"/>
      <c r="B58" s="18">
        <f t="shared" si="1"/>
        <v>53</v>
      </c>
      <c r="C58" s="52"/>
      <c r="D58" s="49" t="s">
        <v>113</v>
      </c>
      <c r="E58" s="18" t="s">
        <v>25</v>
      </c>
      <c r="F58" s="390" t="e">
        <f>IF(#REF!&lt;&gt;"",#REF!,"-")</f>
        <v>#REF!</v>
      </c>
      <c r="G58" s="22"/>
      <c r="H58" s="46"/>
      <c r="I58" s="13" t="s">
        <v>181</v>
      </c>
    </row>
    <row r="59" spans="1:9" x14ac:dyDescent="0.15">
      <c r="A59" s="42"/>
      <c r="B59" s="18">
        <f t="shared" si="1"/>
        <v>54</v>
      </c>
      <c r="C59" s="50" t="s">
        <v>124</v>
      </c>
      <c r="D59" s="49" t="s">
        <v>116</v>
      </c>
      <c r="E59" s="18" t="s">
        <v>25</v>
      </c>
      <c r="F59" s="390" t="e">
        <f>IF(#REF!&lt;&gt;"",#REF!,"-")</f>
        <v>#REF!</v>
      </c>
      <c r="G59" s="22"/>
      <c r="H59" s="46"/>
      <c r="I59" s="13" t="s">
        <v>181</v>
      </c>
    </row>
    <row r="60" spans="1:9" x14ac:dyDescent="0.15">
      <c r="A60" s="42"/>
      <c r="B60" s="18">
        <f t="shared" si="1"/>
        <v>55</v>
      </c>
      <c r="C60" s="51"/>
      <c r="D60" s="49" t="s">
        <v>110</v>
      </c>
      <c r="E60" s="18" t="s">
        <v>25</v>
      </c>
      <c r="F60" s="390" t="e">
        <f>IF(#REF!&lt;&gt;"",#REF!,"-")</f>
        <v>#REF!</v>
      </c>
      <c r="G60" s="22"/>
      <c r="H60" s="46"/>
      <c r="I60" s="13" t="s">
        <v>181</v>
      </c>
    </row>
    <row r="61" spans="1:9" x14ac:dyDescent="0.15">
      <c r="A61" s="42"/>
      <c r="B61" s="18">
        <f t="shared" si="1"/>
        <v>56</v>
      </c>
      <c r="C61" s="52"/>
      <c r="D61" s="49" t="s">
        <v>113</v>
      </c>
      <c r="E61" s="18" t="s">
        <v>25</v>
      </c>
      <c r="F61" s="390" t="e">
        <f>IF(#REF!&lt;&gt;"",#REF!,"-")</f>
        <v>#REF!</v>
      </c>
      <c r="G61" s="22"/>
      <c r="H61" s="46"/>
      <c r="I61" s="13" t="s">
        <v>181</v>
      </c>
    </row>
    <row r="62" spans="1:9" x14ac:dyDescent="0.15">
      <c r="A62" s="53"/>
      <c r="B62" s="18">
        <f t="shared" si="1"/>
        <v>57</v>
      </c>
      <c r="C62" s="50" t="s">
        <v>128</v>
      </c>
      <c r="D62" s="49" t="s">
        <v>116</v>
      </c>
      <c r="E62" s="18" t="s">
        <v>25</v>
      </c>
      <c r="F62" s="390" t="e">
        <f>IF(#REF!&lt;&gt;"",#REF!,"-")</f>
        <v>#REF!</v>
      </c>
      <c r="G62" s="22"/>
      <c r="H62" s="46"/>
      <c r="I62" s="13" t="s">
        <v>181</v>
      </c>
    </row>
    <row r="63" spans="1:9" x14ac:dyDescent="0.15">
      <c r="A63" s="53"/>
      <c r="B63" s="18">
        <f t="shared" si="1"/>
        <v>58</v>
      </c>
      <c r="C63" s="51"/>
      <c r="D63" s="49" t="s">
        <v>110</v>
      </c>
      <c r="E63" s="18" t="s">
        <v>25</v>
      </c>
      <c r="F63" s="390" t="e">
        <f>IF(#REF!&lt;&gt;"",#REF!,"-")</f>
        <v>#REF!</v>
      </c>
      <c r="G63" s="22"/>
      <c r="H63" s="46"/>
      <c r="I63" s="13" t="s">
        <v>181</v>
      </c>
    </row>
    <row r="64" spans="1:9" x14ac:dyDescent="0.15">
      <c r="A64" s="53"/>
      <c r="B64" s="18">
        <f t="shared" si="1"/>
        <v>59</v>
      </c>
      <c r="C64" s="52"/>
      <c r="D64" s="49" t="s">
        <v>113</v>
      </c>
      <c r="E64" s="18" t="s">
        <v>25</v>
      </c>
      <c r="F64" s="390" t="e">
        <f>IF(#REF!&lt;&gt;"",#REF!,"-")</f>
        <v>#REF!</v>
      </c>
      <c r="G64" s="22"/>
      <c r="H64" s="46"/>
      <c r="I64" s="13" t="s">
        <v>181</v>
      </c>
    </row>
    <row r="65" spans="1:9" x14ac:dyDescent="0.15">
      <c r="A65" s="53"/>
      <c r="B65" s="18">
        <f t="shared" si="1"/>
        <v>60</v>
      </c>
      <c r="C65" s="54" t="s">
        <v>249</v>
      </c>
      <c r="D65" s="49"/>
      <c r="E65" s="18" t="s">
        <v>25</v>
      </c>
      <c r="F65" s="390" t="e">
        <f>IF(#REF!&lt;&gt;"",#REF!,"-")</f>
        <v>#REF!</v>
      </c>
      <c r="G65" s="22"/>
      <c r="H65" s="46"/>
      <c r="I65" s="13" t="s">
        <v>181</v>
      </c>
    </row>
    <row r="66" spans="1:9" x14ac:dyDescent="0.15">
      <c r="A66" s="53"/>
      <c r="B66" s="18">
        <f t="shared" si="1"/>
        <v>61</v>
      </c>
      <c r="C66" s="43" t="s">
        <v>250</v>
      </c>
      <c r="D66" s="55"/>
      <c r="E66" s="18" t="s">
        <v>25</v>
      </c>
      <c r="F66" s="390" t="e">
        <f>IF(#REF!&lt;&gt;"",#REF!,"-")</f>
        <v>#REF!</v>
      </c>
      <c r="G66" s="22"/>
      <c r="H66" s="46"/>
      <c r="I66" s="13" t="s">
        <v>181</v>
      </c>
    </row>
    <row r="67" spans="1:9" x14ac:dyDescent="0.15">
      <c r="A67" s="53"/>
      <c r="B67" s="18">
        <f t="shared" si="1"/>
        <v>62</v>
      </c>
      <c r="C67" s="56" t="s">
        <v>251</v>
      </c>
      <c r="D67" s="44"/>
      <c r="E67" s="18" t="s">
        <v>25</v>
      </c>
      <c r="F67" s="390" t="s">
        <v>223</v>
      </c>
      <c r="G67" s="22"/>
      <c r="H67" s="46"/>
      <c r="I67" s="13" t="s">
        <v>181</v>
      </c>
    </row>
    <row r="68" spans="1:9" x14ac:dyDescent="0.15">
      <c r="A68" s="53"/>
      <c r="B68" s="18">
        <f t="shared" si="1"/>
        <v>63</v>
      </c>
      <c r="C68" s="56" t="s">
        <v>252</v>
      </c>
      <c r="D68" s="49"/>
      <c r="E68" s="18" t="s">
        <v>25</v>
      </c>
      <c r="F68" s="390" t="s">
        <v>223</v>
      </c>
      <c r="G68" s="22"/>
      <c r="H68" s="46"/>
      <c r="I68" s="13" t="s">
        <v>181</v>
      </c>
    </row>
    <row r="69" spans="1:9" x14ac:dyDescent="0.15">
      <c r="A69" s="53"/>
      <c r="B69" s="18">
        <f t="shared" si="1"/>
        <v>64</v>
      </c>
      <c r="C69" s="56" t="s">
        <v>253</v>
      </c>
      <c r="D69" s="49"/>
      <c r="E69" s="18" t="s">
        <v>25</v>
      </c>
      <c r="F69" s="390" t="s">
        <v>223</v>
      </c>
      <c r="G69" s="22"/>
      <c r="H69" s="46"/>
      <c r="I69" s="13" t="s">
        <v>181</v>
      </c>
    </row>
    <row r="70" spans="1:9" ht="14.25" thickBot="1" x14ac:dyDescent="0.2">
      <c r="A70" s="53"/>
      <c r="B70" s="35">
        <f t="shared" si="1"/>
        <v>65</v>
      </c>
      <c r="C70" s="57" t="s">
        <v>227</v>
      </c>
      <c r="D70" s="58"/>
      <c r="E70" s="35" t="s">
        <v>25</v>
      </c>
      <c r="F70" s="390" t="s">
        <v>223</v>
      </c>
      <c r="G70" s="115"/>
      <c r="H70" s="37"/>
      <c r="I70" s="13"/>
    </row>
    <row r="71" spans="1:9" x14ac:dyDescent="0.15">
      <c r="A71" s="53"/>
      <c r="B71" s="116">
        <v>66</v>
      </c>
      <c r="C71" s="118" t="s">
        <v>254</v>
      </c>
      <c r="D71" s="117"/>
      <c r="E71" s="116"/>
      <c r="F71" s="390" t="s">
        <v>223</v>
      </c>
      <c r="G71" s="59"/>
      <c r="H71" s="46"/>
      <c r="I71" s="13" t="s">
        <v>181</v>
      </c>
    </row>
    <row r="72" spans="1:9" ht="14.25" thickBot="1" x14ac:dyDescent="0.2">
      <c r="A72" s="53"/>
      <c r="B72" s="35">
        <f>ROW()-5</f>
        <v>67</v>
      </c>
      <c r="C72" s="57" t="s">
        <v>255</v>
      </c>
      <c r="D72" s="58"/>
      <c r="E72" s="35" t="s">
        <v>25</v>
      </c>
      <c r="F72" s="390" t="s">
        <v>223</v>
      </c>
      <c r="G72" s="115"/>
      <c r="H72" s="37"/>
      <c r="I72" s="9" t="s">
        <v>12</v>
      </c>
    </row>
    <row r="73" spans="1:9" ht="14.25" thickBot="1" x14ac:dyDescent="0.2">
      <c r="A73" s="53"/>
      <c r="B73" s="35">
        <f>ROW()-5</f>
        <v>68</v>
      </c>
      <c r="C73" s="57" t="s">
        <v>256</v>
      </c>
      <c r="D73" s="58"/>
      <c r="E73" s="35" t="s">
        <v>25</v>
      </c>
      <c r="F73" s="390" t="s">
        <v>223</v>
      </c>
      <c r="G73" s="115"/>
      <c r="H73" s="37"/>
      <c r="I73" s="9" t="s">
        <v>12</v>
      </c>
    </row>
    <row r="74" spans="1:9" ht="14.25" thickBot="1" x14ac:dyDescent="0.2">
      <c r="A74" s="53"/>
      <c r="B74" s="35">
        <f>ROW()-5</f>
        <v>69</v>
      </c>
      <c r="C74" s="57" t="s">
        <v>257</v>
      </c>
      <c r="D74" s="58"/>
      <c r="E74" s="35" t="s">
        <v>25</v>
      </c>
      <c r="F74" s="390" t="s">
        <v>223</v>
      </c>
      <c r="G74" s="115"/>
      <c r="H74" s="37"/>
      <c r="I74" s="9" t="s">
        <v>12</v>
      </c>
    </row>
    <row r="75" spans="1:9" ht="14.25" thickBot="1" x14ac:dyDescent="0.2">
      <c r="A75" s="53"/>
      <c r="B75" s="35">
        <f>ROW()-5</f>
        <v>70</v>
      </c>
      <c r="C75" s="57" t="s">
        <v>258</v>
      </c>
      <c r="D75" s="58"/>
      <c r="E75" s="35" t="s">
        <v>25</v>
      </c>
      <c r="F75" s="390" t="s">
        <v>223</v>
      </c>
      <c r="G75" s="115"/>
      <c r="H75" s="37"/>
      <c r="I75" s="9" t="s">
        <v>12</v>
      </c>
    </row>
    <row r="76" spans="1:9" ht="14.25" thickBot="1" x14ac:dyDescent="0.2">
      <c r="A76" s="53"/>
      <c r="B76" s="35">
        <f>ROW()-5</f>
        <v>71</v>
      </c>
      <c r="C76" s="57" t="s">
        <v>259</v>
      </c>
      <c r="D76" s="58"/>
      <c r="E76" s="35" t="s">
        <v>25</v>
      </c>
      <c r="F76" s="390" t="s">
        <v>223</v>
      </c>
      <c r="G76" s="115"/>
      <c r="H76" s="37"/>
      <c r="I76" s="9" t="s">
        <v>12</v>
      </c>
    </row>
    <row r="77" spans="1:9" x14ac:dyDescent="0.15">
      <c r="A77" s="9" t="s">
        <v>12</v>
      </c>
      <c r="B77" s="9" t="s">
        <v>12</v>
      </c>
      <c r="C77" s="9" t="s">
        <v>12</v>
      </c>
      <c r="D77" s="9" t="s">
        <v>12</v>
      </c>
      <c r="E77" s="9" t="s">
        <v>12</v>
      </c>
      <c r="F77" s="9" t="s">
        <v>12</v>
      </c>
      <c r="G77" s="9" t="s">
        <v>12</v>
      </c>
      <c r="H77" s="9" t="s">
        <v>12</v>
      </c>
    </row>
  </sheetData>
  <mergeCells count="7">
    <mergeCell ref="H4:H5"/>
    <mergeCell ref="A4:A5"/>
    <mergeCell ref="B4:B5"/>
    <mergeCell ref="C4:D5"/>
    <mergeCell ref="E4:E5"/>
    <mergeCell ref="F4:F5"/>
    <mergeCell ref="G4:G5"/>
  </mergeCells>
  <phoneticPr fontId="3"/>
  <conditionalFormatting sqref="C66:D66">
    <cfRule type="expression" dxfId="2" priority="2">
      <formula>$H$121="なし"</formula>
    </cfRule>
  </conditionalFormatting>
  <conditionalFormatting sqref="G2:H3">
    <cfRule type="expression" dxfId="1" priority="3">
      <formula>AND(F2="◎",#REF!="")</formula>
    </cfRule>
  </conditionalFormatting>
  <conditionalFormatting sqref="G6:H76">
    <cfRule type="expression" dxfId="0" priority="1">
      <formula>AND(F6="◎",#REF!="")</formula>
    </cfRule>
  </conditionalFormatting>
  <dataValidations count="2">
    <dataValidation type="custom" allowBlank="1" showInputMessage="1" showErrorMessage="1" sqref="H7" xr:uid="{FDC390B0-B3BB-4951-B989-7B3C979F9FC5}">
      <formula1>IF(G7="◎",#REF!="","この項目は入力必須です")</formula1>
    </dataValidation>
    <dataValidation type="list" allowBlank="1" showInputMessage="1" showErrorMessage="1" sqref="G6:G76" xr:uid="{5A0B44F6-4CB0-4CE3-BFC2-D28CB65A10E9}">
      <formula1>"合格,仮合格,不合格,-"</formula1>
    </dataValidation>
  </dataValidations>
  <pageMargins left="0.7" right="0.7" top="0.75" bottom="0.75" header="0.3" footer="0.3"/>
  <pageSetup paperSize="8" scale="38" orientation="landscape" r:id="rId1"/>
  <colBreaks count="1" manualBreakCount="1">
    <brk id="9" max="1048575" man="1"/>
  </colBreaks>
</worksheet>
</file>

<file path=docMetadata/LabelInfo.xml><?xml version="1.0" encoding="utf-8"?>
<clbl:labelList xmlns:clbl="http://schemas.microsoft.com/office/2020/mipLabelMetadata">
  <clbl:label id="{0810b5de-6137-4290-b45d-86a8c6de7d1e}" enabled="1" method="Privilege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（記入例）</vt:lpstr>
      <vt:lpstr>参加登録申請者記入シート</vt:lpstr>
      <vt:lpstr>事業計画書</vt:lpstr>
      <vt:lpstr>電源等情報登録項目</vt:lpstr>
      <vt:lpstr>プルダウンテーブル(非表示)</vt:lpstr>
      <vt:lpstr>電源等情報登録様式_ツール取込用(非表示) </vt:lpstr>
      <vt:lpstr>'電源等情報登録様式_ツール取込用(非表示) '!Print_Area</vt:lpstr>
      <vt:lpstr>'（記入例）'!Print_Titles</vt:lpstr>
      <vt:lpstr>参加登録申請者記入シート!Print_Titles</vt:lpstr>
      <vt:lpstr>リプレース</vt:lpstr>
      <vt:lpstr>新設</vt:lpstr>
      <vt:lpstr>水力</vt:lpstr>
      <vt:lpstr>太陽光</vt:lpstr>
      <vt:lpstr>風力</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2026-08-21T14:31:55Z</dcterms:created>
  <dcterms:modified xsi:type="dcterms:W3CDTF">2026-09-29T22:12:37Z</dcterms:modified>
  <cp:category/>
  <cp:contentStatus/>
</cp:coreProperties>
</file>