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xr:revisionPtr revIDLastSave="0" documentId="13_ncr:1_{D5E3276C-4DCC-427C-B714-A379993D9121}" xr6:coauthVersionLast="47" xr6:coauthVersionMax="47" xr10:uidLastSave="{00000000-0000-0000-0000-000000000000}"/>
  <workbookProtection workbookAlgorithmName="SHA-512" workbookHashValue="iECR7pfPtN1MUWQNyU6XIoLQPpJoZt3/+CxHTkES6ropiGT9QW4NmS7/t8d2fNtCuC8W5bTDQo38IR30ZD57Aw==" workbookSaltValue="23HelXCS0EOCZADV8mZE5Q==" workbookSpinCount="100000" lockStructure="1"/>
  <bookViews>
    <workbookView xWindow="28710" yWindow="-16065" windowWidth="29040" windowHeight="16440" tabRatio="793" xr2:uid="{8E10D19C-29B5-4EA7-81C0-530992FF849C}"/>
  </bookViews>
  <sheets>
    <sheet name="契約単価の補正方法_全電源共通" sheetId="3" r:id="rId1"/>
    <sheet name="契約単価の補正方法_可変費の補正" sheetId="13" r:id="rId2"/>
    <sheet name="補正後の応札価格" sheetId="14" r:id="rId3"/>
    <sheet name="プルダウンテーブル_安定電源(非表示)" sheetId="7" state="hidden" r:id="rId4"/>
    <sheet name="調達国の消費者物価指数管理シート_CPI(非表示)" sheetId="11" state="hidden" r:id="rId5"/>
  </sheets>
  <definedNames>
    <definedName name="安定電源リプレース等">'プルダウンテーブル_安定電源(非表示)'!$B$2</definedName>
    <definedName name="安定電源リプレース等火力">'プルダウンテーブル_安定電源(非表示)'!$E$2:$E$4</definedName>
    <definedName name="安定電源既設火力の改修">'プルダウンテーブル_安定電源(非表示)'!$C$2</definedName>
    <definedName name="安定電源既設火力の改修火力">'プルダウンテーブル_安定電源(非表示)'!$F$2:$F$6</definedName>
    <definedName name="安定電源新設">'プルダウンテーブル_安定電源(非表示)'!$A$2</definedName>
    <definedName name="安定電源新設火力">'プルダウンテーブル_安定電源(非表示)'!$D$2:$D$4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3" i="14" l="1"/>
  <c r="C23" i="3"/>
  <c r="C27" i="3" s="1"/>
  <c r="D14" i="14"/>
  <c r="G3" i="11" s="1"/>
  <c r="D12" i="14"/>
  <c r="H4" i="11" l="1"/>
  <c r="G4" i="11"/>
  <c r="H24" i="11" l="1"/>
  <c r="H23" i="11"/>
  <c r="H16" i="11" l="1"/>
  <c r="H22" i="11"/>
  <c r="H6" i="11"/>
  <c r="H3" i="11"/>
  <c r="H5" i="11" s="1"/>
  <c r="G13" i="11" s="1"/>
  <c r="H18" i="11" l="1"/>
  <c r="H25" i="11" s="1"/>
  <c r="H19" i="11"/>
  <c r="H17" i="11"/>
  <c r="H26" i="11" l="1"/>
  <c r="D27" i="14" l="1"/>
  <c r="D26" i="14"/>
</calcChain>
</file>

<file path=xl/sharedStrings.xml><?xml version="1.0" encoding="utf-8"?>
<sst xmlns="http://schemas.openxmlformats.org/spreadsheetml/2006/main" count="852" uniqueCount="426">
  <si>
    <t>物価・金利変動等に伴う契約単価の補正方法</t>
    <rPh sb="0" eb="2">
      <t>ブッカ</t>
    </rPh>
    <rPh sb="3" eb="8">
      <t>キンリヘンドウトウ</t>
    </rPh>
    <rPh sb="9" eb="10">
      <t>トモナ</t>
    </rPh>
    <rPh sb="11" eb="15">
      <t>ケイヤクタンカ</t>
    </rPh>
    <rPh sb="16" eb="20">
      <t>ホセイホウホウ</t>
    </rPh>
    <phoneticPr fontId="1"/>
  </si>
  <si>
    <t>■ 記載手順</t>
    <rPh sb="2" eb="4">
      <t>キサイ</t>
    </rPh>
    <rPh sb="4" eb="6">
      <t>テジュン</t>
    </rPh>
    <phoneticPr fontId="1"/>
  </si>
  <si>
    <t>1. 事業者情報及び電源等情報の登録手続きにて登録した内容をもとに、参加登録申請者・電源に係る情報を入力してください。</t>
    <rPh sb="3" eb="8">
      <t>ジギョウシャジョウホウ</t>
    </rPh>
    <rPh sb="8" eb="9">
      <t>オヨ</t>
    </rPh>
    <rPh sb="10" eb="15">
      <t>デンゲントウジョウホウ</t>
    </rPh>
    <rPh sb="16" eb="18">
      <t>トウロク</t>
    </rPh>
    <rPh sb="18" eb="20">
      <t>テツヅ</t>
    </rPh>
    <rPh sb="23" eb="25">
      <t>トウロク</t>
    </rPh>
    <rPh sb="27" eb="29">
      <t>ナイヨウ</t>
    </rPh>
    <rPh sb="34" eb="41">
      <t>サンカトウロクシンセイシャ</t>
    </rPh>
    <rPh sb="42" eb="44">
      <t>デンゲン</t>
    </rPh>
    <rPh sb="45" eb="46">
      <t>カカ</t>
    </rPh>
    <rPh sb="47" eb="49">
      <t>ジョウホウ</t>
    </rPh>
    <rPh sb="50" eb="52">
      <t>ニュウリョク</t>
    </rPh>
    <phoneticPr fontId="1"/>
  </si>
  <si>
    <t>■ 参加登録申請者・電源に係る情報</t>
    <rPh sb="2" eb="9">
      <t>サンカトウロクシンセイシャ</t>
    </rPh>
    <rPh sb="10" eb="12">
      <t>デンゲン</t>
    </rPh>
    <rPh sb="13" eb="14">
      <t>カカ</t>
    </rPh>
    <rPh sb="15" eb="17">
      <t>ジョウホウ</t>
    </rPh>
    <phoneticPr fontId="1"/>
  </si>
  <si>
    <t>情報項目</t>
    <rPh sb="0" eb="2">
      <t>ジョウホウ</t>
    </rPh>
    <rPh sb="2" eb="4">
      <t>コウモク</t>
    </rPh>
    <phoneticPr fontId="1"/>
  </si>
  <si>
    <t>入力箇所</t>
    <rPh sb="0" eb="4">
      <t>ニュウリョクカショ</t>
    </rPh>
    <phoneticPr fontId="1"/>
  </si>
  <si>
    <t>備考</t>
    <rPh sb="0" eb="2">
      <t>ビコウ</t>
    </rPh>
    <phoneticPr fontId="1"/>
  </si>
  <si>
    <t>参加登録申請者名</t>
    <rPh sb="0" eb="7">
      <t>サンカトウロクシンセイシャ</t>
    </rPh>
    <rPh sb="7" eb="8">
      <t>メイ</t>
    </rPh>
    <phoneticPr fontId="1"/>
  </si>
  <si>
    <t>容量を提供する電源等の区分</t>
    <rPh sb="0" eb="2">
      <t>ヨウリョウ</t>
    </rPh>
    <rPh sb="3" eb="5">
      <t>テイキョウ</t>
    </rPh>
    <rPh sb="7" eb="10">
      <t>デンゲントウ</t>
    </rPh>
    <rPh sb="11" eb="13">
      <t>クブン</t>
    </rPh>
    <phoneticPr fontId="1"/>
  </si>
  <si>
    <t>新設・リプレース等/既設火力の改修の区分</t>
    <rPh sb="0" eb="2">
      <t>シンセツ</t>
    </rPh>
    <rPh sb="8" eb="9">
      <t>トウ</t>
    </rPh>
    <rPh sb="10" eb="14">
      <t>キセツカリョク</t>
    </rPh>
    <rPh sb="15" eb="17">
      <t>カイシュウ</t>
    </rPh>
    <rPh sb="18" eb="20">
      <t>クブン</t>
    </rPh>
    <phoneticPr fontId="1"/>
  </si>
  <si>
    <t>電源種別</t>
    <rPh sb="0" eb="4">
      <t>デンゲンシュベツ</t>
    </rPh>
    <phoneticPr fontId="1"/>
  </si>
  <si>
    <t>発電方式の区分</t>
    <rPh sb="0" eb="4">
      <t>ハツデンホウシキ</t>
    </rPh>
    <rPh sb="5" eb="7">
      <t>クブン</t>
    </rPh>
    <phoneticPr fontId="1"/>
  </si>
  <si>
    <t>電源等の名称</t>
    <rPh sb="0" eb="3">
      <t>デンゲントウ</t>
    </rPh>
    <rPh sb="4" eb="6">
      <t>メイショウ</t>
    </rPh>
    <phoneticPr fontId="1"/>
  </si>
  <si>
    <t>■ 応札価格に含まれる費用ごとの補正要否</t>
    <rPh sb="2" eb="6">
      <t>オウサツカカク</t>
    </rPh>
    <rPh sb="7" eb="8">
      <t>フク</t>
    </rPh>
    <rPh sb="11" eb="13">
      <t>ヒヨウ</t>
    </rPh>
    <rPh sb="16" eb="20">
      <t>ホセイヨウヒ</t>
    </rPh>
    <phoneticPr fontId="1"/>
  </si>
  <si>
    <t>資本費</t>
    <rPh sb="0" eb="3">
      <t>シホンヒ</t>
    </rPh>
    <phoneticPr fontId="1"/>
  </si>
  <si>
    <t>運転維持費</t>
    <rPh sb="0" eb="5">
      <t>ウンテンイジヒ</t>
    </rPh>
    <phoneticPr fontId="1"/>
  </si>
  <si>
    <t>資本コスト</t>
    <rPh sb="0" eb="2">
      <t>シホン</t>
    </rPh>
    <phoneticPr fontId="1"/>
  </si>
  <si>
    <t>入力不要です</t>
    <phoneticPr fontId="1"/>
  </si>
  <si>
    <t>建設工事費デフレーターによる補正</t>
    <rPh sb="14" eb="16">
      <t>ホセイ</t>
    </rPh>
    <phoneticPr fontId="1"/>
  </si>
  <si>
    <t>金利による補正</t>
    <rPh sb="0" eb="2">
      <t>キンリ</t>
    </rPh>
    <rPh sb="5" eb="7">
      <t>ホセイ</t>
    </rPh>
    <phoneticPr fontId="1"/>
  </si>
  <si>
    <t>可変費</t>
    <rPh sb="0" eb="3">
      <t>カヘンヒ</t>
    </rPh>
    <phoneticPr fontId="1"/>
  </si>
  <si>
    <t>LNGまたは石炭を選択してください</t>
    <rPh sb="6" eb="8">
      <t>セキタン</t>
    </rPh>
    <rPh sb="9" eb="11">
      <t>センタク</t>
    </rPh>
    <phoneticPr fontId="1"/>
  </si>
  <si>
    <t>補正する契約単価の内訳</t>
    <rPh sb="0" eb="2">
      <t>ホセイ</t>
    </rPh>
    <rPh sb="4" eb="8">
      <t>ケイヤクタンカ</t>
    </rPh>
    <rPh sb="9" eb="11">
      <t>ウチワケ</t>
    </rPh>
    <phoneticPr fontId="1"/>
  </si>
  <si>
    <t>補正式</t>
    <rPh sb="0" eb="3">
      <t>ホセイシキ</t>
    </rPh>
    <phoneticPr fontId="1"/>
  </si>
  <si>
    <t>補正指標/費用項目</t>
    <rPh sb="0" eb="4">
      <t>ホセイシヒョウ</t>
    </rPh>
    <rPh sb="5" eb="9">
      <t>ヒヨウコウモク</t>
    </rPh>
    <phoneticPr fontId="1"/>
  </si>
  <si>
    <t>（建設費＋廃棄費用＋系統接続費）×（供給力提供開始年度前年度の建設工事費デフレーター / 応札年度前年度の建設工事費デフレーター）</t>
    <phoneticPr fontId="1"/>
  </si>
  <si>
    <t>・資本費
（建設費、廃棄費用、系統接続費）</t>
    <rPh sb="1" eb="4">
      <t>シホンヒ</t>
    </rPh>
    <phoneticPr fontId="1"/>
  </si>
  <si>
    <t>事業者が応札時に申告した情報を応札フォーマットより取得</t>
    <phoneticPr fontId="1"/>
  </si>
  <si>
    <t>運転維持費（可変費を除く） ×（対象実需給年度前年の企業物価指数 / 応札年度前年の企業物価指数）</t>
    <phoneticPr fontId="1"/>
  </si>
  <si>
    <t>・運転維持費（可変費を除く）</t>
    <phoneticPr fontId="1"/>
  </si>
  <si>
    <t>・資本コスト</t>
    <phoneticPr fontId="1"/>
  </si>
  <si>
    <t>詳細は後続シートを参照</t>
    <rPh sb="0" eb="2">
      <t>ショウサイ</t>
    </rPh>
    <rPh sb="3" eb="5">
      <t>コウゾク</t>
    </rPh>
    <rPh sb="9" eb="11">
      <t>サンショウ</t>
    </rPh>
    <phoneticPr fontId="1"/>
  </si>
  <si>
    <t>契約単価全体
資本費・運転維持費・可変費・資本コストの費用ごとの補正を選択しない場合に限る</t>
    <rPh sb="0" eb="4">
      <t>ケイヤクタンカ</t>
    </rPh>
    <rPh sb="4" eb="6">
      <t>ゼンタイ</t>
    </rPh>
    <rPh sb="7" eb="10">
      <t>シホンヒ</t>
    </rPh>
    <rPh sb="11" eb="16">
      <t>ウンテンイジヒ</t>
    </rPh>
    <rPh sb="17" eb="20">
      <t>カヘンヒ</t>
    </rPh>
    <rPh sb="21" eb="23">
      <t>シホン</t>
    </rPh>
    <rPh sb="27" eb="29">
      <t>ヒヨウ</t>
    </rPh>
    <rPh sb="32" eb="34">
      <t>ホセイ</t>
    </rPh>
    <rPh sb="35" eb="37">
      <t>センタク</t>
    </rPh>
    <rPh sb="40" eb="42">
      <t>バアイ</t>
    </rPh>
    <rPh sb="43" eb="44">
      <t>カギ</t>
    </rPh>
    <phoneticPr fontId="1"/>
  </si>
  <si>
    <t>契約単価 × （対象実需給年度前年の消費者物価指数　/ 応札年度前年の消費者物価指数）</t>
    <rPh sb="0" eb="4">
      <t>ケイヤクタンカ</t>
    </rPh>
    <rPh sb="8" eb="15">
      <t>タイショウジツジュキュウネンド</t>
    </rPh>
    <rPh sb="15" eb="17">
      <t>ゼンネン</t>
    </rPh>
    <rPh sb="18" eb="25">
      <t>ショウヒシャブッカシスウ</t>
    </rPh>
    <rPh sb="28" eb="34">
      <t>オウサツネンドゼンネン</t>
    </rPh>
    <phoneticPr fontId="1"/>
  </si>
  <si>
    <t>・契約単価</t>
    <rPh sb="1" eb="5">
      <t>ケイヤクタンカ</t>
    </rPh>
    <phoneticPr fontId="1"/>
  </si>
  <si>
    <t>容量確保契約書より取得</t>
    <rPh sb="0" eb="7">
      <t>ヨウリョウカクホケイヤクショ</t>
    </rPh>
    <rPh sb="9" eb="11">
      <t>シュトク</t>
    </rPh>
    <phoneticPr fontId="1"/>
  </si>
  <si>
    <t>※1 補正方法の変更等により補正指標取得先も変更となる可能性がある</t>
    <rPh sb="3" eb="7">
      <t>ホセイホウホウ</t>
    </rPh>
    <rPh sb="8" eb="10">
      <t>ヘンコウ</t>
    </rPh>
    <rPh sb="10" eb="11">
      <t>ナド</t>
    </rPh>
    <rPh sb="14" eb="16">
      <t>ホセイ</t>
    </rPh>
    <rPh sb="16" eb="18">
      <t>シヒョウ</t>
    </rPh>
    <rPh sb="18" eb="20">
      <t>シュトク</t>
    </rPh>
    <rPh sb="20" eb="21">
      <t>サキ</t>
    </rPh>
    <rPh sb="22" eb="24">
      <t>ヘンコウ</t>
    </rPh>
    <rPh sb="27" eb="30">
      <t>カノウセイ</t>
    </rPh>
    <phoneticPr fontId="1"/>
  </si>
  <si>
    <t>水素・アンモニアの補正ケース</t>
    <rPh sb="0" eb="2">
      <t>スイソ</t>
    </rPh>
    <rPh sb="9" eb="11">
      <t>ホセイ</t>
    </rPh>
    <phoneticPr fontId="1"/>
  </si>
  <si>
    <t>補正ケースごとの水素・アンモニアの燃料費（下記の合計）</t>
    <rPh sb="0" eb="2">
      <t>ホセイ</t>
    </rPh>
    <rPh sb="8" eb="10">
      <t>スイソ</t>
    </rPh>
    <rPh sb="17" eb="20">
      <t>ネンリョウヒ</t>
    </rPh>
    <rPh sb="21" eb="23">
      <t>カキ</t>
    </rPh>
    <rPh sb="24" eb="26">
      <t>ゴウケイ</t>
    </rPh>
    <phoneticPr fontId="1"/>
  </si>
  <si>
    <t>LNG・石炭の燃料費</t>
    <rPh sb="4" eb="6">
      <t>セキタン</t>
    </rPh>
    <rPh sb="7" eb="10">
      <t>ネンリョウヒ</t>
    </rPh>
    <phoneticPr fontId="1"/>
  </si>
  <si>
    <t>水素・アンモニアの種別</t>
    <rPh sb="0" eb="2">
      <t>スイソ</t>
    </rPh>
    <rPh sb="9" eb="11">
      <t>シュベツ</t>
    </rPh>
    <phoneticPr fontId="1"/>
  </si>
  <si>
    <t>補正の種別</t>
    <rPh sb="0" eb="2">
      <t>ホセイ</t>
    </rPh>
    <rPh sb="3" eb="5">
      <t>シュベツ</t>
    </rPh>
    <phoneticPr fontId="1"/>
  </si>
  <si>
    <t>天然ガスの価格指標</t>
    <rPh sb="0" eb="2">
      <t>テンネン</t>
    </rPh>
    <rPh sb="5" eb="9">
      <t>カカクシヒョウ</t>
    </rPh>
    <phoneticPr fontId="1"/>
  </si>
  <si>
    <t>原料代・電気代</t>
    <rPh sb="0" eb="3">
      <t>ゲンリョウダイ</t>
    </rPh>
    <rPh sb="4" eb="7">
      <t>デンキダイ</t>
    </rPh>
    <phoneticPr fontId="1"/>
  </si>
  <si>
    <t>水素・アンモニアの製造・輸送費</t>
    <rPh sb="0" eb="2">
      <t>スイソ</t>
    </rPh>
    <rPh sb="9" eb="11">
      <t>セイゾウ</t>
    </rPh>
    <rPh sb="12" eb="15">
      <t>ユソウヒ</t>
    </rPh>
    <phoneticPr fontId="1"/>
  </si>
  <si>
    <t>天然ガス
マーケット連動</t>
    <rPh sb="0" eb="2">
      <t>テンネン</t>
    </rPh>
    <rPh sb="10" eb="12">
      <t>レンドウ</t>
    </rPh>
    <phoneticPr fontId="1"/>
  </si>
  <si>
    <t>HH
（ヘンリーハブ）</t>
    <phoneticPr fontId="1"/>
  </si>
  <si>
    <t>LNG・石炭の燃料費
×LNG・石炭貿易統計価格の変化率
×水素・アンモニアとLNG・石炭の発熱量比率</t>
    <phoneticPr fontId="1"/>
  </si>
  <si>
    <t>ブレント
（原油価格連動）</t>
    <rPh sb="6" eb="8">
      <t>ゲンユ</t>
    </rPh>
    <rPh sb="8" eb="10">
      <t>カカク</t>
    </rPh>
    <rPh sb="10" eb="12">
      <t>レンドウ</t>
    </rPh>
    <phoneticPr fontId="1"/>
  </si>
  <si>
    <t>天然ガス
エスカレ補正</t>
    <rPh sb="0" eb="2">
      <t>テンネン</t>
    </rPh>
    <rPh sb="9" eb="11">
      <t>ホセイ</t>
    </rPh>
    <phoneticPr fontId="1"/>
  </si>
  <si>
    <t>ー</t>
    <phoneticPr fontId="1"/>
  </si>
  <si>
    <t>電気料金
マーケット連動</t>
    <rPh sb="0" eb="4">
      <t>デンキリョウキン</t>
    </rPh>
    <rPh sb="10" eb="12">
      <t>レンドウ</t>
    </rPh>
    <phoneticPr fontId="1"/>
  </si>
  <si>
    <t>① 水素・アンモニアの種別</t>
    <rPh sb="2" eb="4">
      <t>スイソ</t>
    </rPh>
    <rPh sb="11" eb="13">
      <t>シュベツ</t>
    </rPh>
    <phoneticPr fontId="1"/>
  </si>
  <si>
    <t>② 補正の種別</t>
    <rPh sb="2" eb="4">
      <t>ホセイ</t>
    </rPh>
    <rPh sb="5" eb="7">
      <t>シュベツ</t>
    </rPh>
    <phoneticPr fontId="1"/>
  </si>
  <si>
    <t>③ 天然ガス価格指標</t>
    <rPh sb="2" eb="4">
      <t>テンネン</t>
    </rPh>
    <rPh sb="6" eb="10">
      <t>カカクシヒョウ</t>
    </rPh>
    <phoneticPr fontId="1"/>
  </si>
  <si>
    <t>天然ガスマーケット連動を選択した場合のみ入力してください</t>
    <rPh sb="0" eb="2">
      <t>テンネン</t>
    </rPh>
    <rPh sb="9" eb="11">
      <t>レンドウ</t>
    </rPh>
    <rPh sb="12" eb="14">
      <t>センタク</t>
    </rPh>
    <rPh sb="16" eb="18">
      <t>バアイ</t>
    </rPh>
    <rPh sb="20" eb="22">
      <t>ニュウリョク</t>
    </rPh>
    <phoneticPr fontId="1"/>
  </si>
  <si>
    <t>天然ガスマーケット連動を選択した場合</t>
    <rPh sb="0" eb="2">
      <t>テンネン</t>
    </rPh>
    <rPh sb="9" eb="11">
      <t>レンドウ</t>
    </rPh>
    <rPh sb="12" eb="14">
      <t>センタク</t>
    </rPh>
    <rPh sb="16" eb="18">
      <t>バアイ</t>
    </rPh>
    <phoneticPr fontId="1"/>
  </si>
  <si>
    <t>情報項目</t>
    <rPh sb="0" eb="4">
      <t>ジョウホウコウモク</t>
    </rPh>
    <phoneticPr fontId="1"/>
  </si>
  <si>
    <t>天然ガスの燃料費</t>
    <rPh sb="0" eb="2">
      <t>テンネン</t>
    </rPh>
    <rPh sb="5" eb="8">
      <t>ネンリョウヒ</t>
    </rPh>
    <phoneticPr fontId="1"/>
  </si>
  <si>
    <t>水素・アンモニアとLNG・石炭の発熱量比率</t>
    <rPh sb="0" eb="2">
      <t>スイソ</t>
    </rPh>
    <rPh sb="13" eb="15">
      <t>セキタン</t>
    </rPh>
    <rPh sb="16" eb="21">
      <t>ハツネツリョウヒリツ</t>
    </rPh>
    <phoneticPr fontId="1"/>
  </si>
  <si>
    <t>電気代</t>
    <rPh sb="0" eb="3">
      <t>デンキダイ</t>
    </rPh>
    <phoneticPr fontId="1"/>
  </si>
  <si>
    <t>※ 補正方法の変更等により補正指標取得先も変更となる可能性がある</t>
    <rPh sb="2" eb="4">
      <t>ホセイ</t>
    </rPh>
    <rPh sb="4" eb="6">
      <t>ホウホウ</t>
    </rPh>
    <rPh sb="7" eb="9">
      <t>ヘンコウ</t>
    </rPh>
    <rPh sb="9" eb="10">
      <t>ナド</t>
    </rPh>
    <rPh sb="13" eb="15">
      <t>ホセイ</t>
    </rPh>
    <rPh sb="15" eb="17">
      <t>シヒョウ</t>
    </rPh>
    <rPh sb="17" eb="19">
      <t>シュトク</t>
    </rPh>
    <rPh sb="19" eb="20">
      <t>サキ</t>
    </rPh>
    <rPh sb="21" eb="23">
      <t>ヘンコウ</t>
    </rPh>
    <rPh sb="26" eb="28">
      <t>カノウ</t>
    </rPh>
    <rPh sb="28" eb="29">
      <t>セイ</t>
    </rPh>
    <phoneticPr fontId="1"/>
  </si>
  <si>
    <t>安定電源新設</t>
    <rPh sb="0" eb="4">
      <t>アンテイデンゲン</t>
    </rPh>
    <rPh sb="4" eb="6">
      <t>シンセツ</t>
    </rPh>
    <phoneticPr fontId="5"/>
  </si>
  <si>
    <t>安定電源リプレース等</t>
    <rPh sb="0" eb="4">
      <t>アンテイデンゲン</t>
    </rPh>
    <rPh sb="9" eb="10">
      <t>トウ</t>
    </rPh>
    <phoneticPr fontId="5"/>
  </si>
  <si>
    <t>安定電源既設火力の改修</t>
    <rPh sb="4" eb="6">
      <t>キセツ</t>
    </rPh>
    <rPh sb="6" eb="8">
      <t>カリョク</t>
    </rPh>
    <rPh sb="9" eb="11">
      <t>カイシュウ</t>
    </rPh>
    <phoneticPr fontId="5"/>
  </si>
  <si>
    <t>安定電源新設火力</t>
    <rPh sb="4" eb="6">
      <t>シンセツ</t>
    </rPh>
    <rPh sb="6" eb="8">
      <t>カリョク</t>
    </rPh>
    <phoneticPr fontId="5"/>
  </si>
  <si>
    <t>安定電源リプレース等火力</t>
    <rPh sb="9" eb="10">
      <t>トウ</t>
    </rPh>
    <rPh sb="10" eb="12">
      <t>カリョク</t>
    </rPh>
    <phoneticPr fontId="5"/>
  </si>
  <si>
    <t>安定電源既設火力の改修火力</t>
    <rPh sb="4" eb="6">
      <t>キセツ</t>
    </rPh>
    <rPh sb="6" eb="8">
      <t>カリョク</t>
    </rPh>
    <rPh sb="9" eb="11">
      <t>カイシュウ</t>
    </rPh>
    <rPh sb="11" eb="13">
      <t>カリョク</t>
    </rPh>
    <phoneticPr fontId="5"/>
  </si>
  <si>
    <t>調達国・貯留対象国</t>
    <rPh sb="0" eb="3">
      <t>チョウタツコク</t>
    </rPh>
    <rPh sb="4" eb="9">
      <t>チョリュウタイショウコク</t>
    </rPh>
    <phoneticPr fontId="5"/>
  </si>
  <si>
    <t>火力</t>
    <rPh sb="0" eb="2">
      <t>カリョク</t>
    </rPh>
    <phoneticPr fontId="5"/>
  </si>
  <si>
    <t>水素_専焼</t>
    <rPh sb="0" eb="2">
      <t>スイソ</t>
    </rPh>
    <rPh sb="3" eb="4">
      <t>セン</t>
    </rPh>
    <phoneticPr fontId="5"/>
  </si>
  <si>
    <t>水素10%以上の混焼にするための改修</t>
    <rPh sb="0" eb="2">
      <t>スイソ</t>
    </rPh>
    <rPh sb="5" eb="7">
      <t>イジョウ</t>
    </rPh>
    <rPh sb="8" eb="10">
      <t>コンショウ</t>
    </rPh>
    <rPh sb="16" eb="18">
      <t>カイシュウ</t>
    </rPh>
    <phoneticPr fontId="5"/>
  </si>
  <si>
    <t>水素_混焼</t>
    <rPh sb="0" eb="2">
      <t>スイソ</t>
    </rPh>
    <rPh sb="3" eb="4">
      <t>コン</t>
    </rPh>
    <phoneticPr fontId="5"/>
  </si>
  <si>
    <t>水素専焼にするための改修</t>
    <rPh sb="0" eb="2">
      <t>スイソ</t>
    </rPh>
    <rPh sb="2" eb="4">
      <t>センショウ</t>
    </rPh>
    <rPh sb="10" eb="12">
      <t>カイシュウ</t>
    </rPh>
    <phoneticPr fontId="5"/>
  </si>
  <si>
    <t>1.アイスランド</t>
  </si>
  <si>
    <t>アンモニア_専焼</t>
    <rPh sb="6" eb="8">
      <t>センショウ</t>
    </rPh>
    <phoneticPr fontId="1"/>
  </si>
  <si>
    <t>水素混焼のガスタービン発電設備を追設するための改修</t>
    <rPh sb="23" eb="25">
      <t>カイシュウ</t>
    </rPh>
    <phoneticPr fontId="1"/>
  </si>
  <si>
    <t>2.アイルランド</t>
  </si>
  <si>
    <t>アンモニア20%以上の混焼にするための改修</t>
    <phoneticPr fontId="5"/>
  </si>
  <si>
    <t>3.アゼルバイジャン共和国</t>
  </si>
  <si>
    <t>アンモニア専焼にするための改修</t>
    <rPh sb="5" eb="7">
      <t>センショウ</t>
    </rPh>
    <phoneticPr fontId="5"/>
  </si>
  <si>
    <t>4.アフガニスタン・イスラム共和国</t>
  </si>
  <si>
    <t>5.アメリカ合衆国</t>
  </si>
  <si>
    <t>6.アラブ首長国連邦</t>
  </si>
  <si>
    <t>7.アルジェリア民主人民共和国</t>
  </si>
  <si>
    <t>8.アルゼンチン共和国</t>
  </si>
  <si>
    <t>9.アルバニア共和国</t>
  </si>
  <si>
    <t>10.アルメニア共和国</t>
  </si>
  <si>
    <t>11.アンゴラ共和国</t>
  </si>
  <si>
    <t>12.アンティグア・バーブーダ</t>
  </si>
  <si>
    <t>13.アンドラ公国</t>
  </si>
  <si>
    <t>14.イエメン共和国</t>
  </si>
  <si>
    <t>15.イスラエル国</t>
  </si>
  <si>
    <t>16.イタリア共和国</t>
  </si>
  <si>
    <t>17.イラク共和国</t>
  </si>
  <si>
    <t>18.イラン・イスラム共和国</t>
  </si>
  <si>
    <t>19.インド</t>
  </si>
  <si>
    <t>20.インドネシア共和国</t>
  </si>
  <si>
    <t>21.ウガンダ共和国</t>
  </si>
  <si>
    <t>22.ウクライナ</t>
  </si>
  <si>
    <t>23.ウズベキスタン共和国</t>
  </si>
  <si>
    <t>24.ウルグアイ東方共和国</t>
  </si>
  <si>
    <t>25.英国（グレートブリテン及び北アイルランド連合王国）</t>
  </si>
  <si>
    <t>26.エクアドル共和国</t>
  </si>
  <si>
    <t>27.エジプト・アラブ共和国</t>
  </si>
  <si>
    <t>28.エストニア共和国</t>
  </si>
  <si>
    <t>29.エスワティニ王国</t>
  </si>
  <si>
    <t>30.エチオピア連邦民主共和国</t>
  </si>
  <si>
    <t>31.エリトリア国</t>
  </si>
  <si>
    <t>32.エルサルバドル共和国</t>
  </si>
  <si>
    <t>33.オーストラリア連邦</t>
  </si>
  <si>
    <t>34.オーストリア共和国</t>
  </si>
  <si>
    <t>35.オマーン国</t>
  </si>
  <si>
    <t>36.オランダ王国</t>
  </si>
  <si>
    <t>37.ガーナ共和国</t>
  </si>
  <si>
    <t>38.カーボベルデ共和国</t>
  </si>
  <si>
    <t>39.ガイアナ協同共和国</t>
  </si>
  <si>
    <t>40.カザフスタン共和国</t>
  </si>
  <si>
    <t>41.カタール国</t>
  </si>
  <si>
    <t>42.カナダ</t>
  </si>
  <si>
    <t>43.ガボン共和国</t>
  </si>
  <si>
    <t>44.カメルーン共和国</t>
  </si>
  <si>
    <t>45.ガンビア共和国</t>
  </si>
  <si>
    <t>46.カンボジア王国</t>
  </si>
  <si>
    <t>47.北マケドニア共和国</t>
  </si>
  <si>
    <t>48.ギニア共和国</t>
  </si>
  <si>
    <t>49.ギニアビサウ共和国</t>
  </si>
  <si>
    <t>50.キプロス共和国</t>
  </si>
  <si>
    <t>51.キューバ共和国</t>
  </si>
  <si>
    <t>52.ギリシャ共和国</t>
  </si>
  <si>
    <t>53.キリバス共和国</t>
  </si>
  <si>
    <t>54.キルギス共和国</t>
  </si>
  <si>
    <t>55.グアテマラ共和国</t>
  </si>
  <si>
    <t>56.クウェート国</t>
  </si>
  <si>
    <t>57.クック諸島</t>
  </si>
  <si>
    <t>58.グレナダ</t>
  </si>
  <si>
    <t>59.クロアチア共和国</t>
  </si>
  <si>
    <t>60.ケニア共和国</t>
  </si>
  <si>
    <t>61.コートジボワール共和国</t>
  </si>
  <si>
    <t>62.コスタリカ共和国</t>
  </si>
  <si>
    <t>63.コソボ共和国</t>
  </si>
  <si>
    <t>64.コモロ連合</t>
  </si>
  <si>
    <t>65.コロンビア共和国</t>
  </si>
  <si>
    <t>66.コンゴ共和国</t>
  </si>
  <si>
    <t>67.コンゴ民主共和国</t>
  </si>
  <si>
    <t>68.サウジアラビア王国</t>
  </si>
  <si>
    <t>69.サモア独立国</t>
  </si>
  <si>
    <t>70.サントメ・プリンシペ民主共和国</t>
  </si>
  <si>
    <t>71.ザンビア共和国</t>
  </si>
  <si>
    <t>72.サンマリノ共和国</t>
  </si>
  <si>
    <t>73.シエラレオネ共和国</t>
  </si>
  <si>
    <t>74.ジブチ共和国</t>
  </si>
  <si>
    <t>75.ジャマイカ</t>
  </si>
  <si>
    <t>76.ジョージア</t>
  </si>
  <si>
    <t>77.シリア・アラブ共和国</t>
  </si>
  <si>
    <t>78.シンガポール共和国</t>
  </si>
  <si>
    <t>79.ジンバブエ共和国</t>
  </si>
  <si>
    <t>80.スイス連邦</t>
  </si>
  <si>
    <t>81.スウェーデン王国</t>
  </si>
  <si>
    <t>82.スーダン共和国</t>
  </si>
  <si>
    <t>83.スペイン王国</t>
  </si>
  <si>
    <t>84.スリナム共和国</t>
  </si>
  <si>
    <t>85.スリランカ民主社会主義共和国</t>
  </si>
  <si>
    <t>86.スロバキア共和国</t>
  </si>
  <si>
    <t>87.スロベニア共和国</t>
  </si>
  <si>
    <t>88.セーシェル共和国</t>
  </si>
  <si>
    <t>89.赤道ギニア共和国</t>
  </si>
  <si>
    <t>90.セネガル共和国</t>
  </si>
  <si>
    <t>91.セルビア共和国</t>
  </si>
  <si>
    <t>92.セントクリストファー・ネービス</t>
  </si>
  <si>
    <t>93.セントビンセント及びグレナディーン諸島</t>
  </si>
  <si>
    <t>94.セントルシア</t>
  </si>
  <si>
    <t>95.ソマリア連邦共和国</t>
  </si>
  <si>
    <t>96.ソロモン諸島</t>
  </si>
  <si>
    <t>97.タイ王国</t>
  </si>
  <si>
    <t>98.大韓民国</t>
  </si>
  <si>
    <t>99.タジキスタン共和国</t>
  </si>
  <si>
    <t>100.タンザニア連合共和国</t>
  </si>
  <si>
    <t>101.チェコ共和国</t>
  </si>
  <si>
    <t>102.チャド共和国</t>
  </si>
  <si>
    <t>103.中央アフリカ共和国</t>
  </si>
  <si>
    <t>104.中華人民共和国</t>
  </si>
  <si>
    <t>105.チュニジア共和国</t>
  </si>
  <si>
    <t>106.チリ共和国</t>
  </si>
  <si>
    <t>107.ツバル</t>
  </si>
  <si>
    <t>108.デンマーク王国</t>
  </si>
  <si>
    <t>109.ドイツ連邦共和国</t>
  </si>
  <si>
    <t>110.トーゴ共和国</t>
  </si>
  <si>
    <t>111.ドミニカ国</t>
  </si>
  <si>
    <t>112.ドミニカ共和国</t>
  </si>
  <si>
    <t>113.トリニダード・トバゴ共和国</t>
  </si>
  <si>
    <t>114.トルクメニスタン</t>
  </si>
  <si>
    <t>115.トルコ共和国</t>
  </si>
  <si>
    <t>116.トンガ王国</t>
  </si>
  <si>
    <t>117.ナイジェリア連邦共和国</t>
  </si>
  <si>
    <t>118.ナウル共和国</t>
  </si>
  <si>
    <t>119.ナミビア共和国</t>
  </si>
  <si>
    <t>120.ニウエ</t>
  </si>
  <si>
    <t>121.ニカラグア共和国</t>
  </si>
  <si>
    <t>122.ニジェール共和国</t>
  </si>
  <si>
    <t>123.ニュージーランド</t>
  </si>
  <si>
    <t>124.ネパール</t>
  </si>
  <si>
    <t>125.ノルウェー王国</t>
  </si>
  <si>
    <t>126.バーレーン王国</t>
  </si>
  <si>
    <t>127.ハイチ共和国</t>
  </si>
  <si>
    <t>128.パキスタン・イスラム共和国</t>
  </si>
  <si>
    <t>129.バチカン市国</t>
  </si>
  <si>
    <t>130.パナマ共和国</t>
  </si>
  <si>
    <t>131.バヌアツ共和国</t>
  </si>
  <si>
    <t>132.バハマ国</t>
  </si>
  <si>
    <t>133.パプアニューギニア独立国</t>
  </si>
  <si>
    <t>134.パラオ共和国</t>
  </si>
  <si>
    <t>135.パラグアイ共和国</t>
  </si>
  <si>
    <t>136.バルバドス</t>
  </si>
  <si>
    <t>137.ハンガリー</t>
  </si>
  <si>
    <t>138.バングラデシュ人民共和国</t>
  </si>
  <si>
    <t>139.東ティモール民主共和国</t>
  </si>
  <si>
    <t>140.フィジー共和国</t>
  </si>
  <si>
    <t>141.フィリピン共和国</t>
  </si>
  <si>
    <t>142.フィンランド共和国</t>
  </si>
  <si>
    <t>143.ブータン王国</t>
  </si>
  <si>
    <t>144.ブラジル連邦共和国</t>
  </si>
  <si>
    <t>145.フランス共和国</t>
  </si>
  <si>
    <t>146.ブルガリア共和国</t>
  </si>
  <si>
    <t>147.ブルキナファソ</t>
  </si>
  <si>
    <t>148.ブルネイ・ダルサラーム国</t>
  </si>
  <si>
    <t>149.ブルンジ共和国</t>
  </si>
  <si>
    <t>150.ベトナム社会主義共和国</t>
  </si>
  <si>
    <t>151.ベナン共和国</t>
  </si>
  <si>
    <t>152.ベネズエラ・ボリバル共和国</t>
  </si>
  <si>
    <t>153.ベラルーシ共和国</t>
  </si>
  <si>
    <t>154.ベリーズ</t>
  </si>
  <si>
    <t>155.ペルー共和国</t>
  </si>
  <si>
    <t>156.ベルギー王国</t>
  </si>
  <si>
    <t>157.ポーランド共和国</t>
  </si>
  <si>
    <t>158.ボスニア・ヘルツェゴビナ</t>
  </si>
  <si>
    <t>159.ボツワナ共和国</t>
  </si>
  <si>
    <t>160.ボリビア多民族国</t>
  </si>
  <si>
    <t>161.ポルトガル共和国</t>
  </si>
  <si>
    <t>162.ホンジュラス共和国</t>
  </si>
  <si>
    <t>163.マーシャル諸島共和国</t>
  </si>
  <si>
    <t>164.マダガスカル共和国</t>
  </si>
  <si>
    <t>165.マラウイ共和国</t>
  </si>
  <si>
    <t>166.マリ共和国</t>
  </si>
  <si>
    <t>167.マルタ共和国</t>
  </si>
  <si>
    <t>168.マレーシア</t>
  </si>
  <si>
    <t>169.ミクロネシア連邦</t>
  </si>
  <si>
    <t>170.南アフリカ共和国</t>
  </si>
  <si>
    <t>171.南スーダン共和国</t>
  </si>
  <si>
    <t>172.ミャンマー連邦共和国</t>
  </si>
  <si>
    <t>173.メキシコ合衆国</t>
  </si>
  <si>
    <t>174.モーリシャス共和国</t>
  </si>
  <si>
    <t>175.モーリタニア・イスラム共和国</t>
  </si>
  <si>
    <t>176.モザンビーク共和国</t>
  </si>
  <si>
    <t>177.モナコ公国</t>
  </si>
  <si>
    <t>178.モルディブ共和国</t>
  </si>
  <si>
    <t>179.モルドバ共和国</t>
  </si>
  <si>
    <t>180.モロッコ王国</t>
  </si>
  <si>
    <t>181.モンゴル国</t>
  </si>
  <si>
    <t>182.モンテネグロ</t>
  </si>
  <si>
    <t>183.ヨルダン</t>
  </si>
  <si>
    <t>184.ラオス人民民主共和国</t>
  </si>
  <si>
    <t>185.ラトビア共和国</t>
  </si>
  <si>
    <t>186.リトアニア共和国</t>
  </si>
  <si>
    <t>187.リビア</t>
  </si>
  <si>
    <t>188.リヒテンシュタイン公国</t>
  </si>
  <si>
    <t>189.リベリア共和国</t>
  </si>
  <si>
    <t>190.ルーマニア</t>
  </si>
  <si>
    <t>191.ルクセンブルク大公国</t>
  </si>
  <si>
    <t>192.ルワンダ共和国</t>
  </si>
  <si>
    <t>193.レソト王国</t>
  </si>
  <si>
    <t>194.レバノン共和国</t>
  </si>
  <si>
    <t>195.ロシア連邦</t>
  </si>
  <si>
    <t>196.北朝鮮</t>
  </si>
  <si>
    <t>197.台湾</t>
  </si>
  <si>
    <t>198.パレスチナ</t>
  </si>
  <si>
    <t>199.香港</t>
  </si>
  <si>
    <t>200.マカオ</t>
  </si>
  <si>
    <t>201.北極</t>
  </si>
  <si>
    <t>202.南極</t>
  </si>
  <si>
    <t>安定電源</t>
  </si>
  <si>
    <t>0.日本</t>
    <rPh sb="2" eb="4">
      <t>ニホン</t>
    </rPh>
    <phoneticPr fontId="7"/>
  </si>
  <si>
    <t>③ 天然ガスまたは水素・アンモニアの調達国</t>
    <rPh sb="2" eb="4">
      <t>テンネン</t>
    </rPh>
    <rPh sb="9" eb="11">
      <t>スイソ</t>
    </rPh>
    <rPh sb="18" eb="21">
      <t>チョウタツコク</t>
    </rPh>
    <phoneticPr fontId="1"/>
  </si>
  <si>
    <t xml:space="preserve">r：調達国の消費者物価指数の上昇率の過去10年平均と日本の消費者物価指数の上昇率の過去10年平均の差 </t>
    <phoneticPr fontId="1"/>
  </si>
  <si>
    <t xml:space="preserve">s：制度適用期間の年数 </t>
    <phoneticPr fontId="1"/>
  </si>
  <si>
    <t>自動計算です ※エラーとなる場合でも入力不要です</t>
    <rPh sb="0" eb="2">
      <t>ジドウ</t>
    </rPh>
    <rPh sb="2" eb="4">
      <t>ケイサン</t>
    </rPh>
    <rPh sb="14" eb="16">
      <t>バアイ</t>
    </rPh>
    <rPh sb="18" eb="20">
      <t>ニュウリョク</t>
    </rPh>
    <rPh sb="20" eb="22">
      <t>フヨウ</t>
    </rPh>
    <phoneticPr fontId="1"/>
  </si>
  <si>
    <t>■ 補正後の応札価格の算定に係る情報</t>
    <rPh sb="2" eb="4">
      <t>ホセイ</t>
    </rPh>
    <rPh sb="4" eb="5">
      <t>ゴ</t>
    </rPh>
    <rPh sb="6" eb="8">
      <t>オウサツ</t>
    </rPh>
    <rPh sb="8" eb="10">
      <t>カカク</t>
    </rPh>
    <rPh sb="11" eb="13">
      <t>サンテイ</t>
    </rPh>
    <rPh sb="14" eb="15">
      <t>カカ</t>
    </rPh>
    <rPh sb="16" eb="18">
      <t>ジョウホウ</t>
    </rPh>
    <phoneticPr fontId="1"/>
  </si>
  <si>
    <t>調達国の消費者物価指数の上昇率の過去10年平均</t>
    <rPh sb="0" eb="2">
      <t>チョウタツ</t>
    </rPh>
    <rPh sb="2" eb="3">
      <t>コク</t>
    </rPh>
    <rPh sb="4" eb="7">
      <t>ショウヒシャ</t>
    </rPh>
    <rPh sb="7" eb="9">
      <t>ブッカ</t>
    </rPh>
    <rPh sb="9" eb="11">
      <t>シスウ</t>
    </rPh>
    <rPh sb="12" eb="14">
      <t>ジョウショウ</t>
    </rPh>
    <rPh sb="14" eb="15">
      <t>リツ</t>
    </rPh>
    <rPh sb="16" eb="18">
      <t>カコ</t>
    </rPh>
    <rPh sb="20" eb="21">
      <t>ネン</t>
    </rPh>
    <rPh sb="21" eb="23">
      <t>ヘイキン</t>
    </rPh>
    <phoneticPr fontId="1"/>
  </si>
  <si>
    <t>化石燃料由来の
水素・アンモニア</t>
    <rPh sb="0" eb="2">
      <t>カセキ</t>
    </rPh>
    <rPh sb="2" eb="4">
      <t>ネンリョウ</t>
    </rPh>
    <rPh sb="4" eb="6">
      <t>ユライ</t>
    </rPh>
    <rPh sb="8" eb="10">
      <t>スイソ</t>
    </rPh>
    <phoneticPr fontId="1"/>
  </si>
  <si>
    <t>再生可能エネルギー由来の
水素・アンモニア</t>
    <rPh sb="0" eb="4">
      <t>サイセイカノウ</t>
    </rPh>
    <rPh sb="9" eb="11">
      <t>ユライ</t>
    </rPh>
    <phoneticPr fontId="1"/>
  </si>
  <si>
    <t>可変費
水素・アンモニア専焼火力もしくは混焼火力</t>
    <rPh sb="0" eb="3">
      <t>カヘンヒ</t>
    </rPh>
    <rPh sb="4" eb="6">
      <t>スイソ</t>
    </rPh>
    <rPh sb="12" eb="14">
      <t>センショウ</t>
    </rPh>
    <rPh sb="14" eb="16">
      <t>カリョク</t>
    </rPh>
    <rPh sb="20" eb="24">
      <t>コンショウカリョク</t>
    </rPh>
    <phoneticPr fontId="1"/>
  </si>
  <si>
    <t>調達国</t>
    <rPh sb="0" eb="3">
      <t>チョウタツコク</t>
    </rPh>
    <phoneticPr fontId="1"/>
  </si>
  <si>
    <t>2015年</t>
    <rPh sb="4" eb="5">
      <t>ネン</t>
    </rPh>
    <phoneticPr fontId="1"/>
  </si>
  <si>
    <t>2025年</t>
    <rPh sb="4" eb="5">
      <t>ネン</t>
    </rPh>
    <phoneticPr fontId="1"/>
  </si>
  <si>
    <t>調達国</t>
    <rPh sb="0" eb="3">
      <t>チョウタツコク</t>
    </rPh>
    <phoneticPr fontId="5"/>
  </si>
  <si>
    <t>日本</t>
    <rPh sb="0" eb="2">
      <t>ニホン</t>
    </rPh>
    <phoneticPr fontId="1"/>
  </si>
  <si>
    <t xml:space="preserve">r：調達国の消費者物価指数の上昇率の過去10年平均と日本の消費者物価指数の上昇率の過去10年平均の差 </t>
    <rPh sb="2" eb="4">
      <t>チョウタツ</t>
    </rPh>
    <rPh sb="4" eb="5">
      <t>コク</t>
    </rPh>
    <rPh sb="6" eb="9">
      <t>ショウヒシャ</t>
    </rPh>
    <rPh sb="9" eb="11">
      <t>ブッカ</t>
    </rPh>
    <rPh sb="11" eb="13">
      <t>シスウ</t>
    </rPh>
    <rPh sb="14" eb="16">
      <t>ジョウショウ</t>
    </rPh>
    <rPh sb="16" eb="17">
      <t>リツ</t>
    </rPh>
    <rPh sb="18" eb="20">
      <t>カコ</t>
    </rPh>
    <rPh sb="22" eb="23">
      <t>ネン</t>
    </rPh>
    <rPh sb="23" eb="25">
      <t>ヘイキン</t>
    </rPh>
    <rPh sb="26" eb="28">
      <t>ニホン</t>
    </rPh>
    <rPh sb="29" eb="32">
      <t>ショウヒシャ</t>
    </rPh>
    <rPh sb="32" eb="34">
      <t>ブッカ</t>
    </rPh>
    <rPh sb="34" eb="36">
      <t>シスウ</t>
    </rPh>
    <rPh sb="37" eb="39">
      <t>ジョウショウ</t>
    </rPh>
    <rPh sb="39" eb="40">
      <t>リツ</t>
    </rPh>
    <rPh sb="41" eb="43">
      <t>カコ</t>
    </rPh>
    <rPh sb="45" eb="46">
      <t>ネン</t>
    </rPh>
    <rPh sb="46" eb="48">
      <t>ヘイキン</t>
    </rPh>
    <rPh sb="49" eb="50">
      <t>サ</t>
    </rPh>
    <phoneticPr fontId="1"/>
  </si>
  <si>
    <t>r：上昇率の10年平均の差</t>
    <rPh sb="2" eb="5">
      <t>ジョウショウリツ</t>
    </rPh>
    <rPh sb="8" eb="9">
      <t>ネン</t>
    </rPh>
    <rPh sb="9" eb="11">
      <t>ヘイキン</t>
    </rPh>
    <rPh sb="12" eb="13">
      <t>サ</t>
    </rPh>
    <phoneticPr fontId="1"/>
  </si>
  <si>
    <t>開始年CPI</t>
    <rPh sb="0" eb="3">
      <t>カイシネン</t>
    </rPh>
    <phoneticPr fontId="1"/>
  </si>
  <si>
    <t>終了年CPI</t>
    <rPh sb="0" eb="2">
      <t>シュウリョウ</t>
    </rPh>
    <rPh sb="2" eb="3">
      <t>トシ</t>
    </rPh>
    <phoneticPr fontId="1"/>
  </si>
  <si>
    <t>■補正用のCPI抽出とrの計算</t>
    <rPh sb="1" eb="4">
      <t>ホセイヨウ</t>
    </rPh>
    <rPh sb="8" eb="10">
      <t>チュウシュツ</t>
    </rPh>
    <rPh sb="13" eb="15">
      <t>ケイサン</t>
    </rPh>
    <phoneticPr fontId="1"/>
  </si>
  <si>
    <t>■補正係数の計算</t>
    <rPh sb="1" eb="5">
      <t>ホセイケイスウ</t>
    </rPh>
    <rPh sb="6" eb="8">
      <t>ケイサン</t>
    </rPh>
    <phoneticPr fontId="1"/>
  </si>
  <si>
    <t>s：制度適用期間の年数</t>
    <rPh sb="2" eb="4">
      <t>セイド</t>
    </rPh>
    <rPh sb="4" eb="6">
      <t>テキヨウ</t>
    </rPh>
    <rPh sb="6" eb="8">
      <t>キカン</t>
    </rPh>
    <rPh sb="9" eb="11">
      <t>ネンスウ</t>
    </rPh>
    <phoneticPr fontId="1"/>
  </si>
  <si>
    <t>補正係数</t>
    <rPh sb="0" eb="2">
      <t>ホセイ</t>
    </rPh>
    <rPh sb="2" eb="4">
      <t>ケイスウ</t>
    </rPh>
    <phoneticPr fontId="1"/>
  </si>
  <si>
    <t>補正係数の計算式をもとに等比数列の和を用いて計算</t>
    <rPh sb="0" eb="3">
      <t>ホセイケイスウ</t>
    </rPh>
    <rPh sb="4" eb="7">
      <t>ケイサンシキ</t>
    </rPh>
    <rPh sb="11" eb="15">
      <t>トウヒスウレツ</t>
    </rPh>
    <rPh sb="16" eb="17">
      <t>ワ</t>
    </rPh>
    <rPh sb="18" eb="19">
      <t>モチ</t>
    </rPh>
    <rPh sb="21" eb="23">
      <t>ケイサン</t>
    </rPh>
    <phoneticPr fontId="1"/>
  </si>
  <si>
    <t>補正後の応札価格</t>
    <rPh sb="0" eb="3">
      <t>ホセイゴ</t>
    </rPh>
    <rPh sb="4" eb="6">
      <t>オウサツ</t>
    </rPh>
    <rPh sb="6" eb="8">
      <t>カカク</t>
    </rPh>
    <phoneticPr fontId="1"/>
  </si>
  <si>
    <t>補正後の可変費</t>
    <rPh sb="0" eb="3">
      <t>ホセイゴ</t>
    </rPh>
    <rPh sb="4" eb="6">
      <t>カヘン</t>
    </rPh>
    <rPh sb="6" eb="7">
      <t>ヒ</t>
    </rPh>
    <phoneticPr fontId="1"/>
  </si>
  <si>
    <t>■補正後の可変費</t>
    <rPh sb="1" eb="4">
      <t>ホセイゴ</t>
    </rPh>
    <rPh sb="5" eb="7">
      <t>カヘン</t>
    </rPh>
    <rPh sb="7" eb="8">
      <t>ヒ</t>
    </rPh>
    <phoneticPr fontId="1"/>
  </si>
  <si>
    <t>天然ガスマーケット連動</t>
    <phoneticPr fontId="1"/>
  </si>
  <si>
    <t>電気料金マーケット連動</t>
    <rPh sb="0" eb="4">
      <t>デンキリョウキン</t>
    </rPh>
    <phoneticPr fontId="1"/>
  </si>
  <si>
    <t>■補正後の応札価格</t>
    <rPh sb="1" eb="4">
      <t>ホセイゴ</t>
    </rPh>
    <rPh sb="5" eb="7">
      <t>オウサツ</t>
    </rPh>
    <rPh sb="7" eb="9">
      <t>カカク</t>
    </rPh>
    <phoneticPr fontId="1"/>
  </si>
  <si>
    <t>←端数切捨て</t>
    <rPh sb="1" eb="3">
      <t>ハスウ</t>
    </rPh>
    <rPh sb="3" eb="5">
      <t>キリス</t>
    </rPh>
    <phoneticPr fontId="1"/>
  </si>
  <si>
    <t>※ 選択した補正要否は、容量確保契約書において対象/対象外に読み替えます</t>
    <rPh sb="2" eb="4">
      <t>センタク</t>
    </rPh>
    <rPh sb="6" eb="10">
      <t>ホセイヨウヒ</t>
    </rPh>
    <rPh sb="12" eb="16">
      <t>ヨウリョウカクホ</t>
    </rPh>
    <rPh sb="16" eb="19">
      <t>ケイヤクショ</t>
    </rPh>
    <rPh sb="23" eb="25">
      <t>タイショウ</t>
    </rPh>
    <rPh sb="26" eb="29">
      <t>タイショウガイ</t>
    </rPh>
    <rPh sb="30" eb="31">
      <t>ヨ</t>
    </rPh>
    <rPh sb="32" eb="33">
      <t>カ</t>
    </rPh>
    <phoneticPr fontId="1"/>
  </si>
  <si>
    <t>事業者が応札時に申告した情報を応札フォーマットより取得</t>
    <rPh sb="0" eb="3">
      <t>ジギョウシャ</t>
    </rPh>
    <rPh sb="4" eb="6">
      <t>オウサツ</t>
    </rPh>
    <rPh sb="6" eb="7">
      <t>ジ</t>
    </rPh>
    <rPh sb="8" eb="10">
      <t>シンコク</t>
    </rPh>
    <rPh sb="12" eb="14">
      <t>ジョウホウ</t>
    </rPh>
    <rPh sb="15" eb="17">
      <t>オウサツ</t>
    </rPh>
    <rPh sb="25" eb="27">
      <t>シュトク</t>
    </rPh>
    <phoneticPr fontId="1"/>
  </si>
  <si>
    <t>取得元</t>
    <rPh sb="0" eb="3">
      <t>シュトクモト</t>
    </rPh>
    <phoneticPr fontId="1"/>
  </si>
  <si>
    <t>IMF</t>
    <phoneticPr fontId="1"/>
  </si>
  <si>
    <t>統計局</t>
    <rPh sb="0" eb="3">
      <t>トウケイキョク</t>
    </rPh>
    <phoneticPr fontId="1"/>
  </si>
  <si>
    <t>補正要否を選択してください</t>
    <rPh sb="0" eb="2">
      <t>ホセイ</t>
    </rPh>
    <phoneticPr fontId="1"/>
  </si>
  <si>
    <t>水素・アンモニアの専焼火力もしくは混焼火力について、可変費の補正要否「要」を選択した場合のみ以下を入力してください。</t>
    <rPh sb="0" eb="2">
      <t>スイソ</t>
    </rPh>
    <rPh sb="9" eb="13">
      <t>センショウカリョク</t>
    </rPh>
    <rPh sb="17" eb="21">
      <t>コンショウカリョク</t>
    </rPh>
    <rPh sb="26" eb="29">
      <t>カヘンヒ</t>
    </rPh>
    <rPh sb="30" eb="32">
      <t>ホセイ</t>
    </rPh>
    <rPh sb="32" eb="34">
      <t>ヨウヒ</t>
    </rPh>
    <rPh sb="35" eb="36">
      <t>ヨウ</t>
    </rPh>
    <rPh sb="38" eb="40">
      <t>センタク</t>
    </rPh>
    <rPh sb="42" eb="44">
      <t>バアイ</t>
    </rPh>
    <rPh sb="46" eb="48">
      <t>イカ</t>
    </rPh>
    <rPh sb="49" eb="51">
      <t>ニュウリョク</t>
    </rPh>
    <phoneticPr fontId="1"/>
  </si>
  <si>
    <t>⑥ 調達国の消費者物価指数による補正要否</t>
    <rPh sb="2" eb="5">
      <t>チョウタツコク</t>
    </rPh>
    <rPh sb="6" eb="9">
      <t>ショウヒシャ</t>
    </rPh>
    <rPh sb="9" eb="11">
      <t>ブッカ</t>
    </rPh>
    <rPh sb="11" eb="13">
      <t>シスウ</t>
    </rPh>
    <rPh sb="16" eb="18">
      <t>ホセイ</t>
    </rPh>
    <rPh sb="18" eb="20">
      <t>ヨウヒ</t>
    </rPh>
    <phoneticPr fontId="1"/>
  </si>
  <si>
    <t>※ 補正後の応札価格の端数処理については、容量確保契約約款の第5条と同等の要件を適用します</t>
    <rPh sb="2" eb="5">
      <t>ホセイゴ</t>
    </rPh>
    <rPh sb="6" eb="10">
      <t>オウサツカカク</t>
    </rPh>
    <rPh sb="11" eb="15">
      <t>ハスウショリ</t>
    </rPh>
    <rPh sb="21" eb="23">
      <t>ヨウリョウ</t>
    </rPh>
    <rPh sb="23" eb="25">
      <t>カクホ</t>
    </rPh>
    <rPh sb="25" eb="27">
      <t>ケイヤク</t>
    </rPh>
    <rPh sb="27" eb="29">
      <t>ヤッカン</t>
    </rPh>
    <rPh sb="30" eb="31">
      <t>ダイ</t>
    </rPh>
    <rPh sb="32" eb="33">
      <t>ジョウ</t>
    </rPh>
    <rPh sb="34" eb="36">
      <t>ドウトウ</t>
    </rPh>
    <rPh sb="37" eb="39">
      <t>ヨウケン</t>
    </rPh>
    <rPh sb="40" eb="42">
      <t>テキヨウ</t>
    </rPh>
    <phoneticPr fontId="1"/>
  </si>
  <si>
    <t>入力不要です</t>
    <rPh sb="0" eb="2">
      <t>ニュウリョク</t>
    </rPh>
    <rPh sb="2" eb="4">
      <t>フヨウ</t>
    </rPh>
    <phoneticPr fontId="1"/>
  </si>
  <si>
    <t>調達国の消費者物価指数</t>
    <rPh sb="0" eb="2">
      <t>チョウタツ</t>
    </rPh>
    <rPh sb="2" eb="3">
      <t>コク</t>
    </rPh>
    <rPh sb="4" eb="7">
      <t>ショウヒシャ</t>
    </rPh>
    <rPh sb="7" eb="9">
      <t>ブッカ</t>
    </rPh>
    <rPh sb="9" eb="11">
      <t>シスウ</t>
    </rPh>
    <phoneticPr fontId="1"/>
  </si>
  <si>
    <t>2. 物価・金利変動等に伴う契約単価の補正式を参照し、応札価格に含まれる費用ごとの補正要否を入力してください。</t>
    <rPh sb="3" eb="5">
      <t>ブッカ</t>
    </rPh>
    <rPh sb="6" eb="11">
      <t>キンリヘンドウトウ</t>
    </rPh>
    <rPh sb="12" eb="13">
      <t>トモナ</t>
    </rPh>
    <rPh sb="14" eb="18">
      <t>ケイヤクタンカ</t>
    </rPh>
    <rPh sb="19" eb="22">
      <t>ホセイシキ</t>
    </rPh>
    <rPh sb="24" eb="26">
      <t>ヒヨウ</t>
    </rPh>
    <rPh sb="29" eb="33">
      <t>ホセイヨウヒ</t>
    </rPh>
    <rPh sb="34" eb="36">
      <t>ニュウリョク</t>
    </rPh>
    <phoneticPr fontId="1"/>
  </si>
  <si>
    <t>※ 選択した補正要否は、容量確保契約書において対象/対象外に読み替えます</t>
  </si>
  <si>
    <t>⑤ 補正に用いる貿易統計価格の燃料種</t>
    <rPh sb="2" eb="4">
      <t>ホセイ</t>
    </rPh>
    <rPh sb="5" eb="6">
      <t>モチ</t>
    </rPh>
    <rPh sb="8" eb="10">
      <t>ボウエキ</t>
    </rPh>
    <rPh sb="10" eb="12">
      <t>トウケイ</t>
    </rPh>
    <rPh sb="12" eb="14">
      <t>カカク</t>
    </rPh>
    <rPh sb="15" eb="17">
      <t>ネンリョウ</t>
    </rPh>
    <rPh sb="17" eb="18">
      <t>シュ</t>
    </rPh>
    <phoneticPr fontId="1"/>
  </si>
  <si>
    <t>⑦ 米ドル為替レートによる補正要否</t>
    <rPh sb="2" eb="3">
      <t>ベイ</t>
    </rPh>
    <rPh sb="5" eb="7">
      <t>カワセ</t>
    </rPh>
    <rPh sb="13" eb="15">
      <t>ホセイ</t>
    </rPh>
    <rPh sb="15" eb="17">
      <t>ヨウヒ</t>
    </rPh>
    <phoneticPr fontId="1"/>
  </si>
  <si>
    <t>■ 原料代・電気代及び水素・アンモニア製造・輸送費に係る補正要否の選択</t>
    <rPh sb="2" eb="5">
      <t>ゲンリョウダイ</t>
    </rPh>
    <rPh sb="6" eb="9">
      <t>デンキダイ</t>
    </rPh>
    <rPh sb="9" eb="10">
      <t>オヨ</t>
    </rPh>
    <rPh sb="11" eb="13">
      <t>スイソ</t>
    </rPh>
    <rPh sb="19" eb="21">
      <t>セイゾウ</t>
    </rPh>
    <rPh sb="22" eb="25">
      <t>ユソウヒ</t>
    </rPh>
    <rPh sb="26" eb="27">
      <t>カカ</t>
    </rPh>
    <rPh sb="28" eb="30">
      <t>ホセイ</t>
    </rPh>
    <rPh sb="30" eb="32">
      <t>ヨウヒ</t>
    </rPh>
    <rPh sb="33" eb="35">
      <t>センタク</t>
    </rPh>
    <phoneticPr fontId="1"/>
  </si>
  <si>
    <t>補正後の応札価格における可変費の算定方法に係る諸情報</t>
    <rPh sb="0" eb="2">
      <t>ホセイ</t>
    </rPh>
    <rPh sb="2" eb="3">
      <t>ゴ</t>
    </rPh>
    <rPh sb="4" eb="6">
      <t>オウサツ</t>
    </rPh>
    <rPh sb="6" eb="8">
      <t>カカク</t>
    </rPh>
    <rPh sb="12" eb="14">
      <t>カヘン</t>
    </rPh>
    <rPh sb="14" eb="15">
      <t>ヒ</t>
    </rPh>
    <rPh sb="16" eb="18">
      <t>サンテイ</t>
    </rPh>
    <rPh sb="18" eb="20">
      <t>ホウホウ</t>
    </rPh>
    <rPh sb="21" eb="22">
      <t>カカ</t>
    </rPh>
    <rPh sb="23" eb="24">
      <t>ショ</t>
    </rPh>
    <rPh sb="24" eb="26">
      <t>ジョウホウ</t>
    </rPh>
    <phoneticPr fontId="1"/>
  </si>
  <si>
    <t>※1 応札時に当該指標による補正を不要と選択した場合は、1とする</t>
    <phoneticPr fontId="1"/>
  </si>
  <si>
    <t>火力</t>
    <rPh sb="0" eb="2">
      <t>カリョク</t>
    </rPh>
    <phoneticPr fontId="1"/>
  </si>
  <si>
    <t>電源等情報登録様式（D1）に登録した内容を入力してください</t>
    <rPh sb="0" eb="5">
      <t>デンゲントウジョウホウ</t>
    </rPh>
    <rPh sb="5" eb="9">
      <t>トウロクヨウシキ</t>
    </rPh>
    <rPh sb="14" eb="16">
      <t>トウロク</t>
    </rPh>
    <rPh sb="18" eb="20">
      <t>ナイヨウ</t>
    </rPh>
    <rPh sb="21" eb="23">
      <t>ニュウリョク</t>
    </rPh>
    <phoneticPr fontId="1"/>
  </si>
  <si>
    <t>要否を選択してください</t>
    <rPh sb="0" eb="2">
      <t>ヨウヒ</t>
    </rPh>
    <rPh sb="3" eb="5">
      <t>センタク</t>
    </rPh>
    <phoneticPr fontId="1"/>
  </si>
  <si>
    <t>⑥で「要」を選択した場合のみ、
要否を選択してください</t>
    <phoneticPr fontId="1"/>
  </si>
  <si>
    <t>⑥で「要」を選択した場合のみ、
要否を選択してください</t>
    <rPh sb="16" eb="18">
      <t>ヨウヒ</t>
    </rPh>
    <rPh sb="19" eb="21">
      <t>センタク</t>
    </rPh>
    <phoneticPr fontId="1"/>
  </si>
  <si>
    <t>⑦で「要」を選択した場合のみ、
要否を選択してください</t>
    <rPh sb="16" eb="18">
      <t>ヨウヒ</t>
    </rPh>
    <rPh sb="19" eb="21">
      <t>センタク</t>
    </rPh>
    <phoneticPr fontId="1"/>
  </si>
  <si>
    <t>運転維持費</t>
    <rPh sb="0" eb="2">
      <t>ウンテン</t>
    </rPh>
    <rPh sb="2" eb="4">
      <t>イジ</t>
    </rPh>
    <phoneticPr fontId="1"/>
  </si>
  <si>
    <t>■（参考）物価・金利変動等に伴う契約単価の補正式</t>
    <rPh sb="2" eb="4">
      <t>サンコウ</t>
    </rPh>
    <rPh sb="5" eb="7">
      <t>ブッカ</t>
    </rPh>
    <rPh sb="8" eb="13">
      <t>キンリヘンドウトウ</t>
    </rPh>
    <rPh sb="14" eb="15">
      <t>トモナ</t>
    </rPh>
    <rPh sb="16" eb="20">
      <t>ケイヤクタンカ</t>
    </rPh>
    <rPh sb="21" eb="23">
      <t>ホセイ</t>
    </rPh>
    <rPh sb="23" eb="24">
      <t>シキ</t>
    </rPh>
    <phoneticPr fontId="1"/>
  </si>
  <si>
    <t>可変費の補正要否「要」を選択した場合の諸情報</t>
    <rPh sb="0" eb="3">
      <t>カヘンヒ</t>
    </rPh>
    <rPh sb="4" eb="6">
      <t>ホセイ</t>
    </rPh>
    <rPh sb="9" eb="10">
      <t>ヨウ</t>
    </rPh>
    <rPh sb="12" eb="14">
      <t>センタク</t>
    </rPh>
    <rPh sb="16" eb="18">
      <t>バアイ</t>
    </rPh>
    <rPh sb="19" eb="22">
      <t>ショジョウホウ</t>
    </rPh>
    <phoneticPr fontId="1"/>
  </si>
  <si>
    <t>電気料金マーケット連動を選択した場合</t>
    <rPh sb="0" eb="2">
      <t>デンキ</t>
    </rPh>
    <rPh sb="2" eb="4">
      <t>リョウキン</t>
    </rPh>
    <rPh sb="9" eb="11">
      <t>レンドウ</t>
    </rPh>
    <rPh sb="12" eb="14">
      <t>センタク</t>
    </rPh>
    <rPh sb="16" eb="18">
      <t>バアイ</t>
    </rPh>
    <phoneticPr fontId="1"/>
  </si>
  <si>
    <t>契約単価の補正方法_可変費の補正シートで
選択した内容を参照しています</t>
    <rPh sb="0" eb="2">
      <t>ケイヤク</t>
    </rPh>
    <rPh sb="2" eb="4">
      <t>タンカ</t>
    </rPh>
    <rPh sb="5" eb="7">
      <t>ホセイ</t>
    </rPh>
    <rPh sb="7" eb="9">
      <t>ホウホウ</t>
    </rPh>
    <rPh sb="10" eb="12">
      <t>カヘン</t>
    </rPh>
    <rPh sb="12" eb="13">
      <t>ヒ</t>
    </rPh>
    <rPh sb="14" eb="16">
      <t>ホセイ</t>
    </rPh>
    <rPh sb="21" eb="23">
      <t>センタク</t>
    </rPh>
    <rPh sb="25" eb="27">
      <t>ナイヨウ</t>
    </rPh>
    <rPh sb="28" eb="30">
      <t>サンショウ</t>
    </rPh>
    <phoneticPr fontId="1"/>
  </si>
  <si>
    <t>日本の消費者物価指数の上昇率の過去10年平均</t>
    <rPh sb="0" eb="2">
      <t>ニホン</t>
    </rPh>
    <rPh sb="3" eb="6">
      <t>ショウヒシャ</t>
    </rPh>
    <rPh sb="6" eb="8">
      <t>ブッカ</t>
    </rPh>
    <rPh sb="8" eb="10">
      <t>シスウ</t>
    </rPh>
    <rPh sb="11" eb="13">
      <t>ジョウショウ</t>
    </rPh>
    <rPh sb="13" eb="14">
      <t>リツ</t>
    </rPh>
    <rPh sb="15" eb="17">
      <t>カコ</t>
    </rPh>
    <rPh sb="19" eb="20">
      <t>ネン</t>
    </rPh>
    <rPh sb="20" eb="22">
      <t>ヘイキン</t>
    </rPh>
    <phoneticPr fontId="1"/>
  </si>
  <si>
    <t>※ 一部の調達国において、各情報取得先で取得した諸元に基づいて本機関で算出した指数を用います</t>
    <rPh sb="2" eb="4">
      <t>イチブ</t>
    </rPh>
    <rPh sb="5" eb="7">
      <t>チョウタツ</t>
    </rPh>
    <rPh sb="7" eb="8">
      <t>コク</t>
    </rPh>
    <rPh sb="13" eb="14">
      <t>カク</t>
    </rPh>
    <rPh sb="14" eb="19">
      <t>ジョウホウシュトクサキ</t>
    </rPh>
    <rPh sb="20" eb="22">
      <t>シュトク</t>
    </rPh>
    <rPh sb="24" eb="26">
      <t>ショゲン</t>
    </rPh>
    <rPh sb="27" eb="28">
      <t>モト</t>
    </rPh>
    <rPh sb="31" eb="34">
      <t>ホンキカン</t>
    </rPh>
    <rPh sb="35" eb="37">
      <t>サンシュツ</t>
    </rPh>
    <rPh sb="39" eb="41">
      <t>シスウ</t>
    </rPh>
    <rPh sb="42" eb="43">
      <t>モチ</t>
    </rPh>
    <phoneticPr fontId="1"/>
  </si>
  <si>
    <t>※ アメリカ合衆国の2025年の消費者物価指数は、2025年10月の指数が公表されていないため、当該月を除いた月次の指数に基づき本機関にて算出した値を用います</t>
    <rPh sb="6" eb="9">
      <t>ガッシュウコク</t>
    </rPh>
    <rPh sb="14" eb="15">
      <t>ネン</t>
    </rPh>
    <rPh sb="16" eb="21">
      <t>ショウヒシャブッカ</t>
    </rPh>
    <rPh sb="21" eb="23">
      <t>シスウ</t>
    </rPh>
    <rPh sb="29" eb="30">
      <t>ネン</t>
    </rPh>
    <rPh sb="32" eb="33">
      <t>ガツ</t>
    </rPh>
    <rPh sb="34" eb="36">
      <t>シスウ</t>
    </rPh>
    <rPh sb="37" eb="39">
      <t>コウヒョウ</t>
    </rPh>
    <rPh sb="48" eb="50">
      <t>トウガイ</t>
    </rPh>
    <rPh sb="50" eb="51">
      <t>ヅキ</t>
    </rPh>
    <rPh sb="52" eb="53">
      <t>ノゾ</t>
    </rPh>
    <rPh sb="55" eb="57">
      <t>ゲツジ</t>
    </rPh>
    <rPh sb="58" eb="60">
      <t>シスウ</t>
    </rPh>
    <rPh sb="61" eb="62">
      <t>モト</t>
    </rPh>
    <rPh sb="64" eb="65">
      <t>ホン</t>
    </rPh>
    <rPh sb="65" eb="67">
      <t>キカン</t>
    </rPh>
    <rPh sb="69" eb="71">
      <t>サンシュツ</t>
    </rPh>
    <rPh sb="73" eb="74">
      <t>アタイ</t>
    </rPh>
    <rPh sb="75" eb="76">
      <t>モチ</t>
    </rPh>
    <phoneticPr fontId="1"/>
  </si>
  <si>
    <t>水素・アンモニアの専焼火力もしくは混焼火力について、可変費の補正要否「要」を選択し、（水素・アンモニアの燃料費ー天然ガスの燃料費）及び</t>
    <rPh sb="0" eb="2">
      <t>スイソ</t>
    </rPh>
    <rPh sb="9" eb="13">
      <t>センショウカリョク</t>
    </rPh>
    <rPh sb="17" eb="21">
      <t>コンショウカリョク</t>
    </rPh>
    <rPh sb="26" eb="29">
      <t>カヘンヒ</t>
    </rPh>
    <rPh sb="30" eb="32">
      <t>ホセイ</t>
    </rPh>
    <rPh sb="32" eb="34">
      <t>ヨウヒ</t>
    </rPh>
    <rPh sb="35" eb="36">
      <t>ヨウ</t>
    </rPh>
    <rPh sb="38" eb="40">
      <t>センタク</t>
    </rPh>
    <phoneticPr fontId="1"/>
  </si>
  <si>
    <t xml:space="preserve">補正後の水素・アンモニアの燃料費 ー LNG・石炭の燃料費
</t>
    <phoneticPr fontId="1"/>
  </si>
  <si>
    <t>契約単価全体
※消費者物価指数（コアCPI）による補正</t>
    <rPh sb="0" eb="4">
      <t>ケイヤクタンカ</t>
    </rPh>
    <rPh sb="4" eb="6">
      <t>ゼンタイ</t>
    </rPh>
    <rPh sb="8" eb="15">
      <t>ショウヒシャブッカシスウ</t>
    </rPh>
    <rPh sb="25" eb="27">
      <t>ホセイ</t>
    </rPh>
    <phoneticPr fontId="1"/>
  </si>
  <si>
    <t>■（参考）価格情報</t>
    <rPh sb="1" eb="3">
      <t>サンコウ</t>
    </rPh>
    <rPh sb="4" eb="6">
      <t>カカク</t>
    </rPh>
    <rPh sb="6" eb="8">
      <t>ジョウホウ</t>
    </rPh>
    <phoneticPr fontId="1"/>
  </si>
  <si>
    <t>■ 水素・アンモニアの製造・輸送費のうちのCAPEXに係る補正要否の選択</t>
    <rPh sb="2" eb="4">
      <t>スイソ</t>
    </rPh>
    <rPh sb="11" eb="13">
      <t>セイゾウ</t>
    </rPh>
    <rPh sb="14" eb="17">
      <t>ユソウヒ</t>
    </rPh>
    <rPh sb="27" eb="28">
      <t>カカ</t>
    </rPh>
    <rPh sb="29" eb="31">
      <t>ホセイ</t>
    </rPh>
    <rPh sb="31" eb="33">
      <t>ヨウヒ</t>
    </rPh>
    <rPh sb="34" eb="36">
      <t>センタク</t>
    </rPh>
    <phoneticPr fontId="1"/>
  </si>
  <si>
    <t>天然ガスエスカレ補正</t>
    <rPh sb="8" eb="10">
      <t>ホセイ</t>
    </rPh>
    <phoneticPr fontId="1"/>
  </si>
  <si>
    <t>（水素・アンモニアの燃料費ー天然ガスの燃料費）のうちのCAPEX</t>
    <rPh sb="1" eb="3">
      <t>スイソ</t>
    </rPh>
    <rPh sb="10" eb="13">
      <t>ネンリョウヒ</t>
    </rPh>
    <phoneticPr fontId="1"/>
  </si>
  <si>
    <t>（水素・アンモニアの燃料費ー天然ガスの燃料費）のうちのOPEX</t>
    <rPh sb="1" eb="3">
      <t>スイソ</t>
    </rPh>
    <rPh sb="10" eb="13">
      <t>ネンリョウヒ</t>
    </rPh>
    <phoneticPr fontId="1"/>
  </si>
  <si>
    <t>（水素・アンモニアの燃料費ー電気代）のうちのCAPEX</t>
    <rPh sb="1" eb="3">
      <t>スイソ</t>
    </rPh>
    <rPh sb="10" eb="13">
      <t>ネンリョウヒ</t>
    </rPh>
    <rPh sb="14" eb="16">
      <t>デンキ</t>
    </rPh>
    <rPh sb="16" eb="17">
      <t>ダイ</t>
    </rPh>
    <phoneticPr fontId="1"/>
  </si>
  <si>
    <t>（水素・アンモニアの燃料費ー電気代）のうちのOPEX</t>
    <rPh sb="1" eb="3">
      <t>スイソ</t>
    </rPh>
    <rPh sb="10" eb="13">
      <t>ネンリョウヒ</t>
    </rPh>
    <phoneticPr fontId="1"/>
  </si>
  <si>
    <r>
      <t>天然ガスの燃料費 ＋ (水素・アンモニアの燃料費 ー 天然ガスの燃料費) のうちのOPEX × {(1＋r)＋(1＋r)</t>
    </r>
    <r>
      <rPr>
        <vertAlign val="superscript"/>
        <sz val="11"/>
        <rFont val="Meiryo UI"/>
        <family val="3"/>
        <charset val="128"/>
      </rPr>
      <t>2</t>
    </r>
    <r>
      <rPr>
        <sz val="11"/>
        <rFont val="Meiryo UI"/>
        <family val="3"/>
        <charset val="128"/>
      </rPr>
      <t>＋…＋(1＋r)</t>
    </r>
    <r>
      <rPr>
        <vertAlign val="superscript"/>
        <sz val="11"/>
        <rFont val="Meiryo UI"/>
        <family val="3"/>
        <charset val="128"/>
      </rPr>
      <t>s</t>
    </r>
    <r>
      <rPr>
        <sz val="11"/>
        <rFont val="Meiryo UI"/>
        <family val="3"/>
        <charset val="128"/>
      </rPr>
      <t>} / s 
＋ (水素・アンモニアの燃料費 ー 天然ガスの燃料費)のうちのCAPEX ー LNG・石炭の燃料費</t>
    </r>
    <phoneticPr fontId="1"/>
  </si>
  <si>
    <r>
      <t>{天然ガスの燃料費 ＋ (水素・アンモニアの燃料費 ー 天然ガスの燃料費) のうちのOPEX} × {(1＋r)＋(1＋r)</t>
    </r>
    <r>
      <rPr>
        <vertAlign val="superscript"/>
        <sz val="11"/>
        <rFont val="Meiryo UI"/>
        <family val="3"/>
        <charset val="128"/>
      </rPr>
      <t>2</t>
    </r>
    <r>
      <rPr>
        <sz val="11"/>
        <rFont val="Meiryo UI"/>
        <family val="3"/>
        <charset val="128"/>
      </rPr>
      <t>＋…＋(1＋r)</t>
    </r>
    <r>
      <rPr>
        <vertAlign val="superscript"/>
        <sz val="11"/>
        <rFont val="Meiryo UI"/>
        <family val="3"/>
        <charset val="128"/>
      </rPr>
      <t>s</t>
    </r>
    <r>
      <rPr>
        <sz val="11"/>
        <rFont val="Meiryo UI"/>
        <family val="3"/>
        <charset val="128"/>
      </rPr>
      <t>} / s 
＋ (水素・アンモニアの燃料費 ー 天然ガスの燃料費)のうちのCAPEX ー LNG・石炭の燃料費</t>
    </r>
    <rPh sb="122" eb="124">
      <t>セキタン</t>
    </rPh>
    <phoneticPr fontId="1"/>
  </si>
  <si>
    <r>
      <t>電気代＋ (水素・アンモニアの燃料費 ー 電気代) のうちのOPEX × {(1＋r)＋(1＋r)</t>
    </r>
    <r>
      <rPr>
        <vertAlign val="superscript"/>
        <sz val="11"/>
        <rFont val="Meiryo UI"/>
        <family val="3"/>
        <charset val="128"/>
      </rPr>
      <t>2</t>
    </r>
    <r>
      <rPr>
        <sz val="11"/>
        <rFont val="Meiryo UI"/>
        <family val="3"/>
        <charset val="128"/>
      </rPr>
      <t>＋…＋(1＋r)</t>
    </r>
    <r>
      <rPr>
        <vertAlign val="superscript"/>
        <sz val="11"/>
        <rFont val="Meiryo UI"/>
        <family val="3"/>
        <charset val="128"/>
      </rPr>
      <t>s</t>
    </r>
    <r>
      <rPr>
        <sz val="11"/>
        <rFont val="Meiryo UI"/>
        <family val="3"/>
        <charset val="128"/>
      </rPr>
      <t>} / s 
＋ (水素・アンモニアの燃料費 ー 電気代)のうちのCAPEX ー LNG・石炭の燃料費</t>
    </r>
    <phoneticPr fontId="1"/>
  </si>
  <si>
    <r>
      <t>{(1＋r)＋(1＋r)</t>
    </r>
    <r>
      <rPr>
        <vertAlign val="superscript"/>
        <sz val="11"/>
        <color theme="1"/>
        <rFont val="Meiryo UI"/>
        <family val="3"/>
        <charset val="128"/>
      </rPr>
      <t>2</t>
    </r>
    <r>
      <rPr>
        <sz val="11"/>
        <color theme="1"/>
        <rFont val="Meiryo UI"/>
        <family val="3"/>
        <charset val="128"/>
      </rPr>
      <t>＋…＋(1＋r)</t>
    </r>
    <r>
      <rPr>
        <vertAlign val="superscript"/>
        <sz val="11"/>
        <color theme="1"/>
        <rFont val="Meiryo UI"/>
        <family val="3"/>
        <charset val="128"/>
      </rPr>
      <t>s</t>
    </r>
    <r>
      <rPr>
        <sz val="11"/>
        <color theme="1"/>
        <rFont val="Meiryo UI"/>
        <family val="3"/>
        <charset val="128"/>
      </rPr>
      <t>}/s  =((1+r)*((1+r)</t>
    </r>
    <r>
      <rPr>
        <vertAlign val="superscript"/>
        <sz val="11"/>
        <color theme="1"/>
        <rFont val="Meiryo UI"/>
        <family val="3"/>
        <charset val="128"/>
      </rPr>
      <t>s-1</t>
    </r>
    <r>
      <rPr>
        <sz val="11"/>
        <color theme="1"/>
        <rFont val="Meiryo UI"/>
        <family val="3"/>
        <charset val="128"/>
      </rPr>
      <t>)/r)/s</t>
    </r>
    <phoneticPr fontId="1"/>
  </si>
  <si>
    <t>⑧ （水素・アンモニアの燃料費ー天然ガスの燃料費）のうちのCAPEXについて調達国の消費者物価指数による補正要否</t>
    <rPh sb="38" eb="41">
      <t>チョウタツコク</t>
    </rPh>
    <rPh sb="42" eb="45">
      <t>ショウヒシャ</t>
    </rPh>
    <rPh sb="45" eb="47">
      <t>ブッカ</t>
    </rPh>
    <rPh sb="47" eb="49">
      <t>シスウ</t>
    </rPh>
    <rPh sb="52" eb="54">
      <t>ホセイ</t>
    </rPh>
    <rPh sb="54" eb="56">
      <t>ヨウヒ</t>
    </rPh>
    <phoneticPr fontId="1"/>
  </si>
  <si>
    <t>⑨ （水素・アンモニアの燃料費ー天然ガスの燃料費）のうちのCAPEXについて米ドル為替レートによる補正要否</t>
    <rPh sb="38" eb="39">
      <t>ベイ</t>
    </rPh>
    <rPh sb="41" eb="43">
      <t>カワセ</t>
    </rPh>
    <rPh sb="49" eb="51">
      <t>ホセイ</t>
    </rPh>
    <rPh sb="51" eb="53">
      <t>ヨウヒ</t>
    </rPh>
    <phoneticPr fontId="1"/>
  </si>
  <si>
    <t>⑩ （水素・アンモニアの燃料費ー電気代）のうちの
CAPEXについて調達国の消費者物価指数による補正要否</t>
    <rPh sb="16" eb="19">
      <t>デンキダイ</t>
    </rPh>
    <rPh sb="30" eb="31">
      <t>カカ</t>
    </rPh>
    <rPh sb="34" eb="36">
      <t>チョウタツ</t>
    </rPh>
    <rPh sb="36" eb="37">
      <t>コク</t>
    </rPh>
    <rPh sb="37" eb="40">
      <t>ショウヒシャ</t>
    </rPh>
    <rPh sb="40" eb="42">
      <t>ブッカ</t>
    </rPh>
    <rPh sb="42" eb="44">
      <t>シスウ</t>
    </rPh>
    <rPh sb="47" eb="49">
      <t>ホセイ</t>
    </rPh>
    <rPh sb="49" eb="51">
      <t>ヨウヒ</t>
    </rPh>
    <phoneticPr fontId="1"/>
  </si>
  <si>
    <t>⑪ （水素・アンモニアの燃料費ー電気代）のうちの
CAPEXにについて米ドル為替レートによる補正要否</t>
    <rPh sb="16" eb="19">
      <t>デンキダイ</t>
    </rPh>
    <rPh sb="28" eb="29">
      <t>カカ</t>
    </rPh>
    <rPh sb="30" eb="31">
      <t>ベイ</t>
    </rPh>
    <rPh sb="35" eb="37">
      <t>カワセ</t>
    </rPh>
    <rPh sb="43" eb="45">
      <t>ホセイ</t>
    </rPh>
    <rPh sb="45" eb="47">
      <t>ヨウヒ</t>
    </rPh>
    <phoneticPr fontId="1"/>
  </si>
  <si>
    <t>入力不要です
資本費・運転維持費・可変費・資本コストの補正要否がすべて「不要」の場合は
契約単価全体での補正が適用されます</t>
    <rPh sb="0" eb="4">
      <t>ニュウリョクフヨウ</t>
    </rPh>
    <rPh sb="27" eb="31">
      <t>ホセイヨウヒ</t>
    </rPh>
    <rPh sb="36" eb="38">
      <t>フヨウ</t>
    </rPh>
    <rPh sb="40" eb="42">
      <t>バアイ</t>
    </rPh>
    <rPh sb="44" eb="50">
      <t>ケイヤクタンカゼンタイ</t>
    </rPh>
    <rPh sb="52" eb="54">
      <t>ホセイ</t>
    </rPh>
    <rPh sb="55" eb="57">
      <t>テキヨウ</t>
    </rPh>
    <phoneticPr fontId="1"/>
  </si>
  <si>
    <t>④ 天然ガスの燃料費 [円/kW/年]</t>
    <rPh sb="2" eb="4">
      <t>テンネン</t>
    </rPh>
    <rPh sb="7" eb="10">
      <t>ネンリョウヒ</t>
    </rPh>
    <phoneticPr fontId="1"/>
  </si>
  <si>
    <t>⑤ 電気代 [円/kW/年]</t>
    <rPh sb="2" eb="5">
      <t>デンキダイ</t>
    </rPh>
    <phoneticPr fontId="1"/>
  </si>
  <si>
    <t>⑩ LNG・石炭の燃料費 [円/kW/年]</t>
    <rPh sb="6" eb="8">
      <t>セキタン</t>
    </rPh>
    <rPh sb="9" eb="12">
      <t>ネンリョウヒ</t>
    </rPh>
    <phoneticPr fontId="1"/>
  </si>
  <si>
    <t>⑪ 制度適用期間の年数 [年]</t>
    <rPh sb="2" eb="8">
      <t>セイドテキヨウキカン</t>
    </rPh>
    <rPh sb="9" eb="11">
      <t>ネンスウ</t>
    </rPh>
    <rPh sb="13" eb="14">
      <t>ネン</t>
    </rPh>
    <phoneticPr fontId="1"/>
  </si>
  <si>
    <t>⑫ 資本費 [円/kW/年]</t>
    <rPh sb="2" eb="4">
      <t>シホン</t>
    </rPh>
    <rPh sb="4" eb="5">
      <t>ヒ</t>
    </rPh>
    <phoneticPr fontId="1"/>
  </si>
  <si>
    <t>⑬ 運転維持費 [円/kW/年]</t>
    <rPh sb="2" eb="4">
      <t>ウンテン</t>
    </rPh>
    <rPh sb="4" eb="7">
      <t>イジヒ</t>
    </rPh>
    <phoneticPr fontId="1"/>
  </si>
  <si>
    <t>⑭ 資本コスト [円/kW/年]</t>
    <rPh sb="2" eb="4">
      <t>シホン</t>
    </rPh>
    <phoneticPr fontId="1"/>
  </si>
  <si>
    <t>⑮ 補正後の可変費 [円/kW/年]</t>
    <rPh sb="2" eb="5">
      <t>ホセイゴ</t>
    </rPh>
    <rPh sb="6" eb="8">
      <t>カヘン</t>
    </rPh>
    <rPh sb="8" eb="9">
      <t>ヒ</t>
    </rPh>
    <phoneticPr fontId="1"/>
  </si>
  <si>
    <t>⑯ 補正後の応札価格 [円/kW/年]</t>
    <rPh sb="2" eb="5">
      <t>ホセイゴ</t>
    </rPh>
    <rPh sb="6" eb="8">
      <t>オウサツ</t>
    </rPh>
    <rPh sb="8" eb="10">
      <t>カカク</t>
    </rPh>
    <phoneticPr fontId="1"/>
  </si>
  <si>
    <t>⑥ （水素・アンモニアの燃料費ー天然ガスの燃料費）のうちの
OPEX [円/kW/年]</t>
    <rPh sb="3" eb="5">
      <t>スイソ</t>
    </rPh>
    <rPh sb="12" eb="15">
      <t>ネンリョウヒ</t>
    </rPh>
    <rPh sb="16" eb="18">
      <t>テンネン</t>
    </rPh>
    <rPh sb="21" eb="24">
      <t>ネンリョウヒ</t>
    </rPh>
    <phoneticPr fontId="1"/>
  </si>
  <si>
    <t>⑧ （水素・アンモニアの燃料費ー電気代）のうちの
OPEX [円/kW/年]</t>
    <rPh sb="3" eb="5">
      <t>スイソ</t>
    </rPh>
    <rPh sb="12" eb="15">
      <t>ネンリョウヒ</t>
    </rPh>
    <rPh sb="16" eb="19">
      <t>デンキダイ</t>
    </rPh>
    <phoneticPr fontId="1"/>
  </si>
  <si>
    <t>⑦ （水素・アンモニアの燃料費ー天然ガスの燃料費）のうちの
CAPEX [円/kW/年]</t>
    <rPh sb="3" eb="5">
      <t>スイソ</t>
    </rPh>
    <rPh sb="12" eb="15">
      <t>ネンリョウヒ</t>
    </rPh>
    <rPh sb="16" eb="18">
      <t>テンネン</t>
    </rPh>
    <rPh sb="21" eb="24">
      <t>ネンリョウヒ</t>
    </rPh>
    <phoneticPr fontId="1"/>
  </si>
  <si>
    <t>⑨ （水素・アンモニアの燃料費ー電気代）のうちの
CAPEX [円/kW/年]</t>
    <rPh sb="3" eb="5">
      <t>スイソ</t>
    </rPh>
    <rPh sb="12" eb="15">
      <t>ネンリョウヒ</t>
    </rPh>
    <rPh sb="16" eb="18">
      <t>デンキ</t>
    </rPh>
    <rPh sb="18" eb="19">
      <t>ダイ</t>
    </rPh>
    <phoneticPr fontId="1"/>
  </si>
  <si>
    <t>※ グレーセルの項目は原則入力不要です。ただし、選択内容により入力が必要な場合があります。また、入力内容が赤字になった項目は入力しないでください。</t>
    <phoneticPr fontId="1"/>
  </si>
  <si>
    <t>0.日本</t>
    <rPh sb="2" eb="4">
      <t>ニホン</t>
    </rPh>
    <phoneticPr fontId="0"/>
  </si>
  <si>
    <t>資本コスト ×（供給力提供開始年度前年度の建設工事費デフレーター / 
応札年度前年度の建設工事費デフレーター）×（（応札年度のベースのWACC5.5%＋（対象実需給年度前年の金利ー応札年度前年の金利）） / 応札年度のベースのWACC5.5%）</t>
    <phoneticPr fontId="1"/>
  </si>
  <si>
    <t>電源等識別番号</t>
    <rPh sb="0" eb="7">
      <t>デンゲントウシキベツバンゴウ</t>
    </rPh>
    <phoneticPr fontId="1"/>
  </si>
  <si>
    <t>電源等情報登録様式（D1）に登録した内容を入力してください
※電源等識別番号は10桁で入力してください</t>
    <rPh sb="0" eb="5">
      <t>デンゲントウジョウホウ</t>
    </rPh>
    <rPh sb="5" eb="9">
      <t>トウロクヨウシキ</t>
    </rPh>
    <rPh sb="14" eb="16">
      <t>トウロク</t>
    </rPh>
    <rPh sb="18" eb="20">
      <t>ナイヨウ</t>
    </rPh>
    <rPh sb="21" eb="23">
      <t>ニュウリョク</t>
    </rPh>
    <rPh sb="32" eb="35">
      <t>デンゲントウ</t>
    </rPh>
    <rPh sb="35" eb="37">
      <t>シキベツ</t>
    </rPh>
    <rPh sb="37" eb="39">
      <t>バンゴウ</t>
    </rPh>
    <rPh sb="42" eb="43">
      <t>ケタ</t>
    </rPh>
    <rPh sb="44" eb="46">
      <t>ニュウリョク</t>
    </rPh>
    <phoneticPr fontId="1"/>
  </si>
  <si>
    <t>・建設工事費デフレーター
(電力、年度平均値）</t>
    <rPh sb="14" eb="16">
      <t>デンリョク</t>
    </rPh>
    <rPh sb="17" eb="22">
      <t>ネンドヘイキンチ</t>
    </rPh>
    <phoneticPr fontId="1"/>
  </si>
  <si>
    <t>・企業物価指数
(総平均、年平均値、消費税を除く）</t>
    <rPh sb="18" eb="21">
      <t>ショウヒゼイ</t>
    </rPh>
    <rPh sb="22" eb="23">
      <t>ノゾ</t>
    </rPh>
    <phoneticPr fontId="1"/>
  </si>
  <si>
    <t>・建設工事費デフレーター
(電力、年度平均値）
・金利
※日本銀行の貸出約定平均金利
(新規・長期、国内銀行、年平均値）</t>
    <rPh sb="25" eb="27">
      <t>キンリ</t>
    </rPh>
    <rPh sb="50" eb="52">
      <t>コクナイ</t>
    </rPh>
    <rPh sb="52" eb="54">
      <t>ギンコウ</t>
    </rPh>
    <phoneticPr fontId="1"/>
  </si>
  <si>
    <t>※ グレーセルの項目は入力不要です。</t>
    <phoneticPr fontId="1"/>
  </si>
  <si>
    <t>補正指標取得先 ※1</t>
    <rPh sb="0" eb="4">
      <t>ホセイシヒョウ</t>
    </rPh>
    <rPh sb="4" eb="7">
      <t>シュトクサキ</t>
    </rPh>
    <phoneticPr fontId="1"/>
  </si>
  <si>
    <t>国土交通省HP
（https://www.mlit.go.jp/sogoseisaku/jouhouka/sosei_jouhouka_tk4_000112.html）</t>
    <phoneticPr fontId="1"/>
  </si>
  <si>
    <t>日本銀行時系列統計データ検索サイト
（https://www.stat-search.boj.or.jp/index.html）</t>
    <rPh sb="0" eb="4">
      <t>ニホンギンコウ</t>
    </rPh>
    <phoneticPr fontId="1"/>
  </si>
  <si>
    <t>建設工事費デフレーターは資本費を参照
日本銀行時系列統計データ検索サイト
（https://www.stat-search.boj.or.jp/index.html）</t>
    <phoneticPr fontId="1"/>
  </si>
  <si>
    <t>総務省統計局HP
（https://www.stat.go.jp/data/cpi/1.html）</t>
    <rPh sb="0" eb="3">
      <t>ソウムショウ</t>
    </rPh>
    <rPh sb="3" eb="6">
      <t>トウケイキョク</t>
    </rPh>
    <phoneticPr fontId="1"/>
  </si>
  <si>
    <t>情報取得先　※</t>
    <rPh sb="0" eb="5">
      <t>ジョウホウシュトクサキ</t>
    </rPh>
    <phoneticPr fontId="1"/>
  </si>
  <si>
    <t>EIA（米国エネルギー情報局）HPまたはWorld Bank HPより取得</t>
    <rPh sb="4" eb="6">
      <t>ベイコク</t>
    </rPh>
    <rPh sb="11" eb="14">
      <t>ジョウホウキョク</t>
    </rPh>
    <rPh sb="35" eb="37">
      <t>シュトク</t>
    </rPh>
    <phoneticPr fontId="1"/>
  </si>
  <si>
    <t>日本銀行時系列統計データ検索サイトより取得</t>
    <rPh sb="0" eb="2">
      <t>ニホン</t>
    </rPh>
    <rPh sb="2" eb="4">
      <t>ギンコウ</t>
    </rPh>
    <rPh sb="4" eb="7">
      <t>ジケイレツ</t>
    </rPh>
    <rPh sb="7" eb="9">
      <t>トウケイ</t>
    </rPh>
    <rPh sb="12" eb="14">
      <t>ケンサク</t>
    </rPh>
    <rPh sb="19" eb="21">
      <t>シュトク</t>
    </rPh>
    <phoneticPr fontId="1"/>
  </si>
  <si>
    <t>INTERNATIONAL MONETARY FUND HPより取得</t>
    <rPh sb="32" eb="34">
      <t>シュトク</t>
    </rPh>
    <phoneticPr fontId="1"/>
  </si>
  <si>
    <t>財務省貿易統計HPより取得</t>
    <rPh sb="0" eb="3">
      <t>ザイムショウ</t>
    </rPh>
    <rPh sb="3" eb="7">
      <t>ボウエキトウケイ</t>
    </rPh>
    <rPh sb="11" eb="13">
      <t>シュトク</t>
    </rPh>
    <phoneticPr fontId="1"/>
  </si>
  <si>
    <t>発電コスト検証ワーキンググループ公表資料より取得</t>
    <rPh sb="0" eb="2">
      <t>ハツデン</t>
    </rPh>
    <rPh sb="5" eb="7">
      <t>ケンショウ</t>
    </rPh>
    <rPh sb="16" eb="20">
      <t>コウヒョウシリョウ</t>
    </rPh>
    <rPh sb="22" eb="24">
      <t>シュトク</t>
    </rPh>
    <phoneticPr fontId="1"/>
  </si>
  <si>
    <t>・消費者物価指数
(コアCPI、年平均値）</t>
    <rPh sb="1" eb="8">
      <t>ショウヒシャブッカシスウ</t>
    </rPh>
    <phoneticPr fontId="1"/>
  </si>
  <si>
    <t>※ 物価・金利変動等に伴う契約単価の補正方法及び応札フォーマットに記載されている応札価格に含まれる費用を契約情報として扱い、当該情報をもとに契約単価の補正を行います。</t>
    <rPh sb="2" eb="4">
      <t>ブッカ</t>
    </rPh>
    <rPh sb="5" eb="10">
      <t>キンリヘンドウトウ</t>
    </rPh>
    <rPh sb="11" eb="12">
      <t>トモナ</t>
    </rPh>
    <rPh sb="13" eb="17">
      <t>ケイヤクタンカ</t>
    </rPh>
    <rPh sb="18" eb="20">
      <t>ホセイ</t>
    </rPh>
    <rPh sb="20" eb="22">
      <t>ホウホウ</t>
    </rPh>
    <rPh sb="22" eb="23">
      <t>オヨ</t>
    </rPh>
    <rPh sb="24" eb="26">
      <t>オウサツ</t>
    </rPh>
    <rPh sb="33" eb="35">
      <t>キサイ</t>
    </rPh>
    <rPh sb="40" eb="44">
      <t>オウサツカカク</t>
    </rPh>
    <rPh sb="45" eb="46">
      <t>フク</t>
    </rPh>
    <rPh sb="49" eb="51">
      <t>ヒヨウ</t>
    </rPh>
    <rPh sb="52" eb="56">
      <t>ケイヤクジョウホウ</t>
    </rPh>
    <rPh sb="59" eb="60">
      <t>アツカ</t>
    </rPh>
    <rPh sb="62" eb="66">
      <t>トウガイジョウホウ</t>
    </rPh>
    <rPh sb="70" eb="74">
      <t>ケイヤクタンカ</t>
    </rPh>
    <rPh sb="75" eb="77">
      <t>ホセイ</t>
    </rPh>
    <rPh sb="78" eb="79">
      <t>オコナ</t>
    </rPh>
    <phoneticPr fontId="1"/>
  </si>
  <si>
    <t>■（参考）水素・アンモニアの燃料費の補正式</t>
    <rPh sb="2" eb="4">
      <t>サンコウ</t>
    </rPh>
    <rPh sb="5" eb="7">
      <t>スイソ</t>
    </rPh>
    <rPh sb="14" eb="17">
      <t>ネンリョウヒ</t>
    </rPh>
    <rPh sb="18" eb="20">
      <t>ホセイ</t>
    </rPh>
    <rPh sb="20" eb="21">
      <t>シキ</t>
    </rPh>
    <phoneticPr fontId="1"/>
  </si>
  <si>
    <t>再生可能エネルギー由来の水素・アンモニア</t>
    <rPh sb="0" eb="4">
      <t>サイセイカノウ</t>
    </rPh>
    <rPh sb="9" eb="11">
      <t>ユライ</t>
    </rPh>
    <phoneticPr fontId="1"/>
  </si>
  <si>
    <r>
      <t>電気代
×米ドル為替レートの変化率</t>
    </r>
    <r>
      <rPr>
        <vertAlign val="superscript"/>
        <sz val="11"/>
        <rFont val="Meiryo UI"/>
        <family val="3"/>
        <charset val="128"/>
      </rPr>
      <t>※1</t>
    </r>
    <phoneticPr fontId="1"/>
  </si>
  <si>
    <r>
      <t>天然ガスの燃料費
×天然ガス価格指標（HH）の変化率
×米ドル為替レートの変化率</t>
    </r>
    <r>
      <rPr>
        <vertAlign val="superscript"/>
        <sz val="11"/>
        <rFont val="Meiryo UI"/>
        <family val="3"/>
        <charset val="128"/>
      </rPr>
      <t>※1</t>
    </r>
    <phoneticPr fontId="1"/>
  </si>
  <si>
    <r>
      <t>天然ガスの燃料費
×天然ガス価格指標（ブレント）の変化率
×米ドル為替レートの変化率</t>
    </r>
    <r>
      <rPr>
        <vertAlign val="superscript"/>
        <sz val="11"/>
        <rFont val="Meiryo UI"/>
        <family val="3"/>
        <charset val="128"/>
      </rPr>
      <t>※1</t>
    </r>
    <phoneticPr fontId="1"/>
  </si>
  <si>
    <r>
      <t>天然ガスの燃料費
×調達国の消費者物価指数の変化率</t>
    </r>
    <r>
      <rPr>
        <vertAlign val="superscript"/>
        <sz val="11"/>
        <rFont val="Meiryo UI"/>
        <family val="3"/>
        <charset val="128"/>
      </rPr>
      <t>※1</t>
    </r>
    <r>
      <rPr>
        <sz val="11"/>
        <rFont val="Meiryo UI"/>
        <family val="3"/>
        <charset val="128"/>
      </rPr>
      <t xml:space="preserve">
×米ドル為替レートの変化率</t>
    </r>
    <r>
      <rPr>
        <vertAlign val="superscript"/>
        <sz val="11"/>
        <rFont val="Meiryo UI"/>
        <family val="3"/>
        <charset val="128"/>
      </rPr>
      <t>※1</t>
    </r>
    <phoneticPr fontId="1"/>
  </si>
  <si>
    <r>
      <t>（水素・アンモニアの燃料費ー天然ガスの燃料費）のうちのCAPEX
×（供給力提供開始年度前年の調達国の消費者物価指数
/ 応札年度前年の調達国の消費者物価指数）</t>
    </r>
    <r>
      <rPr>
        <vertAlign val="superscript"/>
        <sz val="11"/>
        <rFont val="Meiryo UI"/>
        <family val="3"/>
        <charset val="128"/>
      </rPr>
      <t>※1</t>
    </r>
    <r>
      <rPr>
        <sz val="11"/>
        <rFont val="Meiryo UI"/>
        <family val="3"/>
        <charset val="128"/>
      </rPr>
      <t xml:space="preserve">
×米ドル為替レートの変化率</t>
    </r>
    <r>
      <rPr>
        <vertAlign val="superscript"/>
        <sz val="11"/>
        <rFont val="Meiryo UI"/>
        <family val="3"/>
        <charset val="128"/>
      </rPr>
      <t>※1</t>
    </r>
    <r>
      <rPr>
        <sz val="11"/>
        <rFont val="Meiryo UI"/>
        <family val="3"/>
        <charset val="128"/>
      </rPr>
      <t xml:space="preserve">
＋
（水素・アンモニアの燃料費ー天然ガスの燃料費）のうちのOPEX
×調達国の消費者物価指数の変化率</t>
    </r>
    <r>
      <rPr>
        <vertAlign val="superscript"/>
        <sz val="11"/>
        <rFont val="Meiryo UI"/>
        <family val="3"/>
        <charset val="128"/>
      </rPr>
      <t>※1</t>
    </r>
    <r>
      <rPr>
        <sz val="11"/>
        <rFont val="Meiryo UI"/>
        <family val="3"/>
        <charset val="128"/>
      </rPr>
      <t xml:space="preserve">
×米ドル為替レートの変化率</t>
    </r>
    <r>
      <rPr>
        <vertAlign val="superscript"/>
        <sz val="11"/>
        <rFont val="Meiryo UI"/>
        <family val="3"/>
        <charset val="128"/>
      </rPr>
      <t>※1</t>
    </r>
    <rPh sb="61" eb="63">
      <t>オウサツ</t>
    </rPh>
    <phoneticPr fontId="1"/>
  </si>
  <si>
    <r>
      <t>（水素・アンモニアの燃料費ー電気代）のうちのCAPEX
×（供給力提供開始年度前年の調達国の消費者物価指数
/ 応札年度前年の調達国の消費者物価指数）</t>
    </r>
    <r>
      <rPr>
        <vertAlign val="superscript"/>
        <sz val="11"/>
        <rFont val="Meiryo UI"/>
        <family val="3"/>
        <charset val="128"/>
      </rPr>
      <t>※1</t>
    </r>
    <r>
      <rPr>
        <sz val="11"/>
        <rFont val="Meiryo UI"/>
        <family val="3"/>
        <charset val="128"/>
      </rPr>
      <t xml:space="preserve">
×米ドル為替レートの変化率</t>
    </r>
    <r>
      <rPr>
        <vertAlign val="superscript"/>
        <sz val="11"/>
        <rFont val="Meiryo UI"/>
        <family val="3"/>
        <charset val="128"/>
      </rPr>
      <t>※1</t>
    </r>
    <r>
      <rPr>
        <sz val="11"/>
        <rFont val="Meiryo UI"/>
        <family val="3"/>
        <charset val="128"/>
      </rPr>
      <t xml:space="preserve">
＋
（水素・アンモニアの燃料費ー電気代）のうちのOPEX
×調達国の消費者物価指数の変化率</t>
    </r>
    <r>
      <rPr>
        <vertAlign val="superscript"/>
        <sz val="11"/>
        <rFont val="Meiryo UI"/>
        <family val="3"/>
        <charset val="128"/>
      </rPr>
      <t>※1</t>
    </r>
    <r>
      <rPr>
        <sz val="11"/>
        <rFont val="Meiryo UI"/>
        <family val="3"/>
        <charset val="128"/>
      </rPr>
      <t xml:space="preserve">
×米ドル為替レートの変化率</t>
    </r>
    <r>
      <rPr>
        <vertAlign val="superscript"/>
        <sz val="11"/>
        <rFont val="Meiryo UI"/>
        <family val="3"/>
        <charset val="128"/>
      </rPr>
      <t>※1</t>
    </r>
    <phoneticPr fontId="1"/>
  </si>
  <si>
    <t>LNG・石炭の貿易統計価格</t>
    <rPh sb="4" eb="6">
      <t>セキタン</t>
    </rPh>
    <rPh sb="7" eb="9">
      <t>ボウエキ</t>
    </rPh>
    <rPh sb="9" eb="11">
      <t>トウケイ</t>
    </rPh>
    <rPh sb="11" eb="13">
      <t>カカク</t>
    </rPh>
    <phoneticPr fontId="1"/>
  </si>
  <si>
    <t>天然ガス価格指標</t>
    <rPh sb="0" eb="2">
      <t>テンネン</t>
    </rPh>
    <rPh sb="4" eb="8">
      <t>カカクシヒョウ</t>
    </rPh>
    <phoneticPr fontId="1"/>
  </si>
  <si>
    <t>米ドル為替レート</t>
    <rPh sb="0" eb="1">
      <t>ベイ</t>
    </rPh>
    <rPh sb="3" eb="5">
      <t>カワセ</t>
    </rPh>
    <phoneticPr fontId="1"/>
  </si>
  <si>
    <t>米ドル為替レート</t>
    <phoneticPr fontId="1"/>
  </si>
  <si>
    <t>天然ガスエスカレ補正を選択した場合</t>
    <rPh sb="0" eb="2">
      <t>テンネン</t>
    </rPh>
    <rPh sb="8" eb="10">
      <t>ホセイ</t>
    </rPh>
    <rPh sb="11" eb="13">
      <t>センタク</t>
    </rPh>
    <rPh sb="15" eb="17">
      <t>バアイ</t>
    </rPh>
    <phoneticPr fontId="1"/>
  </si>
  <si>
    <t>化石燃料由来/再生可能エネルギー由来を
選択してください</t>
    <rPh sb="0" eb="2">
      <t>カセキ</t>
    </rPh>
    <rPh sb="2" eb="4">
      <t>ネンリョウ</t>
    </rPh>
    <rPh sb="4" eb="6">
      <t>ユライ</t>
    </rPh>
    <rPh sb="7" eb="11">
      <t>サイセイカノウ</t>
    </rPh>
    <rPh sb="16" eb="18">
      <t>ユライ</t>
    </rPh>
    <rPh sb="20" eb="22">
      <t>センタク</t>
    </rPh>
    <phoneticPr fontId="1"/>
  </si>
  <si>
    <t>化石燃料由来の場合のみ選択してください</t>
    <rPh sb="0" eb="4">
      <t>カセキネンリョウ</t>
    </rPh>
    <rPh sb="4" eb="6">
      <t>ユライ</t>
    </rPh>
    <rPh sb="7" eb="9">
      <t>バアイ</t>
    </rPh>
    <rPh sb="11" eb="13">
      <t>センタク</t>
    </rPh>
    <phoneticPr fontId="1"/>
  </si>
  <si>
    <t>国・地域を選択してください</t>
    <rPh sb="0" eb="1">
      <t>クニ</t>
    </rPh>
    <rPh sb="2" eb="4">
      <t>チイキ</t>
    </rPh>
    <rPh sb="5" eb="7">
      <t>センタク</t>
    </rPh>
    <phoneticPr fontId="1"/>
  </si>
  <si>
    <t>④ 水素・アンモニアの調達国</t>
    <rPh sb="2" eb="4">
      <t>スイソ</t>
    </rPh>
    <rPh sb="11" eb="14">
      <t>チョウタツコク</t>
    </rPh>
    <phoneticPr fontId="1"/>
  </si>
  <si>
    <t>■ 可変費の補正に係る情報</t>
    <rPh sb="2" eb="5">
      <t>カヘンヒ</t>
    </rPh>
    <rPh sb="6" eb="8">
      <t>ホセイ</t>
    </rPh>
    <rPh sb="9" eb="10">
      <t>カカ</t>
    </rPh>
    <rPh sb="11" eb="13">
      <t>ジョウホウ</t>
    </rPh>
    <phoneticPr fontId="1"/>
  </si>
  <si>
    <t>2. 原料代・電気代及び水素・アンモニア製造・輸送費及びそのうちのCAPEXの補正要否を選択してください。</t>
    <rPh sb="3" eb="6">
      <t>ゲンリョウダイ</t>
    </rPh>
    <rPh sb="7" eb="10">
      <t>デンキダイ</t>
    </rPh>
    <rPh sb="10" eb="11">
      <t>オヨ</t>
    </rPh>
    <rPh sb="12" eb="14">
      <t>スイソ</t>
    </rPh>
    <rPh sb="20" eb="22">
      <t>セイゾウ</t>
    </rPh>
    <rPh sb="23" eb="26">
      <t>ユソウヒ</t>
    </rPh>
    <rPh sb="26" eb="27">
      <t>オヨ</t>
    </rPh>
    <rPh sb="39" eb="41">
      <t>ホセイ</t>
    </rPh>
    <rPh sb="41" eb="43">
      <t>ヨウヒ</t>
    </rPh>
    <rPh sb="44" eb="46">
      <t>センタク</t>
    </rPh>
    <phoneticPr fontId="1"/>
  </si>
  <si>
    <t>1. 水素・アンモニアの燃料費の補正式をもとに、可変費の補正に係る情報を入力してください。</t>
    <rPh sb="3" eb="5">
      <t>スイソ</t>
    </rPh>
    <rPh sb="12" eb="15">
      <t>ネンリョウヒ</t>
    </rPh>
    <rPh sb="16" eb="18">
      <t>ホセイ</t>
    </rPh>
    <rPh sb="18" eb="19">
      <t>シキ</t>
    </rPh>
    <rPh sb="19" eb="20">
      <t>サンシキ</t>
    </rPh>
    <rPh sb="24" eb="27">
      <t>カヘンヒ</t>
    </rPh>
    <rPh sb="28" eb="30">
      <t>ホセイ</t>
    </rPh>
    <rPh sb="31" eb="32">
      <t>カカ</t>
    </rPh>
    <rPh sb="33" eb="35">
      <t>ジョウホウ</t>
    </rPh>
    <rPh sb="36" eb="38">
      <t>ニュウリョク</t>
    </rPh>
    <phoneticPr fontId="1"/>
  </si>
  <si>
    <t>INTERNATIONAL MONETARY FUND 及び 政府統計局 HPより取得</t>
    <rPh sb="28" eb="29">
      <t>オヨ</t>
    </rPh>
    <rPh sb="31" eb="33">
      <t>セイフ</t>
    </rPh>
    <rPh sb="33" eb="36">
      <t>トウケイキョク</t>
    </rPh>
    <rPh sb="41" eb="43">
      <t>シュトク</t>
    </rPh>
    <phoneticPr fontId="1"/>
  </si>
  <si>
    <t>（水素・アンモニアの燃料費ー電気代）のうちのOPEXについて、調達国の消費者物価指数での補正要否「要」を選択した場合に入力してください。</t>
    <rPh sb="44" eb="48">
      <t>ホセイヨウヒ</t>
    </rPh>
    <rPh sb="49" eb="50">
      <t>ヨウ</t>
    </rPh>
    <rPh sb="52" eb="54">
      <t>センタク</t>
    </rPh>
    <rPh sb="56" eb="58">
      <t>バアイ</t>
    </rPh>
    <rPh sb="59" eb="61">
      <t>ニュウリョク</t>
    </rPh>
    <phoneticPr fontId="1"/>
  </si>
  <si>
    <t>契約単価の補正方法_可変費の補正シートで
選択した調達国を参照しています
※赤セル表示となった場合は、調達国に対する補正後の応札価格の算出に必要な諸元が不足しているため本機関まで連絡してください</t>
    <rPh sb="25" eb="28">
      <t>チョウタツコク</t>
    </rPh>
    <phoneticPr fontId="1"/>
  </si>
  <si>
    <t>補正後の応札価格における可変費の補正式や価格情報を参考に、補正後の応札価格の算定に係る情報を入力してください。</t>
    <rPh sb="0" eb="2">
      <t>ホセイ</t>
    </rPh>
    <rPh sb="2" eb="3">
      <t>ゴ</t>
    </rPh>
    <rPh sb="4" eb="6">
      <t>オウサツ</t>
    </rPh>
    <rPh sb="6" eb="8">
      <t>カカク</t>
    </rPh>
    <rPh sb="12" eb="14">
      <t>カヘン</t>
    </rPh>
    <rPh sb="14" eb="15">
      <t>ヒ</t>
    </rPh>
    <rPh sb="16" eb="18">
      <t>ホセイ</t>
    </rPh>
    <rPh sb="18" eb="19">
      <t>シキ</t>
    </rPh>
    <rPh sb="20" eb="24">
      <t>カカクジョウホウ</t>
    </rPh>
    <rPh sb="24" eb="25">
      <t>サンシキ</t>
    </rPh>
    <rPh sb="25" eb="27">
      <t>サンコウ</t>
    </rPh>
    <rPh sb="29" eb="32">
      <t>ホセイゴ</t>
    </rPh>
    <rPh sb="33" eb="35">
      <t>オウサツ</t>
    </rPh>
    <rPh sb="35" eb="37">
      <t>カカク</t>
    </rPh>
    <rPh sb="38" eb="40">
      <t>サンテイ</t>
    </rPh>
    <rPh sb="41" eb="42">
      <t>カカ</t>
    </rPh>
    <rPh sb="43" eb="45">
      <t>ジョウホウ</t>
    </rPh>
    <rPh sb="46" eb="48">
      <t>ニュウリョク</t>
    </rPh>
    <phoneticPr fontId="1"/>
  </si>
  <si>
    <t>■（参考）補正後の応札価格における可変費の補正式</t>
    <rPh sb="2" eb="4">
      <t>サンコウ</t>
    </rPh>
    <rPh sb="5" eb="8">
      <t>ホセイゴ</t>
    </rPh>
    <rPh sb="9" eb="13">
      <t>オウサツカカク</t>
    </rPh>
    <rPh sb="17" eb="19">
      <t>カヘン</t>
    </rPh>
    <rPh sb="19" eb="20">
      <t>ヒ</t>
    </rPh>
    <rPh sb="21" eb="24">
      <t>ホセイシキ</t>
    </rPh>
    <phoneticPr fontId="1"/>
  </si>
  <si>
    <t>■（参考）価格情報</t>
    <rPh sb="2" eb="4">
      <t>サンコウ</t>
    </rPh>
    <rPh sb="5" eb="9">
      <t>カカクジョウホウ</t>
    </rPh>
    <phoneticPr fontId="1"/>
  </si>
  <si>
    <t>補正後の応札価格における可変費の補正式</t>
    <rPh sb="0" eb="3">
      <t>ホセイゴ</t>
    </rPh>
    <rPh sb="4" eb="8">
      <t>オウサツカカク</t>
    </rPh>
    <rPh sb="12" eb="14">
      <t>カヘン</t>
    </rPh>
    <rPh sb="14" eb="15">
      <t>ヒ</t>
    </rPh>
    <rPh sb="16" eb="19">
      <t>ホセイシキ</t>
    </rPh>
    <phoneticPr fontId="1"/>
  </si>
  <si>
    <t>応札情報をもとに入力してください
※①から③で選択した内容により、入力が必要な内容が異なります
※入力内容に誤りがあると、補正後の応札価格を適切に算定できず、応札が認められない場合があります。応札フォーマットと整合するように十分確認し、正確に入力してください
※制度適用期間は、期待容量等算定諸元一覧及び応札フォーマットと整合する形で、20以上40以下の整数を記載してください。</t>
    <rPh sb="23" eb="25">
      <t>センタク</t>
    </rPh>
    <rPh sb="27" eb="29">
      <t>ナイヨウ</t>
    </rPh>
    <rPh sb="33" eb="35">
      <t>ニュウリョク</t>
    </rPh>
    <rPh sb="36" eb="38">
      <t>ヒツヨウ</t>
    </rPh>
    <rPh sb="39" eb="41">
      <t>ナイヨウ</t>
    </rPh>
    <rPh sb="42" eb="43">
      <t>コト</t>
    </rPh>
    <rPh sb="49" eb="51">
      <t>ニュウリョク</t>
    </rPh>
    <rPh sb="51" eb="53">
      <t>ナイヨウ</t>
    </rPh>
    <rPh sb="54" eb="55">
      <t>アヤマ</t>
    </rPh>
    <rPh sb="61" eb="64">
      <t>ホセイゴ</t>
    </rPh>
    <rPh sb="65" eb="69">
      <t>オウサツカカク</t>
    </rPh>
    <rPh sb="70" eb="72">
      <t>テキセツ</t>
    </rPh>
    <rPh sb="73" eb="75">
      <t>サンテイ</t>
    </rPh>
    <rPh sb="79" eb="81">
      <t>オウサツ</t>
    </rPh>
    <rPh sb="82" eb="83">
      <t>ミト</t>
    </rPh>
    <rPh sb="88" eb="90">
      <t>バアイ</t>
    </rPh>
    <rPh sb="105" eb="107">
      <t>セイゴウ</t>
    </rPh>
    <rPh sb="112" eb="114">
      <t>ジュウブン</t>
    </rPh>
    <rPh sb="114" eb="116">
      <t>カクニン</t>
    </rPh>
    <rPh sb="118" eb="120">
      <t>セイカク</t>
    </rPh>
    <rPh sb="121" eb="123">
      <t>ニュウリョク</t>
    </rPh>
    <rPh sb="131" eb="137">
      <t>セイドテキヨウキカン</t>
    </rPh>
    <rPh sb="139" eb="144">
      <t>キタイヨウリョウトウ</t>
    </rPh>
    <rPh sb="144" eb="150">
      <t>サンテイショゲンイチラン</t>
    </rPh>
    <rPh sb="150" eb="151">
      <t>オヨ</t>
    </rPh>
    <rPh sb="161" eb="163">
      <t>セイゴウ</t>
    </rPh>
    <rPh sb="165" eb="166">
      <t>カタチ</t>
    </rPh>
    <rPh sb="170" eb="172">
      <t>イジョウ</t>
    </rPh>
    <rPh sb="174" eb="176">
      <t>イカ</t>
    </rPh>
    <rPh sb="177" eb="179">
      <t>セイスウ</t>
    </rPh>
    <rPh sb="180" eb="182">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</si>
</sst>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0000000000"/>
  </numFmts>
  <fonts count="14">
    <font>
      <sz val="11"/>
      <color theme="1"/>
      <name val="游ゴシック"/>
      <family val="2"/>
      <charset val="128"/>
      <scheme val="minor"/>
    </font>
    <font>
      <sz val="6"/>
      <name val="游ゴシック"/>
      <family val="2"/>
      <charset val="128"/>
      <scheme val="minor"/>
    </font>
    <font>
      <sz val="11"/>
      <color theme="1"/>
      <name val="Meiryo UI"/>
      <family val="3"/>
      <charset val="128"/>
    </font>
    <font>
      <b/>
      <sz val="11"/>
      <color theme="1"/>
      <name val="Meiryo UI"/>
      <family val="3"/>
      <charset val="128"/>
    </font>
    <font>
      <sz val="11"/>
      <color theme="1"/>
      <name val="Meiryo UI"/>
      <family val="2"/>
      <charset val="128"/>
    </font>
    <font>
      <sz val="6"/>
      <name val="游ゴシック"/>
      <family val="3"/>
      <charset val="128"/>
      <scheme val="minor"/>
    </font>
    <font>
      <sz val="11"/>
      <color theme="1"/>
      <name val="游ゴシック"/>
      <family val="2"/>
      <scheme val="minor"/>
    </font>
    <font>
      <sz val="6"/>
      <name val="Meiryo UI"/>
      <family val="2"/>
      <charset val="128"/>
    </font>
    <font>
      <sz val="11"/>
      <color rgb="FFFF0000"/>
      <name val="Meiryo UI"/>
      <family val="3"/>
      <charset val="128"/>
    </font>
    <font>
      <sz val="11"/>
      <name val="Meiryo UI"/>
      <family val="3"/>
      <charset val="128"/>
    </font>
    <font>
      <b/>
      <sz val="11"/>
      <name val="Meiryo UI"/>
      <family val="3"/>
      <charset val="128"/>
    </font>
    <font>
      <sz val="11"/>
      <name val="游ゴシック"/>
      <family val="2"/>
      <charset val="128"/>
      <scheme val="minor"/>
    </font>
    <font>
      <vertAlign val="superscript"/>
      <sz val="11"/>
      <name val="Meiryo UI"/>
      <family val="3"/>
      <charset val="128"/>
    </font>
    <font>
      <vertAlign val="superscript"/>
      <sz val="11"/>
      <color theme="1"/>
      <name val="Meiryo UI"/>
      <family val="3"/>
      <charset val="128"/>
    </font>
  </fonts>
  <fills count="9">
    <fill>
      <patternFill patternType="none"/>
    </fill>
    <fill>
      <patternFill patternType="gray125"/>
    </fill>
    <fill>
      <patternFill patternType="solid">
        <fgColor theme="7" tint="0.79998168889431442"/>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0000"/>
        <bgColor indexed="64"/>
      </patternFill>
    </fill>
  </fills>
  <borders count="26">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bottom style="double">
        <color theme="0" tint="-0.249977111117893"/>
      </bottom>
      <diagonal/>
    </border>
    <border>
      <left style="thin">
        <color theme="0" tint="-0.249977111117893"/>
      </left>
      <right/>
      <top/>
      <bottom style="double">
        <color theme="0" tint="-0.249977111117893"/>
      </bottom>
      <diagonal/>
    </border>
    <border>
      <left/>
      <right style="thin">
        <color theme="0" tint="-0.249977111117893"/>
      </right>
      <top/>
      <bottom style="thin">
        <color theme="0" tint="-0.249977111117893"/>
      </bottom>
      <diagonal/>
    </border>
    <border>
      <left style="thin">
        <color theme="0" tint="-0.249977111117893"/>
      </left>
      <right style="thin">
        <color theme="0" tint="-0.249977111117893"/>
      </right>
      <top style="double">
        <color theme="0" tint="-0.249977111117893"/>
      </top>
      <bottom/>
      <diagonal/>
    </border>
    <border>
      <left style="thin">
        <color theme="0" tint="-0.249977111117893"/>
      </left>
      <right/>
      <top style="double">
        <color theme="0" tint="-0.249977111117893"/>
      </top>
      <bottom/>
      <diagonal/>
    </border>
    <border>
      <left/>
      <right style="thin">
        <color theme="0" tint="-0.249977111117893"/>
      </right>
      <top style="double">
        <color theme="0" tint="-0.249977111117893"/>
      </top>
      <bottom/>
      <diagonal/>
    </border>
    <border>
      <left/>
      <right/>
      <top/>
      <bottom style="thin">
        <color theme="0" tint="-0.249977111117893"/>
      </bottom>
      <diagonal/>
    </border>
    <border>
      <left style="thin">
        <color theme="0" tint="-0.249977111117893"/>
      </left>
      <right/>
      <top style="thin">
        <color theme="0" tint="-0.249977111117893"/>
      </top>
      <bottom/>
      <diagonal/>
    </border>
    <border>
      <left/>
      <right style="thin">
        <color theme="0" tint="-0.249977111117893"/>
      </right>
      <top style="thin">
        <color theme="0" tint="-0.249977111117893"/>
      </top>
      <bottom/>
      <diagonal/>
    </border>
    <border>
      <left/>
      <right/>
      <top style="thin">
        <color theme="0" tint="-0.249977111117893"/>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style="thin">
        <color theme="0" tint="-0.249977111117893"/>
      </right>
      <top style="thin">
        <color theme="0" tint="-0.249977111117893"/>
      </top>
      <bottom style="double">
        <color theme="0" tint="-0.249977111117893"/>
      </bottom>
      <diagonal/>
    </border>
  </borders>
  <cellStyleXfs count="3">
    <xf numFmtId="0" fontId="0" fillId="0" borderId="0">
      <alignment vertical="center"/>
    </xf>
    <xf numFmtId="0" fontId="4" fillId="0" borderId="0">
      <alignment vertical="center"/>
    </xf>
    <xf numFmtId="0" fontId="6" fillId="0" borderId="0"/>
  </cellStyleXfs>
  <cellXfs count="143">
    <xf numFmtId="0" fontId="0" fillId="0" borderId="0" xfId="0">
      <alignment vertical="center"/>
    </xf>
    <xf numFmtId="0" fontId="2" fillId="0" borderId="0" xfId="0" applyFont="1">
      <alignment vertical="center"/>
    </xf>
    <xf numFmtId="0" fontId="3" fillId="0" borderId="0" xfId="0" applyFont="1">
      <alignment vertical="center"/>
    </xf>
    <xf numFmtId="0" fontId="2" fillId="0" borderId="1" xfId="0" applyFont="1" applyBorder="1">
      <alignment vertical="center"/>
    </xf>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0" xfId="0" applyFont="1" applyAlignment="1">
      <alignment vertical="center" wrapText="1"/>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0" borderId="0" xfId="0" applyFont="1" applyAlignment="1">
      <alignment horizontal="left" vertical="center" wrapText="1"/>
    </xf>
    <xf numFmtId="0" fontId="2" fillId="2" borderId="0" xfId="1" applyFont="1" applyFill="1" applyAlignment="1"/>
    <xf numFmtId="0" fontId="2" fillId="5" borderId="0" xfId="1" applyFont="1" applyFill="1" applyAlignment="1"/>
    <xf numFmtId="0" fontId="6" fillId="0" borderId="0" xfId="2"/>
    <xf numFmtId="0" fontId="2" fillId="0" borderId="0" xfId="1" applyFont="1" applyAlignment="1"/>
    <xf numFmtId="0" fontId="2" fillId="0" borderId="0" xfId="2" applyFont="1"/>
    <xf numFmtId="0" fontId="8" fillId="0" borderId="0" xfId="0" applyFont="1">
      <alignment vertical="center"/>
    </xf>
    <xf numFmtId="0" fontId="9" fillId="0" borderId="1" xfId="0" applyFont="1" applyBorder="1" applyAlignment="1">
      <alignment horizontal="right" vertical="center"/>
    </xf>
    <xf numFmtId="0" fontId="9" fillId="0" borderId="1" xfId="0" applyFont="1" applyBorder="1" applyAlignment="1">
      <alignment horizontal="left" vertical="top" wrapText="1"/>
    </xf>
    <xf numFmtId="0" fontId="9" fillId="0" borderId="1" xfId="0" applyFont="1" applyBorder="1" applyAlignment="1">
      <alignment horizontal="left" vertical="top"/>
    </xf>
    <xf numFmtId="0" fontId="9" fillId="0" borderId="9" xfId="0" applyFont="1" applyBorder="1" applyAlignment="1">
      <alignment horizontal="left" vertical="top" wrapText="1"/>
    </xf>
    <xf numFmtId="0" fontId="9" fillId="0" borderId="9" xfId="0" applyFont="1" applyBorder="1" applyAlignment="1">
      <alignment horizontal="left" vertical="top"/>
    </xf>
    <xf numFmtId="0" fontId="9" fillId="0" borderId="2" xfId="0" applyFont="1" applyBorder="1" applyAlignment="1">
      <alignment horizontal="left" vertical="top" wrapText="1"/>
    </xf>
    <xf numFmtId="0" fontId="9" fillId="0" borderId="2" xfId="0" applyFont="1" applyBorder="1" applyAlignment="1">
      <alignment horizontal="left" vertical="top"/>
    </xf>
    <xf numFmtId="0" fontId="10" fillId="0" borderId="0" xfId="0" applyFont="1" applyAlignment="1">
      <alignment horizontal="left" vertical="center"/>
    </xf>
    <xf numFmtId="0" fontId="10" fillId="0" borderId="0" xfId="0" applyFont="1">
      <alignment vertical="center"/>
    </xf>
    <xf numFmtId="0" fontId="9" fillId="0" borderId="0" xfId="0" applyFont="1">
      <alignment vertical="center"/>
    </xf>
    <xf numFmtId="0" fontId="11" fillId="0" borderId="0" xfId="0" applyFont="1">
      <alignment vertical="center"/>
    </xf>
    <xf numFmtId="0" fontId="9" fillId="3" borderId="1" xfId="0" applyFont="1" applyFill="1" applyBorder="1" applyAlignment="1">
      <alignment horizontal="center" vertical="center"/>
    </xf>
    <xf numFmtId="0" fontId="9" fillId="3"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0" xfId="0" applyFont="1" applyAlignment="1">
      <alignment horizontal="left" vertical="center" wrapText="1"/>
    </xf>
    <xf numFmtId="0" fontId="9" fillId="0" borderId="1" xfId="0" applyFont="1" applyBorder="1" applyAlignment="1">
      <alignment vertical="center" wrapText="1"/>
    </xf>
    <xf numFmtId="0" fontId="2" fillId="4" borderId="1" xfId="0" applyFont="1" applyFill="1" applyBorder="1" applyAlignment="1" applyProtection="1">
      <alignment horizontal="left" vertical="center" wrapText="1"/>
      <protection locked="0"/>
    </xf>
    <xf numFmtId="49" fontId="2" fillId="4" borderId="1" xfId="0" applyNumberFormat="1" applyFont="1" applyFill="1" applyBorder="1" applyAlignment="1" applyProtection="1">
      <alignment horizontal="left" vertical="center" wrapText="1"/>
      <protection locked="0"/>
    </xf>
    <xf numFmtId="0" fontId="9" fillId="0" borderId="0" xfId="0" applyFont="1" applyAlignment="1">
      <alignment horizontal="left" vertical="center"/>
    </xf>
    <xf numFmtId="0" fontId="9" fillId="0" borderId="5" xfId="0" applyFont="1" applyBorder="1" applyAlignment="1">
      <alignment horizontal="left" vertical="center"/>
    </xf>
    <xf numFmtId="0" fontId="9" fillId="0" borderId="6" xfId="0" applyFont="1" applyBorder="1" applyAlignment="1">
      <alignment horizontal="left" vertical="center"/>
    </xf>
    <xf numFmtId="0" fontId="2" fillId="0" borderId="0" xfId="0" applyFont="1" applyAlignment="1">
      <alignment horizontal="center" vertical="center" wrapText="1"/>
    </xf>
    <xf numFmtId="0" fontId="9" fillId="0" borderId="0" xfId="0" applyFont="1" applyAlignment="1">
      <alignment vertical="center" wrapText="1"/>
    </xf>
    <xf numFmtId="0" fontId="8" fillId="0" borderId="0" xfId="0" applyFont="1" applyAlignment="1">
      <alignment horizontal="left" vertical="center"/>
    </xf>
    <xf numFmtId="0" fontId="9" fillId="0" borderId="3" xfId="0" applyFont="1" applyBorder="1" applyAlignment="1">
      <alignment horizontal="center" vertical="center" wrapText="1"/>
    </xf>
    <xf numFmtId="0" fontId="9" fillId="0" borderId="0" xfId="0" applyFont="1" applyAlignment="1">
      <alignment horizontal="center" vertical="center" wrapText="1"/>
    </xf>
    <xf numFmtId="0" fontId="2" fillId="5" borderId="0" xfId="0" applyFont="1" applyFill="1">
      <alignment vertical="center"/>
    </xf>
    <xf numFmtId="0" fontId="2" fillId="0" borderId="19" xfId="0" applyFont="1" applyBorder="1">
      <alignment vertical="center"/>
    </xf>
    <xf numFmtId="0" fontId="2" fillId="5" borderId="19" xfId="0" applyFont="1" applyFill="1" applyBorder="1">
      <alignment vertical="center"/>
    </xf>
    <xf numFmtId="0" fontId="2" fillId="3" borderId="19" xfId="0" applyFont="1" applyFill="1" applyBorder="1">
      <alignment vertical="center"/>
    </xf>
    <xf numFmtId="0" fontId="2" fillId="3" borderId="20" xfId="0" applyFont="1" applyFill="1" applyBorder="1">
      <alignment vertical="center"/>
    </xf>
    <xf numFmtId="0" fontId="2" fillId="3" borderId="21" xfId="0" applyFont="1" applyFill="1" applyBorder="1">
      <alignment vertical="center"/>
    </xf>
    <xf numFmtId="0" fontId="2" fillId="0" borderId="0" xfId="0" quotePrefix="1" applyFont="1">
      <alignment vertical="center"/>
    </xf>
    <xf numFmtId="0" fontId="2" fillId="3" borderId="22" xfId="0" applyFont="1" applyFill="1" applyBorder="1">
      <alignment vertical="center"/>
    </xf>
    <xf numFmtId="3" fontId="2" fillId="0" borderId="19" xfId="0" applyNumberFormat="1" applyFont="1" applyBorder="1">
      <alignment vertical="center"/>
    </xf>
    <xf numFmtId="0" fontId="8" fillId="0" borderId="0" xfId="0" applyFont="1" applyAlignment="1">
      <alignment horizontal="left" vertical="center" wrapText="1"/>
    </xf>
    <xf numFmtId="0" fontId="8" fillId="0" borderId="0" xfId="0" applyFont="1" applyAlignment="1">
      <alignment vertical="center" wrapText="1"/>
    </xf>
    <xf numFmtId="0" fontId="9" fillId="6" borderId="1" xfId="0" applyFont="1" applyFill="1" applyBorder="1" applyAlignment="1">
      <alignment vertical="center" wrapText="1"/>
    </xf>
    <xf numFmtId="0" fontId="2" fillId="6" borderId="1" xfId="0" applyFont="1" applyFill="1" applyBorder="1">
      <alignment vertical="center"/>
    </xf>
    <xf numFmtId="0" fontId="9" fillId="6" borderId="1" xfId="0" applyFont="1" applyFill="1" applyBorder="1">
      <alignment vertical="center"/>
    </xf>
    <xf numFmtId="0" fontId="9" fillId="2" borderId="1" xfId="0" applyFont="1" applyFill="1" applyBorder="1" applyAlignment="1">
      <alignment horizontal="center" vertical="center"/>
    </xf>
    <xf numFmtId="0" fontId="2" fillId="4" borderId="1" xfId="0" applyFont="1" applyFill="1" applyBorder="1" applyAlignment="1" applyProtection="1">
      <alignment vertical="center" wrapText="1"/>
      <protection locked="0"/>
    </xf>
    <xf numFmtId="0" fontId="2" fillId="7" borderId="0" xfId="0" applyFont="1" applyFill="1">
      <alignment vertical="center"/>
    </xf>
    <xf numFmtId="0" fontId="2" fillId="0" borderId="2" xfId="0" applyFont="1" applyBorder="1" applyAlignment="1">
      <alignment horizontal="center" vertical="center" wrapText="1"/>
    </xf>
    <xf numFmtId="0" fontId="9" fillId="4" borderId="1" xfId="0" applyFont="1" applyFill="1" applyBorder="1" applyAlignment="1" applyProtection="1">
      <alignment horizontal="center" vertical="center" wrapText="1"/>
      <protection locked="0"/>
    </xf>
    <xf numFmtId="0" fontId="9" fillId="6" borderId="2" xfId="0" applyFont="1" applyFill="1" applyBorder="1" applyAlignment="1">
      <alignment horizontal="center" vertical="center" wrapText="1"/>
    </xf>
    <xf numFmtId="0" fontId="9" fillId="4" borderId="1" xfId="0" applyFont="1" applyFill="1" applyBorder="1" applyAlignment="1" applyProtection="1">
      <alignment horizontal="left" vertical="center" wrapText="1"/>
      <protection locked="0"/>
    </xf>
    <xf numFmtId="3" fontId="9" fillId="4" borderId="1" xfId="0" applyNumberFormat="1" applyFont="1" applyFill="1" applyBorder="1" applyAlignment="1" applyProtection="1">
      <alignment vertical="center" wrapText="1"/>
      <protection locked="0"/>
    </xf>
    <xf numFmtId="0" fontId="9" fillId="0" borderId="25" xfId="0" applyFont="1" applyBorder="1" applyAlignment="1">
      <alignment horizontal="left" vertical="top" wrapText="1"/>
    </xf>
    <xf numFmtId="3" fontId="9" fillId="6" borderId="1" xfId="0" applyNumberFormat="1" applyFont="1" applyFill="1" applyBorder="1" applyAlignment="1">
      <alignment vertical="center" wrapText="1"/>
    </xf>
    <xf numFmtId="3" fontId="9" fillId="6" borderId="1" xfId="0" applyNumberFormat="1" applyFont="1" applyFill="1" applyBorder="1">
      <alignment vertical="center"/>
    </xf>
    <xf numFmtId="176" fontId="2" fillId="0" borderId="19" xfId="0" applyNumberFormat="1" applyFont="1" applyBorder="1">
      <alignment vertical="center"/>
    </xf>
    <xf numFmtId="0" fontId="2" fillId="8" borderId="0" xfId="0" applyFont="1" applyFill="1">
      <alignment vertical="center"/>
    </xf>
    <xf numFmtId="0" fontId="2" fillId="6" borderId="1" xfId="0" applyFont="1" applyFill="1" applyBorder="1" applyAlignment="1">
      <alignment horizontal="left" vertical="center" wrapText="1"/>
    </xf>
    <xf numFmtId="0" fontId="9" fillId="0" borderId="16" xfId="0" applyFont="1" applyBorder="1" applyAlignment="1">
      <alignment horizontal="left" vertical="top" wrapText="1"/>
    </xf>
    <xf numFmtId="0" fontId="9" fillId="0" borderId="17" xfId="0" applyFont="1" applyBorder="1" applyAlignment="1">
      <alignment horizontal="left" vertical="top" wrapText="1"/>
    </xf>
    <xf numFmtId="0" fontId="9" fillId="0" borderId="23" xfId="0" applyFont="1" applyBorder="1" applyAlignment="1">
      <alignment horizontal="left" vertical="top" wrapText="1"/>
    </xf>
    <xf numFmtId="0" fontId="9" fillId="0" borderId="24" xfId="0" applyFont="1" applyBorder="1" applyAlignment="1">
      <alignment horizontal="left" vertical="top" wrapText="1"/>
    </xf>
    <xf numFmtId="0" fontId="9" fillId="0" borderId="8" xfId="0" applyFont="1" applyBorder="1" applyAlignment="1">
      <alignment horizontal="left" vertical="top" wrapText="1"/>
    </xf>
    <xf numFmtId="0" fontId="9" fillId="0" borderId="11" xfId="0" applyFont="1" applyBorder="1" applyAlignment="1">
      <alignment horizontal="left" vertical="top" wrapText="1"/>
    </xf>
    <xf numFmtId="0" fontId="9" fillId="6" borderId="5" xfId="0" applyFont="1" applyFill="1" applyBorder="1" applyAlignment="1">
      <alignment horizontal="left" vertical="top" wrapText="1"/>
    </xf>
    <xf numFmtId="0" fontId="9" fillId="6" borderId="6" xfId="0" applyFont="1" applyFill="1" applyBorder="1" applyAlignment="1">
      <alignment horizontal="left" vertical="top" wrapText="1"/>
    </xf>
    <xf numFmtId="0" fontId="2" fillId="3" borderId="5" xfId="0" applyFont="1" applyFill="1" applyBorder="1" applyAlignment="1">
      <alignment horizontal="center" vertical="center"/>
    </xf>
    <xf numFmtId="0" fontId="2" fillId="3" borderId="7" xfId="0" applyFont="1" applyFill="1" applyBorder="1" applyAlignment="1">
      <alignment horizontal="center" vertical="center"/>
    </xf>
    <xf numFmtId="0" fontId="2" fillId="2" borderId="1" xfId="0" applyFont="1" applyFill="1" applyBorder="1" applyAlignment="1">
      <alignment horizontal="center" vertical="center"/>
    </xf>
    <xf numFmtId="0" fontId="9" fillId="0" borderId="1" xfId="0" applyFont="1" applyBorder="1" applyAlignment="1">
      <alignment horizontal="left" vertical="center"/>
    </xf>
    <xf numFmtId="0" fontId="2" fillId="0" borderId="2" xfId="0" applyFont="1" applyBorder="1" applyAlignment="1">
      <alignment horizontal="left" vertical="center" wrapText="1"/>
    </xf>
    <xf numFmtId="0" fontId="9" fillId="6" borderId="1" xfId="0" applyFont="1" applyFill="1" applyBorder="1" applyAlignment="1">
      <alignment horizontal="left" vertical="center"/>
    </xf>
    <xf numFmtId="0" fontId="9" fillId="0" borderId="5" xfId="0" applyFont="1" applyBorder="1" applyAlignment="1">
      <alignment horizontal="left" vertical="top" wrapText="1"/>
    </xf>
    <xf numFmtId="0" fontId="9" fillId="0" borderId="6" xfId="0" applyFont="1" applyBorder="1" applyAlignment="1">
      <alignment horizontal="left" vertical="top" wrapText="1"/>
    </xf>
    <xf numFmtId="0" fontId="2" fillId="0" borderId="12" xfId="0" applyFont="1" applyBorder="1" applyAlignment="1">
      <alignment horizontal="left" vertical="top" wrapText="1"/>
    </xf>
    <xf numFmtId="0" fontId="2" fillId="0" borderId="2" xfId="0" applyFont="1" applyBorder="1" applyAlignment="1">
      <alignment horizontal="left" vertical="top" wrapText="1"/>
    </xf>
    <xf numFmtId="0" fontId="9" fillId="0" borderId="13" xfId="0" applyFont="1" applyBorder="1" applyAlignment="1">
      <alignment horizontal="left" vertical="top" wrapText="1"/>
    </xf>
    <xf numFmtId="0" fontId="9" fillId="0" borderId="14" xfId="0" applyFont="1" applyBorder="1" applyAlignment="1">
      <alignment horizontal="left" vertical="top" wrapText="1"/>
    </xf>
    <xf numFmtId="0" fontId="2" fillId="0" borderId="1" xfId="0" applyFont="1" applyBorder="1" applyAlignment="1">
      <alignment horizontal="left" vertical="top"/>
    </xf>
    <xf numFmtId="0" fontId="9" fillId="0" borderId="1" xfId="0" applyFont="1" applyBorder="1" applyAlignment="1">
      <alignment horizontal="left" vertical="top" wrapText="1"/>
    </xf>
    <xf numFmtId="0" fontId="9" fillId="0" borderId="9" xfId="0" applyFont="1" applyBorder="1" applyAlignment="1">
      <alignment horizontal="left" vertical="top" wrapText="1"/>
    </xf>
    <xf numFmtId="0" fontId="9" fillId="0" borderId="10" xfId="0" applyFont="1" applyBorder="1" applyAlignment="1">
      <alignment horizontal="left" vertical="top" wrapText="1"/>
    </xf>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9" fillId="0" borderId="1" xfId="0" applyFont="1" applyBorder="1" applyAlignment="1">
      <alignment horizontal="left" vertical="center" wrapText="1"/>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xf numFmtId="0" fontId="2" fillId="0" borderId="1" xfId="0" applyFont="1" applyBorder="1" applyAlignment="1">
      <alignment horizontal="left" vertical="center" wrapText="1"/>
    </xf>
    <xf numFmtId="0" fontId="10" fillId="0" borderId="0" xfId="0" applyFont="1" applyAlignment="1">
      <alignment horizontal="left" vertical="center" wrapText="1"/>
    </xf>
    <xf numFmtId="0" fontId="10" fillId="0" borderId="15" xfId="0" applyFont="1" applyBorder="1" applyAlignment="1">
      <alignment horizontal="left" vertical="center" wrapText="1"/>
    </xf>
    <xf numFmtId="0" fontId="3" fillId="0" borderId="0" xfId="0" applyFont="1" applyAlignment="1">
      <alignment horizontal="left" vertical="center" wrapText="1"/>
    </xf>
    <xf numFmtId="0" fontId="2" fillId="3" borderId="1" xfId="0" applyFont="1" applyFill="1" applyBorder="1" applyAlignment="1">
      <alignment horizontal="center" vertical="center"/>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2" xfId="0" applyFont="1" applyBorder="1" applyAlignment="1">
      <alignment horizontal="center" vertical="center" wrapText="1"/>
    </xf>
    <xf numFmtId="0" fontId="2" fillId="3" borderId="6" xfId="0" applyFont="1" applyFill="1" applyBorder="1" applyAlignment="1">
      <alignment horizontal="center" vertical="center"/>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9"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9" fillId="0" borderId="16" xfId="0" applyFont="1" applyBorder="1" applyAlignment="1">
      <alignment horizontal="left" vertical="center"/>
    </xf>
    <xf numFmtId="0" fontId="9" fillId="0" borderId="17" xfId="0" applyFont="1" applyBorder="1" applyAlignment="1">
      <alignment horizontal="left" vertical="center"/>
    </xf>
    <xf numFmtId="0" fontId="9" fillId="0" borderId="23" xfId="0" applyFont="1" applyBorder="1" applyAlignment="1">
      <alignment horizontal="left" vertical="center"/>
    </xf>
    <xf numFmtId="0" fontId="9" fillId="0" borderId="24" xfId="0" applyFont="1" applyBorder="1" applyAlignment="1">
      <alignment horizontal="left" vertical="center"/>
    </xf>
    <xf numFmtId="0" fontId="9" fillId="0" borderId="8" xfId="0" applyFont="1" applyBorder="1" applyAlignment="1">
      <alignment horizontal="left" vertical="center"/>
    </xf>
    <xf numFmtId="0" fontId="9" fillId="0" borderId="11"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9" fillId="0" borderId="5" xfId="0" applyFont="1" applyBorder="1" applyAlignment="1">
      <alignment horizontal="left" vertical="center"/>
    </xf>
    <xf numFmtId="0" fontId="9" fillId="0" borderId="6" xfId="0" applyFont="1" applyBorder="1" applyAlignment="1">
      <alignment horizontal="left" vertical="center"/>
    </xf>
    <xf numFmtId="0" fontId="9" fillId="3"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9" fillId="6" borderId="1" xfId="0" applyFont="1" applyFill="1" applyBorder="1" applyAlignment="1">
      <alignment horizontal="left" vertical="center" wrapText="1"/>
    </xf>
    <xf numFmtId="0" fontId="9" fillId="6" borderId="3" xfId="0" applyFont="1" applyFill="1" applyBorder="1" applyAlignment="1">
      <alignment horizontal="left" vertical="center" wrapText="1"/>
    </xf>
    <xf numFmtId="0" fontId="9" fillId="6" borderId="2" xfId="0" applyFont="1" applyFill="1" applyBorder="1" applyAlignment="1">
      <alignment horizontal="left" vertical="center" wrapText="1"/>
    </xf>
    <xf numFmtId="0" fontId="9" fillId="0" borderId="7" xfId="0" applyFont="1" applyBorder="1" applyAlignment="1">
      <alignment horizontal="left" vertical="center" wrapText="1"/>
    </xf>
    <xf numFmtId="0" fontId="9" fillId="3" borderId="16" xfId="0" applyFont="1" applyFill="1" applyBorder="1" applyAlignment="1">
      <alignment horizontal="center" vertical="center"/>
    </xf>
    <xf numFmtId="0" fontId="9" fillId="3" borderId="18" xfId="0" applyFont="1" applyFill="1" applyBorder="1" applyAlignment="1">
      <alignment horizontal="center" vertical="center"/>
    </xf>
    <xf numFmtId="0" fontId="9" fillId="3" borderId="17" xfId="0" applyFont="1" applyFill="1" applyBorder="1" applyAlignment="1">
      <alignment horizontal="center" vertical="center"/>
    </xf>
    <xf numFmtId="0" fontId="9" fillId="3" borderId="8" xfId="0" applyFont="1" applyFill="1" applyBorder="1" applyAlignment="1">
      <alignment horizontal="center" vertical="center"/>
    </xf>
    <xf numFmtId="0" fontId="9" fillId="3" borderId="15" xfId="0" applyFont="1" applyFill="1" applyBorder="1" applyAlignment="1">
      <alignment horizontal="center" vertical="center"/>
    </xf>
    <xf numFmtId="0" fontId="9" fillId="3" borderId="11" xfId="0" applyFont="1" applyFill="1" applyBorder="1" applyAlignment="1">
      <alignment horizontal="center" vertical="center"/>
    </xf>
    <xf numFmtId="0" fontId="9" fillId="3" borderId="5" xfId="0" applyFont="1" applyFill="1" applyBorder="1" applyAlignment="1">
      <alignment horizontal="center" vertical="center"/>
    </xf>
    <xf numFmtId="0" fontId="9" fillId="3" borderId="6" xfId="0" applyFont="1" applyFill="1" applyBorder="1" applyAlignment="1">
      <alignment horizontal="center" vertical="center"/>
    </xf>
    <xf numFmtId="0" fontId="9" fillId="6" borderId="5" xfId="0" applyFont="1" applyFill="1" applyBorder="1" applyAlignment="1">
      <alignment horizontal="left" vertical="center" wrapText="1"/>
    </xf>
    <xf numFmtId="0" fontId="9" fillId="6" borderId="6" xfId="0" applyFont="1" applyFill="1" applyBorder="1" applyAlignment="1">
      <alignment horizontal="left" vertical="center" wrapText="1"/>
    </xf>
    <xf numFmtId="0" fontId="2" fillId="6" borderId="1" xfId="0" applyFont="1" applyFill="1" applyBorder="1" applyAlignment="1" applyProtection="1">
      <alignment horizontal="left" vertical="center" wrapText="1"/>
    </xf>
    <xf numFmtId="3" fontId="9" fillId="6" borderId="1" xfId="0" applyNumberFormat="1" applyFont="1" applyFill="1" applyBorder="1" applyAlignment="1" applyProtection="1">
      <alignment vertical="center" wrapText="1"/>
      <protection hidden="1"/>
    </xf>
  </cellXfs>
  <cellStyles count="3">
    <cellStyle name="標準" xfId="0" builtinId="0"/>
    <cellStyle name="標準 2 2" xfId="1" xr:uid="{0B1A5448-D673-4A02-A5B8-2075B500D7C5}"/>
    <cellStyle name="標準 2 2 2" xfId="2" xr:uid="{F2E044BD-33EE-4F3A-A6E7-BA3D0803AFE5}"/>
  </cellStyles>
  <dxfs count="52">
    <dxf>
      <font>
        <color rgb="FF000000"/>
      </font>
      <fill>
        <patternFill patternType="solid">
          <fgColor indexed="64"/>
          <bgColor rgb="FF808080"/>
        </patternFill>
      </fill>
    </dxf>
    <dxf>
      <font>
        <color rgb="FF000000"/>
      </font>
      <fill>
        <patternFill patternType="solid">
          <fgColor indexed="64"/>
          <bgColor rgb="FF808080"/>
        </patternFill>
      </fill>
    </dxf>
    <dxf>
      <font>
        <color rgb="FFFF0000"/>
      </font>
      <fill>
        <patternFill patternType="solid">
          <fgColor indexed="64"/>
          <bgColor rgb="FF808080"/>
        </patternFill>
      </fill>
    </dxf>
    <dxf>
      <font>
        <color rgb="FFFF0000"/>
      </font>
      <fill>
        <patternFill patternType="solid">
          <fgColor indexed="64"/>
          <bgColor rgb="FF808080"/>
        </patternFill>
      </fill>
    </dxf>
    <dxf>
      <font>
        <color rgb="FFFF0000"/>
      </font>
      <fill>
        <patternFill patternType="solid">
          <fgColor indexed="64"/>
          <bgColor rgb="FF808080"/>
        </patternFill>
      </fill>
    </dxf>
    <dxf>
      <font>
        <color rgb="FFFF0000"/>
      </font>
      <fill>
        <patternFill patternType="solid">
          <fgColor indexed="64"/>
          <bgColor rgb="FF808080"/>
        </patternFill>
      </fill>
    </dxf>
    <dxf>
      <font>
        <color rgb="FFFF0000"/>
      </font>
      <fill>
        <patternFill patternType="solid">
          <fgColor indexed="64"/>
          <bgColor rgb="FF808080"/>
        </patternFill>
      </fill>
    </dxf>
    <dxf>
      <font>
        <color rgb="FFFF0000"/>
      </font>
      <fill>
        <patternFill patternType="solid">
          <fgColor indexed="64"/>
          <bgColor rgb="FF808080"/>
        </patternFill>
      </fill>
    </dxf>
    <dxf>
      <font>
        <color theme="0"/>
      </font>
      <fill>
        <patternFill patternType="solid">
          <fgColor indexed="64"/>
          <bgColor rgb="FFFF0000"/>
        </patternFill>
      </fill>
    </dxf>
    <dxf>
      <font>
        <color rgb="FF000000"/>
      </font>
      <fill>
        <patternFill patternType="solid">
          <fgColor indexed="64"/>
          <bgColor rgb="FF808080"/>
        </patternFill>
      </fill>
    </dxf>
    <dxf>
      <font>
        <color rgb="FF000000"/>
      </font>
      <fill>
        <patternFill patternType="solid">
          <fgColor indexed="64"/>
          <bgColor rgb="FF808080"/>
        </patternFill>
      </fill>
    </dxf>
    <dxf>
      <font>
        <color rgb="FF000000"/>
      </font>
      <fill>
        <patternFill patternType="solid">
          <fgColor indexed="64"/>
          <bgColor rgb="FF808080"/>
        </patternFill>
      </fill>
    </dxf>
    <dxf>
      <font>
        <color rgb="FF000000"/>
      </font>
      <fill>
        <patternFill patternType="solid">
          <fgColor indexed="64"/>
          <bgColor rgb="FF808080"/>
        </patternFill>
      </fill>
    </dxf>
    <dxf>
      <font>
        <color rgb="FF000000"/>
      </font>
      <fill>
        <patternFill patternType="solid">
          <fgColor indexed="64"/>
          <bgColor rgb="FF808080"/>
        </patternFill>
      </fill>
    </dxf>
    <dxf>
      <font>
        <color rgb="FF000000"/>
      </font>
      <fill>
        <patternFill patternType="solid">
          <fgColor indexed="64"/>
          <bgColor rgb="FF808080"/>
        </patternFill>
      </fill>
    </dxf>
    <dxf>
      <font>
        <color rgb="FF000000"/>
      </font>
      <fill>
        <patternFill patternType="solid">
          <fgColor indexed="64"/>
          <bgColor rgb="FF808080"/>
        </patternFill>
      </fill>
    </dxf>
    <dxf>
      <font>
        <color rgb="FF000000"/>
      </font>
      <fill>
        <patternFill patternType="solid">
          <fgColor indexed="64"/>
          <bgColor rgb="FF808080"/>
        </patternFill>
      </fill>
    </dxf>
    <dxf>
      <font>
        <color rgb="FF000000"/>
      </font>
      <fill>
        <patternFill patternType="solid">
          <fgColor indexed="64"/>
          <bgColor rgb="FF808080"/>
        </patternFill>
      </fill>
    </dxf>
    <dxf>
      <font>
        <color rgb="FF000000"/>
      </font>
      <fill>
        <patternFill patternType="solid">
          <fgColor indexed="64"/>
          <bgColor rgb="FF808080"/>
        </patternFill>
      </fill>
    </dxf>
    <dxf>
      <font>
        <color rgb="FF000000"/>
      </font>
      <fill>
        <patternFill patternType="solid">
          <fgColor indexed="64"/>
          <bgColor rgb="FF808080"/>
        </patternFill>
      </fill>
    </dxf>
    <dxf>
      <fill>
        <patternFill>
          <bgColor theme="0" tint="-0.499984740745262"/>
        </patternFill>
      </fill>
    </dxf>
    <dxf>
      <font>
        <color auto="1"/>
      </font>
      <fill>
        <patternFill patternType="solid">
          <fgColor indexed="64"/>
          <bgColor theme="0" tint="-0.499984740745262"/>
        </patternFill>
      </fill>
    </dxf>
    <dxf>
      <fill>
        <patternFill>
          <bgColor theme="0" tint="-0.499984740745262"/>
        </patternFill>
      </fill>
    </dxf>
    <dxf>
      <fill>
        <patternFill patternType="solid">
          <fgColor indexed="64"/>
          <bgColor rgb="FF808080"/>
        </patternFill>
      </fill>
    </dxf>
    <dxf>
      <fill>
        <patternFill patternType="solid">
          <fgColor indexed="64"/>
          <bgColor rgb="FF808080"/>
        </patternFill>
      </fill>
    </dxf>
    <dxf>
      <fill>
        <patternFill patternType="solid">
          <fgColor indexed="64"/>
          <bgColor rgb="FF808080"/>
        </patternFill>
      </fill>
    </dxf>
    <dxf>
      <fill>
        <patternFill>
          <bgColor theme="0" tint="-0.499984740745262"/>
        </patternFill>
      </fill>
    </dxf>
    <dxf>
      <font>
        <color rgb="FFFF0000"/>
      </font>
      <fill>
        <patternFill patternType="solid">
          <fgColor indexed="64"/>
          <bgColor rgb="FF808080"/>
        </patternFill>
      </fill>
    </dxf>
    <dxf>
      <font>
        <color rgb="FFFF0000"/>
      </font>
      <fill>
        <patternFill patternType="solid">
          <fgColor indexed="64"/>
          <bgColor rgb="FF808080"/>
        </patternFill>
      </fill>
    </dxf>
    <dxf>
      <font>
        <color rgb="FFFF0000"/>
      </font>
      <fill>
        <patternFill patternType="solid">
          <fgColor indexed="64"/>
          <bgColor rgb="FF808080"/>
        </patternFill>
      </fill>
    </dxf>
    <dxf>
      <font>
        <color rgb="FFFF0000"/>
      </font>
      <fill>
        <patternFill patternType="solid">
          <fgColor indexed="64"/>
          <bgColor rgb="FF808080"/>
        </patternFill>
      </fill>
    </dxf>
    <dxf>
      <font>
        <color rgb="FFFF0000"/>
      </font>
      <fill>
        <patternFill patternType="solid">
          <fgColor indexed="64"/>
          <bgColor rgb="FF808080"/>
        </patternFill>
      </fill>
    </dxf>
    <dxf>
      <font>
        <color rgb="FFFF0000"/>
      </font>
      <fill>
        <patternFill>
          <bgColor theme="0" tint="-0.499984740745262"/>
        </patternFill>
      </fill>
    </dxf>
    <dxf>
      <font>
        <color rgb="FFFF0000"/>
      </font>
      <fill>
        <patternFill patternType="solid">
          <fgColor indexed="64"/>
          <bgColor rgb="FF808080"/>
        </patternFill>
      </fill>
    </dxf>
    <dxf>
      <font>
        <color rgb="FFFF0000"/>
      </font>
      <fill>
        <patternFill>
          <bgColor theme="0" tint="-0.499984740745262"/>
        </patternFill>
      </fill>
    </dxf>
    <dxf>
      <font>
        <color rgb="FFFF0000"/>
      </font>
      <fill>
        <patternFill patternType="solid">
          <fgColor indexed="64"/>
          <bgColor rgb="FF808080"/>
        </patternFill>
      </fill>
    </dxf>
    <dxf>
      <font>
        <color rgb="FFFF0000"/>
      </font>
      <fill>
        <patternFill patternType="solid">
          <fgColor indexed="64"/>
          <bgColor rgb="FF808080"/>
        </patternFill>
      </fill>
    </dxf>
    <dxf>
      <font>
        <color rgb="FFFF0000"/>
      </font>
      <fill>
        <patternFill patternType="solid">
          <fgColor indexed="64"/>
          <bgColor rgb="FF808080"/>
        </patternFill>
      </fill>
    </dxf>
    <dxf>
      <font>
        <color rgb="FFFF0000"/>
      </font>
      <fill>
        <patternFill>
          <bgColor theme="0" tint="-0.499984740745262"/>
        </patternFill>
      </fill>
    </dxf>
    <dxf>
      <font>
        <color rgb="FF000000"/>
      </font>
      <fill>
        <patternFill patternType="solid">
          <fgColor indexed="64"/>
          <bgColor rgb="FF808080"/>
        </patternFill>
      </fill>
    </dxf>
    <dxf>
      <font>
        <color rgb="FF000000"/>
      </font>
      <fill>
        <patternFill patternType="solid">
          <fgColor indexed="64"/>
          <bgColor rgb="FF808080"/>
        </patternFill>
      </fill>
    </dxf>
    <dxf>
      <font>
        <color rgb="FF000000"/>
      </font>
      <fill>
        <patternFill patternType="solid">
          <fgColor indexed="64"/>
          <bgColor rgb="FF808080"/>
        </patternFill>
      </fill>
    </dxf>
    <dxf>
      <font>
        <color rgb="FF000000"/>
      </font>
      <fill>
        <patternFill patternType="solid">
          <fgColor indexed="64"/>
          <bgColor rgb="FF808080"/>
        </patternFill>
      </fill>
    </dxf>
    <dxf>
      <font>
        <color rgb="FF000000"/>
      </font>
      <fill>
        <patternFill patternType="solid">
          <fgColor indexed="64"/>
          <bgColor rgb="FF808080"/>
        </patternFill>
      </fill>
    </dxf>
    <dxf>
      <fill>
        <patternFill>
          <bgColor theme="0" tint="-0.499984740745262"/>
        </patternFill>
      </fill>
    </dxf>
    <dxf>
      <font>
        <color auto="1"/>
      </font>
      <fill>
        <patternFill patternType="solid">
          <fgColor indexed="64"/>
          <bgColor theme="0" tint="-0.499984740745262"/>
        </patternFill>
      </fill>
    </dxf>
    <dxf>
      <fill>
        <patternFill>
          <bgColor theme="0" tint="-0.499984740745262"/>
        </patternFill>
      </fill>
    </dxf>
    <dxf>
      <fill>
        <patternFill patternType="solid">
          <fgColor indexed="64"/>
          <bgColor rgb="FF808080"/>
        </patternFill>
      </fill>
    </dxf>
    <dxf>
      <fill>
        <patternFill patternType="solid">
          <fgColor indexed="64"/>
          <bgColor rgb="FF808080"/>
        </patternFill>
      </fill>
    </dxf>
    <dxf>
      <fill>
        <patternFill patternType="solid">
          <fgColor indexed="64"/>
          <bgColor rgb="FF808080"/>
        </patternFill>
      </fill>
    </dxf>
    <dxf>
      <fill>
        <patternFill>
          <bgColor theme="0" tint="-0.499984740745262"/>
        </patternFill>
      </fill>
    </dxf>
    <dxf>
      <fill>
        <patternFill>
          <bgColor theme="0" tint="-0.499984740745262"/>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44179</xdr:colOff>
      <xdr:row>20</xdr:row>
      <xdr:rowOff>21770</xdr:rowOff>
    </xdr:from>
    <xdr:to>
      <xdr:col>5</xdr:col>
      <xdr:colOff>177529</xdr:colOff>
      <xdr:row>26</xdr:row>
      <xdr:rowOff>619793</xdr:rowOff>
    </xdr:to>
    <xdr:sp macro="" textlink="">
      <xdr:nvSpPr>
        <xdr:cNvPr id="4" name="右中かっこ 3">
          <a:extLst>
            <a:ext uri="{FF2B5EF4-FFF2-40B4-BE49-F238E27FC236}">
              <a16:creationId xmlns:a16="http://schemas.microsoft.com/office/drawing/2014/main" id="{CFC4CDCC-347F-8D3A-C245-47D54B7942A6}"/>
            </a:ext>
          </a:extLst>
        </xdr:cNvPr>
        <xdr:cNvSpPr/>
      </xdr:nvSpPr>
      <xdr:spPr>
        <a:xfrm>
          <a:off x="9714855" y="3383535"/>
          <a:ext cx="133350" cy="1886699"/>
        </a:xfrm>
        <a:prstGeom prst="rightBrace">
          <a:avLst/>
        </a:prstGeom>
        <a:ln>
          <a:solidFill>
            <a:schemeClr val="bg1">
              <a:lumMod val="50000"/>
            </a:schemeClr>
          </a:solidFill>
        </a:ln>
      </xdr:spPr>
      <xdr:style>
        <a:lnRef idx="2">
          <a:schemeClr val="accent1"/>
        </a:lnRef>
        <a:fillRef idx="0">
          <a:schemeClr val="accent1"/>
        </a:fillRef>
        <a:effectRef idx="1">
          <a:schemeClr val="accent1"/>
        </a:effectRef>
        <a:fontRef idx="minor">
          <a:schemeClr val="tx1"/>
        </a:fontRef>
      </xdr:style>
      <xdr:txBody>
        <a:bodyPr rtlCol="0" anchor="ctr"/>
        <a:lstStyle/>
        <a:p>
          <a:pPr algn="l"/>
          <a:endParaRPr kumimoji="1" lang="ja-JP" altLang="en-US" sz="1100">
            <a:solidFill>
              <a:schemeClr val="tx1"/>
            </a:solidFill>
            <a:latin typeface="Meiryo UI" panose="020B0604030504040204" pitchFamily="50" charset="-128"/>
            <a:ea typeface="Meiryo UI" panose="020B0604030504040204" pitchFamily="50" charset="-128"/>
            <a:cs typeface="+mn-cs"/>
          </a:endParaRPr>
        </a:p>
      </xdr:txBody>
    </xdr:sp>
    <xdr:clientData/>
  </xdr:twoCellAnchor>
  <xdr:twoCellAnchor>
    <xdr:from>
      <xdr:col>5</xdr:col>
      <xdr:colOff>277467</xdr:colOff>
      <xdr:row>20</xdr:row>
      <xdr:rowOff>54447</xdr:rowOff>
    </xdr:from>
    <xdr:to>
      <xdr:col>6</xdr:col>
      <xdr:colOff>190500</xdr:colOff>
      <xdr:row>26</xdr:row>
      <xdr:rowOff>557893</xdr:rowOff>
    </xdr:to>
    <xdr:sp macro="" textlink="">
      <xdr:nvSpPr>
        <xdr:cNvPr id="6" name="正方形/長方形 5">
          <a:extLst>
            <a:ext uri="{FF2B5EF4-FFF2-40B4-BE49-F238E27FC236}">
              <a16:creationId xmlns:a16="http://schemas.microsoft.com/office/drawing/2014/main" id="{D48A98E7-7FF1-2DB0-400E-A33F499EEA5A}"/>
            </a:ext>
          </a:extLst>
        </xdr:cNvPr>
        <xdr:cNvSpPr/>
      </xdr:nvSpPr>
      <xdr:spPr>
        <a:xfrm>
          <a:off x="9952146" y="4708090"/>
          <a:ext cx="4770783" cy="1959410"/>
        </a:xfrm>
        <a:prstGeom prst="rect">
          <a:avLst/>
        </a:prstGeom>
        <a:solidFill>
          <a:schemeClr val="bg1">
            <a:lumMod val="95000"/>
          </a:schemeClr>
        </a:solidFill>
        <a:ln w="28575">
          <a:no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t"/>
        <a:lstStyle/>
        <a:p>
          <a:pPr algn="l"/>
          <a:r>
            <a:rPr kumimoji="1" lang="ja-JP" altLang="en-US" sz="1100">
              <a:solidFill>
                <a:sysClr val="windowText" lastClr="000000"/>
              </a:solidFill>
              <a:latin typeface="Meiryo UI" panose="020B0604030504040204" pitchFamily="50" charset="-128"/>
              <a:ea typeface="Meiryo UI" panose="020B0604030504040204" pitchFamily="50" charset="-128"/>
            </a:rPr>
            <a:t>留意点</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100">
              <a:solidFill>
                <a:sysClr val="windowText" lastClr="000000"/>
              </a:solidFill>
              <a:latin typeface="Meiryo UI" panose="020B0604030504040204" pitchFamily="50" charset="-128"/>
              <a:ea typeface="Meiryo UI" panose="020B0604030504040204" pitchFamily="50" charset="-128"/>
            </a:rPr>
            <a:t>・ 下記の補正式を参照し、費用ごとに補正要否を記載してください</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100">
              <a:solidFill>
                <a:sysClr val="windowText" lastClr="000000"/>
              </a:solidFill>
              <a:latin typeface="Meiryo UI" panose="020B0604030504040204" pitchFamily="50" charset="-128"/>
              <a:ea typeface="Meiryo UI" panose="020B0604030504040204" pitchFamily="50" charset="-128"/>
            </a:rPr>
            <a:t>・ 資本費・運転維持費・可変費・資本コストのすべてを補正不要（不要を入力）とした場合は、契約単価全体を消費者物価指数（コア</a:t>
          </a:r>
          <a:r>
            <a:rPr kumimoji="1" lang="en-US" altLang="ja-JP" sz="1100">
              <a:solidFill>
                <a:sysClr val="windowText" lastClr="000000"/>
              </a:solidFill>
              <a:latin typeface="Meiryo UI" panose="020B0604030504040204" pitchFamily="50" charset="-128"/>
              <a:ea typeface="Meiryo UI" panose="020B0604030504040204" pitchFamily="50" charset="-128"/>
            </a:rPr>
            <a:t>CPI</a:t>
          </a:r>
          <a:r>
            <a:rPr kumimoji="1" lang="ja-JP" altLang="en-US" sz="1100">
              <a:solidFill>
                <a:sysClr val="windowText" lastClr="000000"/>
              </a:solidFill>
              <a:latin typeface="Meiryo UI" panose="020B0604030504040204" pitchFamily="50" charset="-128"/>
              <a:ea typeface="Meiryo UI" panose="020B0604030504040204" pitchFamily="50" charset="-128"/>
            </a:rPr>
            <a:t>）で補正します</a:t>
          </a:r>
          <a:br>
            <a:rPr kumimoji="1" lang="en-US" altLang="ja-JP" sz="1100">
              <a:solidFill>
                <a:sysClr val="windowText" lastClr="000000"/>
              </a:solidFill>
              <a:latin typeface="Meiryo UI" panose="020B0604030504040204" pitchFamily="50" charset="-128"/>
              <a:ea typeface="Meiryo UI" panose="020B0604030504040204" pitchFamily="50" charset="-128"/>
            </a:rPr>
          </a:br>
          <a:r>
            <a:rPr kumimoji="1" lang="ja-JP" altLang="en-US" sz="1100">
              <a:solidFill>
                <a:sysClr val="windowText" lastClr="000000"/>
              </a:solidFill>
              <a:latin typeface="Meiryo UI" panose="020B0604030504040204" pitchFamily="50" charset="-128"/>
              <a:ea typeface="Meiryo UI" panose="020B0604030504040204" pitchFamily="50" charset="-128"/>
            </a:rPr>
            <a:t>・ 応札価格に含まれる費用の一部を補正不要（不要を入力）とした場合は、当該費用について制度適用期間終了年度まで補正を行なわないことにご注意ください</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100">
              <a:solidFill>
                <a:sysClr val="windowText" lastClr="000000"/>
              </a:solidFill>
              <a:latin typeface="Meiryo UI" panose="020B0604030504040204" pitchFamily="50" charset="-128"/>
              <a:ea typeface="Meiryo UI" panose="020B0604030504040204" pitchFamily="50" charset="-128"/>
            </a:rPr>
            <a:t>・ 応札の受付期間以降は費用ごとの補正要否の変更は認めません</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100">
              <a:solidFill>
                <a:sysClr val="windowText" lastClr="000000"/>
              </a:solidFill>
              <a:latin typeface="Meiryo UI" panose="020B0604030504040204" pitchFamily="50" charset="-128"/>
              <a:ea typeface="Meiryo UI" panose="020B0604030504040204" pitchFamily="50" charset="-128"/>
            </a:rPr>
            <a:t>・ 可変費の補正を希望する場合は、後続のシートの入力が必要となります</a:t>
          </a:r>
        </a:p>
      </xdr:txBody>
    </xdr:sp>
    <xdr:clientData/>
  </xdr:twoCellAnchor>
  <xdr:twoCellAnchor>
    <xdr:from>
      <xdr:col>5</xdr:col>
      <xdr:colOff>2655275</xdr:colOff>
      <xdr:row>0</xdr:row>
      <xdr:rowOff>0</xdr:rowOff>
    </xdr:from>
    <xdr:to>
      <xdr:col>5</xdr:col>
      <xdr:colOff>4860179</xdr:colOff>
      <xdr:row>3</xdr:row>
      <xdr:rowOff>0</xdr:rowOff>
    </xdr:to>
    <xdr:sp macro="" textlink="">
      <xdr:nvSpPr>
        <xdr:cNvPr id="2" name="正方形/長方形 1">
          <a:extLst>
            <a:ext uri="{FF2B5EF4-FFF2-40B4-BE49-F238E27FC236}">
              <a16:creationId xmlns:a16="http://schemas.microsoft.com/office/drawing/2014/main" id="{3BB07A74-5179-297B-03AE-9113A74AF839}"/>
            </a:ext>
          </a:extLst>
        </xdr:cNvPr>
        <xdr:cNvSpPr/>
      </xdr:nvSpPr>
      <xdr:spPr>
        <a:xfrm>
          <a:off x="12325951" y="172726"/>
          <a:ext cx="2204904" cy="499627"/>
        </a:xfrm>
        <a:prstGeom prst="rect">
          <a:avLst/>
        </a:prstGeom>
        <a:solidFill>
          <a:schemeClr val="bg1">
            <a:lumMod val="85000"/>
          </a:schemeClr>
        </a:solidFill>
        <a:ln w="28575">
          <a:no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algn="ctr"/>
          <a:r>
            <a:rPr kumimoji="1" lang="ja-JP" altLang="en-US" sz="1600" b="1">
              <a:solidFill>
                <a:sysClr val="windowText" lastClr="000000"/>
              </a:solidFill>
              <a:latin typeface="Meiryo UI" panose="020B0604030504040204" pitchFamily="50" charset="-128"/>
              <a:ea typeface="Meiryo UI" panose="020B0604030504040204" pitchFamily="50" charset="-128"/>
            </a:rPr>
            <a:t>応札年度</a:t>
          </a:r>
          <a:r>
            <a:rPr kumimoji="1" lang="en-US" altLang="ja-JP" sz="1600" b="1">
              <a:solidFill>
                <a:sysClr val="windowText" lastClr="000000"/>
              </a:solidFill>
              <a:latin typeface="Meiryo UI" panose="020B0604030504040204" pitchFamily="50" charset="-128"/>
              <a:ea typeface="Meiryo UI" panose="020B0604030504040204" pitchFamily="50" charset="-128"/>
            </a:rPr>
            <a:t>2026</a:t>
          </a:r>
          <a:r>
            <a:rPr kumimoji="1" lang="ja-JP" altLang="en-US" sz="1600" b="1">
              <a:solidFill>
                <a:sysClr val="windowText" lastClr="000000"/>
              </a:solidFill>
              <a:latin typeface="Meiryo UI" panose="020B0604030504040204" pitchFamily="50" charset="-128"/>
              <a:ea typeface="Meiryo UI" panose="020B0604030504040204" pitchFamily="50" charset="-128"/>
            </a:rPr>
            <a:t>年度</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313989</xdr:colOff>
      <xdr:row>1</xdr:row>
      <xdr:rowOff>32161</xdr:rowOff>
    </xdr:from>
    <xdr:to>
      <xdr:col>24</xdr:col>
      <xdr:colOff>518833</xdr:colOff>
      <xdr:row>47</xdr:row>
      <xdr:rowOff>150159</xdr:rowOff>
    </xdr:to>
    <xdr:sp macro="" textlink="">
      <xdr:nvSpPr>
        <xdr:cNvPr id="3" name="正方形/長方形 2">
          <a:extLst>
            <a:ext uri="{FF2B5EF4-FFF2-40B4-BE49-F238E27FC236}">
              <a16:creationId xmlns:a16="http://schemas.microsoft.com/office/drawing/2014/main" id="{DE09BC41-F63F-19A4-CD50-FD4FB7ACBD89}"/>
            </a:ext>
          </a:extLst>
        </xdr:cNvPr>
        <xdr:cNvSpPr/>
      </xdr:nvSpPr>
      <xdr:spPr>
        <a:xfrm>
          <a:off x="13039389" y="230281"/>
          <a:ext cx="8434444" cy="9254378"/>
        </a:xfrm>
        <a:prstGeom prst="rect">
          <a:avLst/>
        </a:prstGeom>
        <a:solidFill>
          <a:srgbClr val="FFFF00"/>
        </a:solidFill>
        <a:ln w="9525">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t"/>
        <a:lstStyle/>
        <a:p>
          <a:pPr algn="l"/>
          <a:r>
            <a:rPr kumimoji="1" lang="ja-JP" altLang="en-US" sz="1100">
              <a:solidFill>
                <a:sysClr val="windowText" lastClr="000000"/>
              </a:solidFill>
              <a:latin typeface="Meiryo UI" panose="020B0604030504040204" pitchFamily="50" charset="-128"/>
              <a:ea typeface="Meiryo UI" panose="020B0604030504040204" pitchFamily="50" charset="-128"/>
            </a:rPr>
            <a:t>■補正用の</a:t>
          </a:r>
          <a:r>
            <a:rPr kumimoji="1" lang="en-US" altLang="ja-JP" sz="1100">
              <a:solidFill>
                <a:sysClr val="windowText" lastClr="000000"/>
              </a:solidFill>
              <a:latin typeface="Meiryo UI" panose="020B0604030504040204" pitchFamily="50" charset="-128"/>
              <a:ea typeface="Meiryo UI" panose="020B0604030504040204" pitchFamily="50" charset="-128"/>
            </a:rPr>
            <a:t>CPI</a:t>
          </a:r>
          <a:r>
            <a:rPr kumimoji="1" lang="ja-JP" altLang="en-US" sz="1100">
              <a:solidFill>
                <a:sysClr val="windowText" lastClr="000000"/>
              </a:solidFill>
              <a:latin typeface="Meiryo UI" panose="020B0604030504040204" pitchFamily="50" charset="-128"/>
              <a:ea typeface="Meiryo UI" panose="020B0604030504040204" pitchFamily="50" charset="-128"/>
            </a:rPr>
            <a:t>抽出と</a:t>
          </a:r>
          <a:r>
            <a:rPr kumimoji="1" lang="en-US" altLang="ja-JP" sz="1100">
              <a:solidFill>
                <a:sysClr val="windowText" lastClr="000000"/>
              </a:solidFill>
              <a:latin typeface="Meiryo UI" panose="020B0604030504040204" pitchFamily="50" charset="-128"/>
              <a:ea typeface="Meiryo UI" panose="020B0604030504040204" pitchFamily="50" charset="-128"/>
            </a:rPr>
            <a:t>r</a:t>
          </a:r>
          <a:r>
            <a:rPr kumimoji="1" lang="ja-JP" altLang="en-US" sz="1100">
              <a:solidFill>
                <a:sysClr val="windowText" lastClr="000000"/>
              </a:solidFill>
              <a:latin typeface="Meiryo UI" panose="020B0604030504040204" pitchFamily="50" charset="-128"/>
              <a:ea typeface="Meiryo UI" panose="020B0604030504040204" pitchFamily="50" charset="-128"/>
            </a:rPr>
            <a:t>の計算</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100">
              <a:solidFill>
                <a:sysClr val="windowText" lastClr="000000"/>
              </a:solidFill>
              <a:latin typeface="Meiryo UI" panose="020B0604030504040204" pitchFamily="50" charset="-128"/>
              <a:ea typeface="Meiryo UI" panose="020B0604030504040204" pitchFamily="50" charset="-128"/>
            </a:rPr>
            <a:t>・調達国と日本の開始年、終了年の</a:t>
          </a:r>
          <a:r>
            <a:rPr kumimoji="1" lang="en-US" altLang="ja-JP" sz="1100">
              <a:solidFill>
                <a:sysClr val="windowText" lastClr="000000"/>
              </a:solidFill>
              <a:latin typeface="Meiryo UI" panose="020B0604030504040204" pitchFamily="50" charset="-128"/>
              <a:ea typeface="Meiryo UI" panose="020B0604030504040204" pitchFamily="50" charset="-128"/>
            </a:rPr>
            <a:t>CPI</a:t>
          </a:r>
          <a:r>
            <a:rPr kumimoji="1" lang="ja-JP" altLang="en-US" sz="1100">
              <a:solidFill>
                <a:sysClr val="windowText" lastClr="000000"/>
              </a:solidFill>
              <a:latin typeface="Meiryo UI" panose="020B0604030504040204" pitchFamily="50" charset="-128"/>
              <a:ea typeface="Meiryo UI" panose="020B0604030504040204" pitchFamily="50" charset="-128"/>
            </a:rPr>
            <a:t>をもとに</a:t>
          </a:r>
          <a:r>
            <a:rPr kumimoji="1" lang="en-US" altLang="ja-JP" sz="1100">
              <a:solidFill>
                <a:sysClr val="windowText" lastClr="000000"/>
              </a:solidFill>
              <a:latin typeface="Meiryo UI" panose="020B0604030504040204" pitchFamily="50" charset="-128"/>
              <a:ea typeface="Meiryo UI" panose="020B0604030504040204" pitchFamily="50" charset="-128"/>
            </a:rPr>
            <a:t>r</a:t>
          </a:r>
          <a:r>
            <a:rPr kumimoji="1" lang="ja-JP" altLang="en-US" sz="1100">
              <a:solidFill>
                <a:sysClr val="windowText" lastClr="000000"/>
              </a:solidFill>
              <a:latin typeface="Meiryo UI" panose="020B0604030504040204" pitchFamily="50" charset="-128"/>
              <a:ea typeface="Meiryo UI" panose="020B0604030504040204" pitchFamily="50" charset="-128"/>
            </a:rPr>
            <a:t>を求めています。</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pPr algn="l"/>
          <a:endParaRPr kumimoji="1" lang="en-US" altLang="ja-JP" sz="1100">
            <a:solidFill>
              <a:sysClr val="windowText" lastClr="000000"/>
            </a:solidFill>
            <a:latin typeface="Meiryo UI" panose="020B0604030504040204" pitchFamily="50" charset="-128"/>
            <a:ea typeface="Meiryo UI" panose="020B0604030504040204" pitchFamily="50" charset="-128"/>
          </a:endParaRPr>
        </a:p>
        <a:p>
          <a:pPr algn="l"/>
          <a:endParaRPr kumimoji="1" lang="en-US" altLang="ja-JP" sz="1100">
            <a:solidFill>
              <a:sysClr val="windowText" lastClr="000000"/>
            </a:solidFill>
            <a:latin typeface="Meiryo UI" panose="020B0604030504040204" pitchFamily="50" charset="-128"/>
            <a:ea typeface="Meiryo UI" panose="020B0604030504040204" pitchFamily="50" charset="-128"/>
          </a:endParaRPr>
        </a:p>
        <a:p>
          <a:pPr algn="l"/>
          <a:endParaRPr kumimoji="1" lang="en-US" altLang="ja-JP" sz="1100">
            <a:solidFill>
              <a:sysClr val="windowText" lastClr="000000"/>
            </a:solidFill>
            <a:latin typeface="Meiryo UI" panose="020B0604030504040204" pitchFamily="50" charset="-128"/>
            <a:ea typeface="Meiryo UI" panose="020B0604030504040204" pitchFamily="50" charset="-128"/>
          </a:endParaRPr>
        </a:p>
        <a:p>
          <a:pPr algn="l"/>
          <a:endParaRPr kumimoji="1" lang="en-US" altLang="ja-JP" sz="1100">
            <a:solidFill>
              <a:sysClr val="windowText" lastClr="000000"/>
            </a:solidFill>
            <a:latin typeface="Meiryo UI" panose="020B0604030504040204" pitchFamily="50" charset="-128"/>
            <a:ea typeface="Meiryo UI" panose="020B0604030504040204" pitchFamily="50" charset="-128"/>
          </a:endParaRPr>
        </a:p>
        <a:p>
          <a:pPr algn="l"/>
          <a:endParaRPr kumimoji="1" lang="en-US" altLang="ja-JP" sz="11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100">
              <a:solidFill>
                <a:sysClr val="windowText" lastClr="000000"/>
              </a:solidFill>
              <a:latin typeface="Meiryo UI" panose="020B0604030504040204" pitchFamily="50" charset="-128"/>
              <a:ea typeface="Meiryo UI" panose="020B0604030504040204" pitchFamily="50" charset="-128"/>
            </a:rPr>
            <a:t>　</a:t>
          </a:r>
          <a:r>
            <a:rPr kumimoji="1" lang="en-US" altLang="ja-JP" sz="1100">
              <a:solidFill>
                <a:sysClr val="windowText" lastClr="000000"/>
              </a:solidFill>
              <a:latin typeface="Meiryo UI" panose="020B0604030504040204" pitchFamily="50" charset="-128"/>
              <a:ea typeface="Meiryo UI" panose="020B0604030504040204" pitchFamily="50" charset="-128"/>
            </a:rPr>
            <a:t>H5=((H3/G3)^(1/10)-1)-((H4/G4)^(1/10)-1)</a:t>
          </a:r>
          <a:r>
            <a:rPr kumimoji="1" lang="ja-JP" altLang="en-US" sz="1100">
              <a:solidFill>
                <a:sysClr val="windowText" lastClr="000000"/>
              </a:solidFill>
              <a:latin typeface="Meiryo UI" panose="020B0604030504040204" pitchFamily="50" charset="-128"/>
              <a:ea typeface="Meiryo UI" panose="020B0604030504040204" pitchFamily="50" charset="-128"/>
            </a:rPr>
            <a:t>★入力している関数</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pPr algn="l"/>
          <a:endParaRPr kumimoji="1" lang="en-US" altLang="ja-JP" sz="11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100">
              <a:solidFill>
                <a:sysClr val="windowText" lastClr="000000"/>
              </a:solidFill>
              <a:latin typeface="Meiryo UI" panose="020B0604030504040204" pitchFamily="50" charset="-128"/>
              <a:ea typeface="Meiryo UI" panose="020B0604030504040204" pitchFamily="50" charset="-128"/>
            </a:rPr>
            <a:t>■補正係数の計算</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pPr algn="l"/>
          <a:r>
            <a:rPr kumimoji="1" lang="en-US" altLang="ja-JP" sz="1100">
              <a:solidFill>
                <a:sysClr val="windowText" lastClr="000000"/>
              </a:solidFill>
              <a:latin typeface="Meiryo UI" panose="020B0604030504040204" pitchFamily="50" charset="-128"/>
              <a:ea typeface="Meiryo UI" panose="020B0604030504040204" pitchFamily="50" charset="-128"/>
            </a:rPr>
            <a:t>r</a:t>
          </a:r>
          <a:r>
            <a:rPr kumimoji="1" lang="ja-JP" altLang="en-US" sz="1100">
              <a:solidFill>
                <a:sysClr val="windowText" lastClr="000000"/>
              </a:solidFill>
              <a:latin typeface="Meiryo UI" panose="020B0604030504040204" pitchFamily="50" charset="-128"/>
              <a:ea typeface="Meiryo UI" panose="020B0604030504040204" pitchFamily="50" charset="-128"/>
            </a:rPr>
            <a:t> 及び </a:t>
          </a:r>
          <a:r>
            <a:rPr kumimoji="1" lang="en-US" altLang="ja-JP" sz="1100">
              <a:solidFill>
                <a:sysClr val="windowText" lastClr="000000"/>
              </a:solidFill>
              <a:latin typeface="Meiryo UI" panose="020B0604030504040204" pitchFamily="50" charset="-128"/>
              <a:ea typeface="Meiryo UI" panose="020B0604030504040204" pitchFamily="50" charset="-128"/>
            </a:rPr>
            <a:t>s</a:t>
          </a:r>
          <a:r>
            <a:rPr kumimoji="1" lang="ja-JP" altLang="en-US" sz="1100">
              <a:solidFill>
                <a:sysClr val="windowText" lastClr="000000"/>
              </a:solidFill>
              <a:latin typeface="Meiryo UI" panose="020B0604030504040204" pitchFamily="50" charset="-128"/>
              <a:ea typeface="Meiryo UI" panose="020B0604030504040204" pitchFamily="50" charset="-128"/>
            </a:rPr>
            <a:t> を用いた補正係数の計算は、等比数列の和を用いて式を簡略化</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pPr algn="l"/>
          <a:r>
            <a:rPr kumimoji="1" lang="en-US" altLang="ja-JP" sz="1100">
              <a:solidFill>
                <a:sysClr val="windowText" lastClr="000000"/>
              </a:solidFill>
              <a:latin typeface="Meiryo UI" panose="020B0604030504040204" pitchFamily="50" charset="-128"/>
              <a:ea typeface="Meiryo UI" panose="020B0604030504040204" pitchFamily="50" charset="-128"/>
            </a:rPr>
            <a:t>{(1</a:t>
          </a:r>
          <a:r>
            <a:rPr kumimoji="1" lang="ja-JP" altLang="en-US" sz="1100">
              <a:solidFill>
                <a:sysClr val="windowText" lastClr="000000"/>
              </a:solidFill>
              <a:latin typeface="Meiryo UI" panose="020B0604030504040204" pitchFamily="50" charset="-128"/>
              <a:ea typeface="Meiryo UI" panose="020B0604030504040204" pitchFamily="50" charset="-128"/>
            </a:rPr>
            <a:t>＋</a:t>
          </a:r>
          <a:r>
            <a:rPr kumimoji="1" lang="en-US" altLang="ja-JP" sz="1100">
              <a:solidFill>
                <a:sysClr val="windowText" lastClr="000000"/>
              </a:solidFill>
              <a:latin typeface="Meiryo UI" panose="020B0604030504040204" pitchFamily="50" charset="-128"/>
              <a:ea typeface="Meiryo UI" panose="020B0604030504040204" pitchFamily="50" charset="-128"/>
            </a:rPr>
            <a:t>r)</a:t>
          </a:r>
          <a:r>
            <a:rPr kumimoji="1" lang="ja-JP" altLang="en-US" sz="1100">
              <a:solidFill>
                <a:sysClr val="windowText" lastClr="000000"/>
              </a:solidFill>
              <a:latin typeface="Meiryo UI" panose="020B0604030504040204" pitchFamily="50" charset="-128"/>
              <a:ea typeface="Meiryo UI" panose="020B0604030504040204" pitchFamily="50" charset="-128"/>
            </a:rPr>
            <a:t>＋</a:t>
          </a:r>
          <a:r>
            <a:rPr kumimoji="1" lang="en-US" altLang="ja-JP" sz="1100">
              <a:solidFill>
                <a:sysClr val="windowText" lastClr="000000"/>
              </a:solidFill>
              <a:latin typeface="Meiryo UI" panose="020B0604030504040204" pitchFamily="50" charset="-128"/>
              <a:ea typeface="Meiryo UI" panose="020B0604030504040204" pitchFamily="50" charset="-128"/>
            </a:rPr>
            <a:t>(1</a:t>
          </a:r>
          <a:r>
            <a:rPr kumimoji="1" lang="ja-JP" altLang="en-US" sz="1100">
              <a:solidFill>
                <a:sysClr val="windowText" lastClr="000000"/>
              </a:solidFill>
              <a:latin typeface="Meiryo UI" panose="020B0604030504040204" pitchFamily="50" charset="-128"/>
              <a:ea typeface="Meiryo UI" panose="020B0604030504040204" pitchFamily="50" charset="-128"/>
            </a:rPr>
            <a:t>＋</a:t>
          </a:r>
          <a:r>
            <a:rPr kumimoji="1" lang="en-US" altLang="ja-JP" sz="1100">
              <a:solidFill>
                <a:sysClr val="windowText" lastClr="000000"/>
              </a:solidFill>
              <a:latin typeface="Meiryo UI" panose="020B0604030504040204" pitchFamily="50" charset="-128"/>
              <a:ea typeface="Meiryo UI" panose="020B0604030504040204" pitchFamily="50" charset="-128"/>
            </a:rPr>
            <a:t>r)^2</a:t>
          </a:r>
          <a:r>
            <a:rPr kumimoji="1" lang="ja-JP" altLang="en-US" sz="1100">
              <a:solidFill>
                <a:sysClr val="windowText" lastClr="000000"/>
              </a:solidFill>
              <a:latin typeface="Meiryo UI" panose="020B0604030504040204" pitchFamily="50" charset="-128"/>
              <a:ea typeface="Meiryo UI" panose="020B0604030504040204" pitchFamily="50" charset="-128"/>
            </a:rPr>
            <a:t>＋</a:t>
          </a:r>
          <a:r>
            <a:rPr kumimoji="1" lang="en-US" altLang="ja-JP" sz="1100">
              <a:solidFill>
                <a:sysClr val="windowText" lastClr="000000"/>
              </a:solidFill>
              <a:latin typeface="Meiryo UI" panose="020B0604030504040204" pitchFamily="50" charset="-128"/>
              <a:ea typeface="Meiryo UI" panose="020B0604030504040204" pitchFamily="50" charset="-128"/>
            </a:rPr>
            <a:t>…</a:t>
          </a:r>
          <a:r>
            <a:rPr kumimoji="1" lang="ja-JP" altLang="en-US" sz="1100">
              <a:solidFill>
                <a:sysClr val="windowText" lastClr="000000"/>
              </a:solidFill>
              <a:latin typeface="Meiryo UI" panose="020B0604030504040204" pitchFamily="50" charset="-128"/>
              <a:ea typeface="Meiryo UI" panose="020B0604030504040204" pitchFamily="50" charset="-128"/>
            </a:rPr>
            <a:t>＋</a:t>
          </a:r>
          <a:r>
            <a:rPr kumimoji="1" lang="en-US" altLang="ja-JP" sz="1100">
              <a:solidFill>
                <a:sysClr val="windowText" lastClr="000000"/>
              </a:solidFill>
              <a:latin typeface="Meiryo UI" panose="020B0604030504040204" pitchFamily="50" charset="-128"/>
              <a:ea typeface="Meiryo UI" panose="020B0604030504040204" pitchFamily="50" charset="-128"/>
            </a:rPr>
            <a:t>(1</a:t>
          </a:r>
          <a:r>
            <a:rPr kumimoji="1" lang="ja-JP" altLang="en-US" sz="1100">
              <a:solidFill>
                <a:sysClr val="windowText" lastClr="000000"/>
              </a:solidFill>
              <a:latin typeface="Meiryo UI" panose="020B0604030504040204" pitchFamily="50" charset="-128"/>
              <a:ea typeface="Meiryo UI" panose="020B0604030504040204" pitchFamily="50" charset="-128"/>
            </a:rPr>
            <a:t>＋</a:t>
          </a:r>
          <a:r>
            <a:rPr kumimoji="1" lang="en-US" altLang="ja-JP" sz="1100">
              <a:solidFill>
                <a:sysClr val="windowText" lastClr="000000"/>
              </a:solidFill>
              <a:latin typeface="Meiryo UI" panose="020B0604030504040204" pitchFamily="50" charset="-128"/>
              <a:ea typeface="Meiryo UI" panose="020B0604030504040204" pitchFamily="50" charset="-128"/>
            </a:rPr>
            <a:t>r)^s}/s  </a:t>
          </a:r>
        </a:p>
        <a:p>
          <a:pPr algn="l"/>
          <a:r>
            <a:rPr kumimoji="1" lang="en-US" altLang="ja-JP" sz="1100">
              <a:solidFill>
                <a:sysClr val="windowText" lastClr="000000"/>
              </a:solidFill>
              <a:latin typeface="Meiryo UI" panose="020B0604030504040204" pitchFamily="50" charset="-128"/>
              <a:ea typeface="Meiryo UI" panose="020B0604030504040204" pitchFamily="50" charset="-128"/>
            </a:rPr>
            <a:t>=((1+r)*((1+r)^s-1)/r)/s</a:t>
          </a:r>
        </a:p>
        <a:p>
          <a:pPr algn="l"/>
          <a:r>
            <a:rPr kumimoji="1" lang="en-US" altLang="ja-JP" sz="1100">
              <a:solidFill>
                <a:sysClr val="windowText" lastClr="000000"/>
              </a:solidFill>
              <a:latin typeface="Meiryo UI" panose="020B0604030504040204" pitchFamily="50" charset="-128"/>
              <a:ea typeface="Meiryo UI" panose="020B0604030504040204" pitchFamily="50" charset="-128"/>
            </a:rPr>
            <a:t>=IF(H5=0,1,((1+H5)*((1+H5)^H6-1)/H5)/H6)</a:t>
          </a:r>
          <a:r>
            <a:rPr kumimoji="1" lang="ja-JP" altLang="en-US" sz="1100">
              <a:solidFill>
                <a:sysClr val="windowText" lastClr="000000"/>
              </a:solidFill>
              <a:latin typeface="Meiryo UI" panose="020B0604030504040204" pitchFamily="50" charset="-128"/>
              <a:ea typeface="Meiryo UI" panose="020B0604030504040204" pitchFamily="50" charset="-128"/>
            </a:rPr>
            <a:t>　★入力している関数</a:t>
          </a:r>
          <a:br>
            <a:rPr kumimoji="1" lang="en-US" altLang="ja-JP" sz="1100">
              <a:solidFill>
                <a:sysClr val="windowText" lastClr="000000"/>
              </a:solidFill>
              <a:latin typeface="Meiryo UI" panose="020B0604030504040204" pitchFamily="50" charset="-128"/>
              <a:ea typeface="Meiryo UI" panose="020B0604030504040204" pitchFamily="50" charset="-128"/>
            </a:rPr>
          </a:br>
          <a:r>
            <a:rPr kumimoji="1" lang="en-US" altLang="ja-JP" sz="1100">
              <a:solidFill>
                <a:sysClr val="windowText" lastClr="000000"/>
              </a:solidFill>
              <a:latin typeface="Meiryo UI" panose="020B0604030504040204" pitchFamily="50" charset="-128"/>
              <a:ea typeface="Meiryo UI" panose="020B0604030504040204" pitchFamily="50" charset="-128"/>
            </a:rPr>
            <a:t>※r</a:t>
          </a:r>
          <a:r>
            <a:rPr kumimoji="1" lang="ja-JP" altLang="en-US" sz="1100">
              <a:solidFill>
                <a:sysClr val="windowText" lastClr="000000"/>
              </a:solidFill>
              <a:latin typeface="Meiryo UI" panose="020B0604030504040204" pitchFamily="50" charset="-128"/>
              <a:ea typeface="Meiryo UI" panose="020B0604030504040204" pitchFamily="50" charset="-128"/>
            </a:rPr>
            <a:t>が</a:t>
          </a:r>
          <a:r>
            <a:rPr kumimoji="1" lang="en-US" altLang="ja-JP" sz="1100">
              <a:solidFill>
                <a:sysClr val="windowText" lastClr="000000"/>
              </a:solidFill>
              <a:latin typeface="Meiryo UI" panose="020B0604030504040204" pitchFamily="50" charset="-128"/>
              <a:ea typeface="Meiryo UI" panose="020B0604030504040204" pitchFamily="50" charset="-128"/>
            </a:rPr>
            <a:t>0</a:t>
          </a:r>
          <a:r>
            <a:rPr kumimoji="1" lang="ja-JP" altLang="en-US" sz="1100">
              <a:solidFill>
                <a:sysClr val="windowText" lastClr="000000"/>
              </a:solidFill>
              <a:latin typeface="Meiryo UI" panose="020B0604030504040204" pitchFamily="50" charset="-128"/>
              <a:ea typeface="Meiryo UI" panose="020B0604030504040204" pitchFamily="50" charset="-128"/>
            </a:rPr>
            <a:t>になった際の補正係数は、理論上「</a:t>
          </a:r>
          <a:r>
            <a:rPr kumimoji="1" lang="en-US" altLang="ja-JP" sz="1100">
              <a:solidFill>
                <a:sysClr val="windowText" lastClr="000000"/>
              </a:solidFill>
              <a:latin typeface="Meiryo UI" panose="020B0604030504040204" pitchFamily="50" charset="-128"/>
              <a:ea typeface="Meiryo UI" panose="020B0604030504040204" pitchFamily="50" charset="-128"/>
            </a:rPr>
            <a:t>1</a:t>
          </a:r>
          <a:r>
            <a:rPr kumimoji="1" lang="ja-JP" altLang="en-US" sz="1100">
              <a:solidFill>
                <a:sysClr val="windowText" lastClr="000000"/>
              </a:solidFill>
              <a:latin typeface="Meiryo UI" panose="020B0604030504040204" pitchFamily="50" charset="-128"/>
              <a:ea typeface="Meiryo UI" panose="020B0604030504040204" pitchFamily="50" charset="-128"/>
            </a:rPr>
            <a:t>」となるとして作成</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pPr algn="l"/>
          <a:endParaRPr kumimoji="1" lang="en-US" altLang="ja-JP" sz="11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100">
              <a:solidFill>
                <a:sysClr val="windowText" lastClr="000000"/>
              </a:solidFill>
              <a:latin typeface="Meiryo UI" panose="020B0604030504040204" pitchFamily="50" charset="-128"/>
              <a:ea typeface="Meiryo UI" panose="020B0604030504040204" pitchFamily="50" charset="-128"/>
            </a:rPr>
            <a:t>■補正後の可変費</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100">
              <a:solidFill>
                <a:sysClr val="windowText" lastClr="000000"/>
              </a:solidFill>
              <a:latin typeface="Meiryo UI" panose="020B0604030504040204" pitchFamily="50" charset="-128"/>
              <a:ea typeface="Meiryo UI" panose="020B0604030504040204" pitchFamily="50" charset="-128"/>
            </a:rPr>
            <a:t>補正係数をもとに補正の種別を計算</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100">
              <a:solidFill>
                <a:sysClr val="windowText" lastClr="000000"/>
              </a:solidFill>
              <a:latin typeface="Meiryo UI" panose="020B0604030504040204" pitchFamily="50" charset="-128"/>
              <a:ea typeface="Meiryo UI" panose="020B0604030504040204" pitchFamily="50" charset="-128"/>
            </a:rPr>
            <a:t>・天然ガスマーケット連動</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100">
              <a:solidFill>
                <a:sysClr val="windowText" lastClr="000000"/>
              </a:solidFill>
              <a:latin typeface="Meiryo UI" panose="020B0604030504040204" pitchFamily="50" charset="-128"/>
              <a:ea typeface="Meiryo UI" panose="020B0604030504040204" pitchFamily="50" charset="-128"/>
            </a:rPr>
            <a:t>天然ガスの燃料費 ＋ </a:t>
          </a:r>
          <a:r>
            <a:rPr kumimoji="1" lang="en-US" altLang="ja-JP" sz="1100">
              <a:solidFill>
                <a:sysClr val="windowText" lastClr="000000"/>
              </a:solidFill>
              <a:latin typeface="Meiryo UI" panose="020B0604030504040204" pitchFamily="50" charset="-128"/>
              <a:ea typeface="Meiryo UI" panose="020B0604030504040204" pitchFamily="50" charset="-128"/>
            </a:rPr>
            <a:t>(</a:t>
          </a:r>
          <a:r>
            <a:rPr kumimoji="1" lang="ja-JP" altLang="en-US" sz="1100">
              <a:solidFill>
                <a:sysClr val="windowText" lastClr="000000"/>
              </a:solidFill>
              <a:latin typeface="Meiryo UI" panose="020B0604030504040204" pitchFamily="50" charset="-128"/>
              <a:ea typeface="Meiryo UI" panose="020B0604030504040204" pitchFamily="50" charset="-128"/>
            </a:rPr>
            <a:t>水素・アンモニアの燃料費 － 天然ガスの燃料費</a:t>
          </a:r>
          <a:r>
            <a:rPr kumimoji="1" lang="en-US" altLang="ja-JP" sz="1100">
              <a:solidFill>
                <a:sysClr val="windowText" lastClr="000000"/>
              </a:solidFill>
              <a:latin typeface="Meiryo UI" panose="020B0604030504040204" pitchFamily="50" charset="-128"/>
              <a:ea typeface="Meiryo UI" panose="020B0604030504040204" pitchFamily="50" charset="-128"/>
            </a:rPr>
            <a:t>)</a:t>
          </a:r>
          <a:r>
            <a:rPr kumimoji="1" lang="ja-JP" altLang="en-US" sz="1100">
              <a:solidFill>
                <a:sysClr val="windowText" lastClr="000000"/>
              </a:solidFill>
              <a:latin typeface="Meiryo UI" panose="020B0604030504040204" pitchFamily="50" charset="-128"/>
              <a:ea typeface="Meiryo UI" panose="020B0604030504040204" pitchFamily="50" charset="-128"/>
            </a:rPr>
            <a:t>のうちの</a:t>
          </a:r>
          <a:r>
            <a:rPr kumimoji="1" lang="en-US" altLang="ja-JP" sz="1100">
              <a:solidFill>
                <a:sysClr val="windowText" lastClr="000000"/>
              </a:solidFill>
              <a:latin typeface="Meiryo UI" panose="020B0604030504040204" pitchFamily="50" charset="-128"/>
              <a:ea typeface="Meiryo UI" panose="020B0604030504040204" pitchFamily="50" charset="-128"/>
            </a:rPr>
            <a:t>OPEX × {(1</a:t>
          </a:r>
          <a:r>
            <a:rPr kumimoji="1" lang="ja-JP" altLang="en-US" sz="1100">
              <a:solidFill>
                <a:sysClr val="windowText" lastClr="000000"/>
              </a:solidFill>
              <a:latin typeface="Meiryo UI" panose="020B0604030504040204" pitchFamily="50" charset="-128"/>
              <a:ea typeface="Meiryo UI" panose="020B0604030504040204" pitchFamily="50" charset="-128"/>
            </a:rPr>
            <a:t>＋</a:t>
          </a:r>
          <a:r>
            <a:rPr kumimoji="1" lang="en-US" altLang="ja-JP" sz="1100">
              <a:solidFill>
                <a:sysClr val="windowText" lastClr="000000"/>
              </a:solidFill>
              <a:latin typeface="Meiryo UI" panose="020B0604030504040204" pitchFamily="50" charset="-128"/>
              <a:ea typeface="Meiryo UI" panose="020B0604030504040204" pitchFamily="50" charset="-128"/>
            </a:rPr>
            <a:t>r)</a:t>
          </a:r>
          <a:r>
            <a:rPr kumimoji="1" lang="ja-JP" altLang="en-US" sz="1100">
              <a:solidFill>
                <a:sysClr val="windowText" lastClr="000000"/>
              </a:solidFill>
              <a:latin typeface="Meiryo UI" panose="020B0604030504040204" pitchFamily="50" charset="-128"/>
              <a:ea typeface="Meiryo UI" panose="020B0604030504040204" pitchFamily="50" charset="-128"/>
            </a:rPr>
            <a:t>＋</a:t>
          </a:r>
          <a:r>
            <a:rPr kumimoji="1" lang="en-US" altLang="ja-JP" sz="1100">
              <a:solidFill>
                <a:sysClr val="windowText" lastClr="000000"/>
              </a:solidFill>
              <a:latin typeface="Meiryo UI" panose="020B0604030504040204" pitchFamily="50" charset="-128"/>
              <a:ea typeface="Meiryo UI" panose="020B0604030504040204" pitchFamily="50" charset="-128"/>
            </a:rPr>
            <a:t>(1</a:t>
          </a:r>
          <a:r>
            <a:rPr kumimoji="1" lang="ja-JP" altLang="en-US" sz="1100">
              <a:solidFill>
                <a:sysClr val="windowText" lastClr="000000"/>
              </a:solidFill>
              <a:latin typeface="Meiryo UI" panose="020B0604030504040204" pitchFamily="50" charset="-128"/>
              <a:ea typeface="Meiryo UI" panose="020B0604030504040204" pitchFamily="50" charset="-128"/>
            </a:rPr>
            <a:t>＋</a:t>
          </a:r>
          <a:r>
            <a:rPr kumimoji="1" lang="en-US" altLang="ja-JP" sz="1100">
              <a:solidFill>
                <a:sysClr val="windowText" lastClr="000000"/>
              </a:solidFill>
              <a:latin typeface="Meiryo UI" panose="020B0604030504040204" pitchFamily="50" charset="-128"/>
              <a:ea typeface="Meiryo UI" panose="020B0604030504040204" pitchFamily="50" charset="-128"/>
            </a:rPr>
            <a:t>r)^2</a:t>
          </a:r>
          <a:r>
            <a:rPr kumimoji="1" lang="ja-JP" altLang="en-US" sz="1100">
              <a:solidFill>
                <a:sysClr val="windowText" lastClr="000000"/>
              </a:solidFill>
              <a:latin typeface="Meiryo UI" panose="020B0604030504040204" pitchFamily="50" charset="-128"/>
              <a:ea typeface="Meiryo UI" panose="020B0604030504040204" pitchFamily="50" charset="-128"/>
            </a:rPr>
            <a:t>＋</a:t>
          </a:r>
          <a:r>
            <a:rPr kumimoji="1" lang="en-US" altLang="ja-JP" sz="1100">
              <a:solidFill>
                <a:sysClr val="windowText" lastClr="000000"/>
              </a:solidFill>
              <a:latin typeface="Meiryo UI" panose="020B0604030504040204" pitchFamily="50" charset="-128"/>
              <a:ea typeface="Meiryo UI" panose="020B0604030504040204" pitchFamily="50" charset="-128"/>
            </a:rPr>
            <a:t>…</a:t>
          </a:r>
          <a:r>
            <a:rPr kumimoji="1" lang="ja-JP" altLang="en-US" sz="1100">
              <a:solidFill>
                <a:sysClr val="windowText" lastClr="000000"/>
              </a:solidFill>
              <a:latin typeface="Meiryo UI" panose="020B0604030504040204" pitchFamily="50" charset="-128"/>
              <a:ea typeface="Meiryo UI" panose="020B0604030504040204" pitchFamily="50" charset="-128"/>
            </a:rPr>
            <a:t>＋</a:t>
          </a:r>
          <a:r>
            <a:rPr kumimoji="1" lang="en-US" altLang="ja-JP" sz="1100">
              <a:solidFill>
                <a:sysClr val="windowText" lastClr="000000"/>
              </a:solidFill>
              <a:latin typeface="Meiryo UI" panose="020B0604030504040204" pitchFamily="50" charset="-128"/>
              <a:ea typeface="Meiryo UI" panose="020B0604030504040204" pitchFamily="50" charset="-128"/>
            </a:rPr>
            <a:t>(1</a:t>
          </a:r>
          <a:r>
            <a:rPr kumimoji="1" lang="ja-JP" altLang="en-US" sz="1100">
              <a:solidFill>
                <a:sysClr val="windowText" lastClr="000000"/>
              </a:solidFill>
              <a:latin typeface="Meiryo UI" panose="020B0604030504040204" pitchFamily="50" charset="-128"/>
              <a:ea typeface="Meiryo UI" panose="020B0604030504040204" pitchFamily="50" charset="-128"/>
            </a:rPr>
            <a:t>＋</a:t>
          </a:r>
          <a:r>
            <a:rPr kumimoji="1" lang="en-US" altLang="ja-JP" sz="1100">
              <a:solidFill>
                <a:sysClr val="windowText" lastClr="000000"/>
              </a:solidFill>
              <a:latin typeface="Meiryo UI" panose="020B0604030504040204" pitchFamily="50" charset="-128"/>
              <a:ea typeface="Meiryo UI" panose="020B0604030504040204" pitchFamily="50" charset="-128"/>
            </a:rPr>
            <a:t>r)^s}/s </a:t>
          </a:r>
        </a:p>
        <a:p>
          <a:pPr algn="l"/>
          <a:r>
            <a:rPr kumimoji="1" lang="ja-JP" altLang="en-US" sz="1100">
              <a:solidFill>
                <a:sysClr val="windowText" lastClr="000000"/>
              </a:solidFill>
              <a:latin typeface="Meiryo UI" panose="020B0604030504040204" pitchFamily="50" charset="-128"/>
              <a:ea typeface="Meiryo UI" panose="020B0604030504040204" pitchFamily="50" charset="-128"/>
            </a:rPr>
            <a:t>＋ </a:t>
          </a:r>
          <a:r>
            <a:rPr kumimoji="1" lang="en-US" altLang="ja-JP" sz="1100">
              <a:solidFill>
                <a:sysClr val="windowText" lastClr="000000"/>
              </a:solidFill>
              <a:latin typeface="Meiryo UI" panose="020B0604030504040204" pitchFamily="50" charset="-128"/>
              <a:ea typeface="Meiryo UI" panose="020B0604030504040204" pitchFamily="50" charset="-128"/>
            </a:rPr>
            <a:t>(</a:t>
          </a:r>
          <a:r>
            <a:rPr kumimoji="1" lang="ja-JP" altLang="en-US" sz="1100">
              <a:solidFill>
                <a:sysClr val="windowText" lastClr="000000"/>
              </a:solidFill>
              <a:latin typeface="Meiryo UI" panose="020B0604030504040204" pitchFamily="50" charset="-128"/>
              <a:ea typeface="Meiryo UI" panose="020B0604030504040204" pitchFamily="50" charset="-128"/>
            </a:rPr>
            <a:t>水素・アンモニアの燃料費 － 天然ガスの燃料費</a:t>
          </a:r>
          <a:r>
            <a:rPr kumimoji="1" lang="en-US" altLang="ja-JP" sz="1100">
              <a:solidFill>
                <a:sysClr val="windowText" lastClr="000000"/>
              </a:solidFill>
              <a:latin typeface="Meiryo UI" panose="020B0604030504040204" pitchFamily="50" charset="-128"/>
              <a:ea typeface="Meiryo UI" panose="020B0604030504040204" pitchFamily="50" charset="-128"/>
            </a:rPr>
            <a:t>)</a:t>
          </a:r>
          <a:r>
            <a:rPr kumimoji="1" lang="ja-JP" altLang="en-US" sz="1100">
              <a:solidFill>
                <a:sysClr val="windowText" lastClr="000000"/>
              </a:solidFill>
              <a:latin typeface="Meiryo UI" panose="020B0604030504040204" pitchFamily="50" charset="-128"/>
              <a:ea typeface="Meiryo UI" panose="020B0604030504040204" pitchFamily="50" charset="-128"/>
            </a:rPr>
            <a:t>のうちの</a:t>
          </a:r>
          <a:r>
            <a:rPr kumimoji="1" lang="en-US" altLang="ja-JP" sz="1100">
              <a:solidFill>
                <a:sysClr val="windowText" lastClr="000000"/>
              </a:solidFill>
              <a:latin typeface="Meiryo UI" panose="020B0604030504040204" pitchFamily="50" charset="-128"/>
              <a:ea typeface="Meiryo UI" panose="020B0604030504040204" pitchFamily="50" charset="-128"/>
            </a:rPr>
            <a:t>CAPEX  </a:t>
          </a:r>
          <a:r>
            <a:rPr kumimoji="1" lang="ja-JP" altLang="en-US" sz="1100">
              <a:solidFill>
                <a:sysClr val="windowText" lastClr="000000"/>
              </a:solidFill>
              <a:latin typeface="Meiryo UI" panose="020B0604030504040204" pitchFamily="50" charset="-128"/>
              <a:ea typeface="Meiryo UI" panose="020B0604030504040204" pitchFamily="50" charset="-128"/>
            </a:rPr>
            <a:t>－ </a:t>
          </a:r>
          <a:r>
            <a:rPr kumimoji="1" lang="en-US" altLang="ja-JP" sz="1100">
              <a:solidFill>
                <a:sysClr val="windowText" lastClr="000000"/>
              </a:solidFill>
              <a:latin typeface="Meiryo UI" panose="020B0604030504040204" pitchFamily="50" charset="-128"/>
              <a:ea typeface="Meiryo UI" panose="020B0604030504040204" pitchFamily="50" charset="-128"/>
            </a:rPr>
            <a:t>LNG</a:t>
          </a:r>
          <a:r>
            <a:rPr kumimoji="1" lang="ja-JP" altLang="en-US" sz="1100">
              <a:solidFill>
                <a:sysClr val="windowText" lastClr="000000"/>
              </a:solidFill>
              <a:latin typeface="Meiryo UI" panose="020B0604030504040204" pitchFamily="50" charset="-128"/>
              <a:ea typeface="Meiryo UI" panose="020B0604030504040204" pitchFamily="50" charset="-128"/>
            </a:rPr>
            <a:t>・石炭の燃料費</a:t>
          </a:r>
          <a:br>
            <a:rPr kumimoji="1" lang="en-US" altLang="ja-JP" sz="1100">
              <a:solidFill>
                <a:sysClr val="windowText" lastClr="000000"/>
              </a:solidFill>
              <a:latin typeface="Meiryo UI" panose="020B0604030504040204" pitchFamily="50" charset="-128"/>
              <a:ea typeface="Meiryo UI" panose="020B0604030504040204" pitchFamily="50" charset="-128"/>
            </a:rPr>
          </a:br>
          <a:r>
            <a:rPr kumimoji="1" lang="en-US" altLang="ja-JP" sz="1100">
              <a:solidFill>
                <a:sysClr val="windowText" lastClr="000000"/>
              </a:solidFill>
              <a:latin typeface="Meiryo UI" panose="020B0604030504040204" pitchFamily="50" charset="-128"/>
              <a:ea typeface="Meiryo UI" panose="020B0604030504040204" pitchFamily="50" charset="-128"/>
            </a:rPr>
            <a:t>=</a:t>
          </a:r>
          <a:r>
            <a:rPr kumimoji="1" lang="ja-JP" altLang="en-US" sz="1100">
              <a:solidFill>
                <a:sysClr val="windowText" lastClr="000000"/>
              </a:solidFill>
              <a:latin typeface="Meiryo UI" panose="020B0604030504040204" pitchFamily="50" charset="-128"/>
              <a:ea typeface="Meiryo UI" panose="020B0604030504040204" pitchFamily="50" charset="-128"/>
            </a:rPr>
            <a:t>補正後の応札価格</a:t>
          </a:r>
          <a:r>
            <a:rPr kumimoji="1" lang="en-US" altLang="ja-JP" sz="1100">
              <a:solidFill>
                <a:sysClr val="windowText" lastClr="000000"/>
              </a:solidFill>
              <a:latin typeface="Meiryo UI" panose="020B0604030504040204" pitchFamily="50" charset="-128"/>
              <a:ea typeface="Meiryo UI" panose="020B0604030504040204" pitchFamily="50" charset="-128"/>
            </a:rPr>
            <a:t>_</a:t>
          </a:r>
          <a:r>
            <a:rPr kumimoji="1" lang="ja-JP" altLang="en-US" sz="1100">
              <a:solidFill>
                <a:sysClr val="windowText" lastClr="000000"/>
              </a:solidFill>
              <a:latin typeface="Meiryo UI" panose="020B0604030504040204" pitchFamily="50" charset="-128"/>
              <a:ea typeface="Meiryo UI" panose="020B0604030504040204" pitchFamily="50" charset="-128"/>
            </a:rPr>
            <a:t>水素・アンモニア専焼・混焼</a:t>
          </a:r>
          <a:r>
            <a:rPr kumimoji="1" lang="en-US" altLang="ja-JP" sz="1100">
              <a:solidFill>
                <a:sysClr val="windowText" lastClr="000000"/>
              </a:solidFill>
              <a:latin typeface="Meiryo UI" panose="020B0604030504040204" pitchFamily="50" charset="-128"/>
              <a:ea typeface="Meiryo UI" panose="020B0604030504040204" pitchFamily="50" charset="-128"/>
            </a:rPr>
            <a:t>!$D$22+(</a:t>
          </a:r>
          <a:r>
            <a:rPr kumimoji="1" lang="ja-JP" altLang="en-US" sz="1100">
              <a:solidFill>
                <a:sysClr val="windowText" lastClr="000000"/>
              </a:solidFill>
              <a:latin typeface="Meiryo UI" panose="020B0604030504040204" pitchFamily="50" charset="-128"/>
              <a:ea typeface="Meiryo UI" panose="020B0604030504040204" pitchFamily="50" charset="-128"/>
            </a:rPr>
            <a:t>補正後の応札価格</a:t>
          </a:r>
          <a:r>
            <a:rPr kumimoji="1" lang="en-US" altLang="ja-JP" sz="1100">
              <a:solidFill>
                <a:sysClr val="windowText" lastClr="000000"/>
              </a:solidFill>
              <a:latin typeface="Meiryo UI" panose="020B0604030504040204" pitchFamily="50" charset="-128"/>
              <a:ea typeface="Meiryo UI" panose="020B0604030504040204" pitchFamily="50" charset="-128"/>
            </a:rPr>
            <a:t>_</a:t>
          </a:r>
          <a:r>
            <a:rPr kumimoji="1" lang="ja-JP" altLang="en-US" sz="1100">
              <a:solidFill>
                <a:sysClr val="windowText" lastClr="000000"/>
              </a:solidFill>
              <a:latin typeface="Meiryo UI" panose="020B0604030504040204" pitchFamily="50" charset="-128"/>
              <a:ea typeface="Meiryo UI" panose="020B0604030504040204" pitchFamily="50" charset="-128"/>
            </a:rPr>
            <a:t>水素・アンモニア専焼・混焼</a:t>
          </a:r>
          <a:r>
            <a:rPr kumimoji="1" lang="en-US" altLang="ja-JP" sz="1100">
              <a:solidFill>
                <a:sysClr val="windowText" lastClr="000000"/>
              </a:solidFill>
              <a:latin typeface="Meiryo UI" panose="020B0604030504040204" pitchFamily="50" charset="-128"/>
              <a:ea typeface="Meiryo UI" panose="020B0604030504040204" pitchFamily="50" charset="-128"/>
            </a:rPr>
            <a:t>!$D$24)*$G$13+</a:t>
          </a:r>
          <a:r>
            <a:rPr kumimoji="1" lang="ja-JP" altLang="en-US" sz="1100">
              <a:solidFill>
                <a:sysClr val="windowText" lastClr="000000"/>
              </a:solidFill>
              <a:latin typeface="Meiryo UI" panose="020B0604030504040204" pitchFamily="50" charset="-128"/>
              <a:ea typeface="Meiryo UI" panose="020B0604030504040204" pitchFamily="50" charset="-128"/>
            </a:rPr>
            <a:t>補正後の応札価格</a:t>
          </a:r>
          <a:r>
            <a:rPr kumimoji="1" lang="en-US" altLang="ja-JP" sz="1100">
              <a:solidFill>
                <a:sysClr val="windowText" lastClr="000000"/>
              </a:solidFill>
              <a:latin typeface="Meiryo UI" panose="020B0604030504040204" pitchFamily="50" charset="-128"/>
              <a:ea typeface="Meiryo UI" panose="020B0604030504040204" pitchFamily="50" charset="-128"/>
            </a:rPr>
            <a:t>_</a:t>
          </a:r>
          <a:r>
            <a:rPr kumimoji="1" lang="ja-JP" altLang="en-US" sz="1100">
              <a:solidFill>
                <a:sysClr val="windowText" lastClr="000000"/>
              </a:solidFill>
              <a:latin typeface="Meiryo UI" panose="020B0604030504040204" pitchFamily="50" charset="-128"/>
              <a:ea typeface="Meiryo UI" panose="020B0604030504040204" pitchFamily="50" charset="-128"/>
            </a:rPr>
            <a:t>水素・アンモニア専焼・混焼</a:t>
          </a:r>
          <a:r>
            <a:rPr kumimoji="1" lang="en-US" altLang="ja-JP" sz="1100">
              <a:solidFill>
                <a:sysClr val="windowText" lastClr="000000"/>
              </a:solidFill>
              <a:latin typeface="Meiryo UI" panose="020B0604030504040204" pitchFamily="50" charset="-128"/>
              <a:ea typeface="Meiryo UI" panose="020B0604030504040204" pitchFamily="50" charset="-128"/>
            </a:rPr>
            <a:t>!$D$25-</a:t>
          </a:r>
          <a:r>
            <a:rPr kumimoji="1" lang="ja-JP" altLang="en-US" sz="1100">
              <a:solidFill>
                <a:sysClr val="windowText" lastClr="000000"/>
              </a:solidFill>
              <a:latin typeface="Meiryo UI" panose="020B0604030504040204" pitchFamily="50" charset="-128"/>
              <a:ea typeface="Meiryo UI" panose="020B0604030504040204" pitchFamily="50" charset="-128"/>
            </a:rPr>
            <a:t>補正後の応札価格</a:t>
          </a:r>
          <a:r>
            <a:rPr kumimoji="1" lang="en-US" altLang="ja-JP" sz="1100">
              <a:solidFill>
                <a:sysClr val="windowText" lastClr="000000"/>
              </a:solidFill>
              <a:latin typeface="Meiryo UI" panose="020B0604030504040204" pitchFamily="50" charset="-128"/>
              <a:ea typeface="Meiryo UI" panose="020B0604030504040204" pitchFamily="50" charset="-128"/>
            </a:rPr>
            <a:t>_</a:t>
          </a:r>
          <a:r>
            <a:rPr kumimoji="1" lang="ja-JP" altLang="en-US" sz="1100">
              <a:solidFill>
                <a:sysClr val="windowText" lastClr="000000"/>
              </a:solidFill>
              <a:latin typeface="Meiryo UI" panose="020B0604030504040204" pitchFamily="50" charset="-128"/>
              <a:ea typeface="Meiryo UI" panose="020B0604030504040204" pitchFamily="50" charset="-128"/>
            </a:rPr>
            <a:t>水素・アンモニア専焼・混焼</a:t>
          </a:r>
          <a:r>
            <a:rPr kumimoji="1" lang="en-US" altLang="ja-JP" sz="1100">
              <a:solidFill>
                <a:sysClr val="windowText" lastClr="000000"/>
              </a:solidFill>
              <a:latin typeface="Meiryo UI" panose="020B0604030504040204" pitchFamily="50" charset="-128"/>
              <a:ea typeface="Meiryo UI" panose="020B0604030504040204" pitchFamily="50" charset="-128"/>
            </a:rPr>
            <a:t>!$D$26</a:t>
          </a:r>
        </a:p>
        <a:p>
          <a:pPr algn="l"/>
          <a:endParaRPr kumimoji="1" lang="en-US" altLang="ja-JP" sz="11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100">
              <a:solidFill>
                <a:sysClr val="windowText" lastClr="000000"/>
              </a:solidFill>
              <a:latin typeface="Meiryo UI" panose="020B0604030504040204" pitchFamily="50" charset="-128"/>
              <a:ea typeface="Meiryo UI" panose="020B0604030504040204" pitchFamily="50" charset="-128"/>
            </a:rPr>
            <a:t>・天然ガスエスカレ補正</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pPr algn="l"/>
          <a:r>
            <a:rPr kumimoji="1" lang="en-US" altLang="ja-JP" sz="1100">
              <a:solidFill>
                <a:sysClr val="windowText" lastClr="000000"/>
              </a:solidFill>
              <a:latin typeface="Meiryo UI" panose="020B0604030504040204" pitchFamily="50" charset="-128"/>
              <a:ea typeface="Meiryo UI" panose="020B0604030504040204" pitchFamily="50" charset="-128"/>
            </a:rPr>
            <a:t>{</a:t>
          </a:r>
          <a:r>
            <a:rPr kumimoji="1" lang="ja-JP" altLang="en-US" sz="1100">
              <a:solidFill>
                <a:sysClr val="windowText" lastClr="000000"/>
              </a:solidFill>
              <a:latin typeface="Meiryo UI" panose="020B0604030504040204" pitchFamily="50" charset="-128"/>
              <a:ea typeface="Meiryo UI" panose="020B0604030504040204" pitchFamily="50" charset="-128"/>
            </a:rPr>
            <a:t>天然ガスの燃料費 ＋ </a:t>
          </a:r>
          <a:r>
            <a:rPr kumimoji="1" lang="en-US" altLang="ja-JP" sz="1100">
              <a:solidFill>
                <a:sysClr val="windowText" lastClr="000000"/>
              </a:solidFill>
              <a:latin typeface="Meiryo UI" panose="020B0604030504040204" pitchFamily="50" charset="-128"/>
              <a:ea typeface="Meiryo UI" panose="020B0604030504040204" pitchFamily="50" charset="-128"/>
            </a:rPr>
            <a:t>(</a:t>
          </a:r>
          <a:r>
            <a:rPr kumimoji="1" lang="ja-JP" altLang="en-US" sz="1100">
              <a:solidFill>
                <a:sysClr val="windowText" lastClr="000000"/>
              </a:solidFill>
              <a:latin typeface="Meiryo UI" panose="020B0604030504040204" pitchFamily="50" charset="-128"/>
              <a:ea typeface="Meiryo UI" panose="020B0604030504040204" pitchFamily="50" charset="-128"/>
            </a:rPr>
            <a:t>水素・アンモニアの燃料費 － 天然ガスの燃料費</a:t>
          </a:r>
          <a:r>
            <a:rPr kumimoji="1" lang="en-US" altLang="ja-JP" sz="1100">
              <a:solidFill>
                <a:sysClr val="windowText" lastClr="000000"/>
              </a:solidFill>
              <a:latin typeface="Meiryo UI" panose="020B0604030504040204" pitchFamily="50" charset="-128"/>
              <a:ea typeface="Meiryo UI" panose="020B0604030504040204" pitchFamily="50" charset="-128"/>
            </a:rPr>
            <a:t>)</a:t>
          </a:r>
          <a:r>
            <a:rPr kumimoji="1" lang="ja-JP" altLang="en-US" sz="1100">
              <a:solidFill>
                <a:sysClr val="windowText" lastClr="000000"/>
              </a:solidFill>
              <a:latin typeface="Meiryo UI" panose="020B0604030504040204" pitchFamily="50" charset="-128"/>
              <a:ea typeface="Meiryo UI" panose="020B0604030504040204" pitchFamily="50" charset="-128"/>
            </a:rPr>
            <a:t>のうちの</a:t>
          </a:r>
          <a:r>
            <a:rPr kumimoji="1" lang="en-US" altLang="ja-JP" sz="1100">
              <a:solidFill>
                <a:sysClr val="windowText" lastClr="000000"/>
              </a:solidFill>
              <a:latin typeface="Meiryo UI" panose="020B0604030504040204" pitchFamily="50" charset="-128"/>
              <a:ea typeface="Meiryo UI" panose="020B0604030504040204" pitchFamily="50" charset="-128"/>
            </a:rPr>
            <a:t>OPEX}× {(1</a:t>
          </a:r>
          <a:r>
            <a:rPr kumimoji="1" lang="ja-JP" altLang="en-US" sz="1100">
              <a:solidFill>
                <a:sysClr val="windowText" lastClr="000000"/>
              </a:solidFill>
              <a:latin typeface="Meiryo UI" panose="020B0604030504040204" pitchFamily="50" charset="-128"/>
              <a:ea typeface="Meiryo UI" panose="020B0604030504040204" pitchFamily="50" charset="-128"/>
            </a:rPr>
            <a:t>＋</a:t>
          </a:r>
          <a:r>
            <a:rPr kumimoji="1" lang="en-US" altLang="ja-JP" sz="1100">
              <a:solidFill>
                <a:sysClr val="windowText" lastClr="000000"/>
              </a:solidFill>
              <a:latin typeface="Meiryo UI" panose="020B0604030504040204" pitchFamily="50" charset="-128"/>
              <a:ea typeface="Meiryo UI" panose="020B0604030504040204" pitchFamily="50" charset="-128"/>
            </a:rPr>
            <a:t>r)</a:t>
          </a:r>
          <a:r>
            <a:rPr kumimoji="1" lang="ja-JP" altLang="en-US" sz="1100">
              <a:solidFill>
                <a:sysClr val="windowText" lastClr="000000"/>
              </a:solidFill>
              <a:latin typeface="Meiryo UI" panose="020B0604030504040204" pitchFamily="50" charset="-128"/>
              <a:ea typeface="Meiryo UI" panose="020B0604030504040204" pitchFamily="50" charset="-128"/>
            </a:rPr>
            <a:t>＋</a:t>
          </a:r>
          <a:r>
            <a:rPr kumimoji="1" lang="en-US" altLang="ja-JP" sz="1100">
              <a:solidFill>
                <a:sysClr val="windowText" lastClr="000000"/>
              </a:solidFill>
              <a:latin typeface="Meiryo UI" panose="020B0604030504040204" pitchFamily="50" charset="-128"/>
              <a:ea typeface="Meiryo UI" panose="020B0604030504040204" pitchFamily="50" charset="-128"/>
            </a:rPr>
            <a:t>(1</a:t>
          </a:r>
          <a:r>
            <a:rPr kumimoji="1" lang="ja-JP" altLang="en-US" sz="1100">
              <a:solidFill>
                <a:sysClr val="windowText" lastClr="000000"/>
              </a:solidFill>
              <a:latin typeface="Meiryo UI" panose="020B0604030504040204" pitchFamily="50" charset="-128"/>
              <a:ea typeface="Meiryo UI" panose="020B0604030504040204" pitchFamily="50" charset="-128"/>
            </a:rPr>
            <a:t>＋</a:t>
          </a:r>
          <a:r>
            <a:rPr kumimoji="1" lang="en-US" altLang="ja-JP" sz="1100">
              <a:solidFill>
                <a:sysClr val="windowText" lastClr="000000"/>
              </a:solidFill>
              <a:latin typeface="Meiryo UI" panose="020B0604030504040204" pitchFamily="50" charset="-128"/>
              <a:ea typeface="Meiryo UI" panose="020B0604030504040204" pitchFamily="50" charset="-128"/>
            </a:rPr>
            <a:t>r)^2</a:t>
          </a:r>
          <a:r>
            <a:rPr kumimoji="1" lang="ja-JP" altLang="en-US" sz="1100">
              <a:solidFill>
                <a:sysClr val="windowText" lastClr="000000"/>
              </a:solidFill>
              <a:latin typeface="Meiryo UI" panose="020B0604030504040204" pitchFamily="50" charset="-128"/>
              <a:ea typeface="Meiryo UI" panose="020B0604030504040204" pitchFamily="50" charset="-128"/>
            </a:rPr>
            <a:t>＋</a:t>
          </a:r>
          <a:r>
            <a:rPr kumimoji="1" lang="en-US" altLang="ja-JP" sz="1100">
              <a:solidFill>
                <a:sysClr val="windowText" lastClr="000000"/>
              </a:solidFill>
              <a:latin typeface="Meiryo UI" panose="020B0604030504040204" pitchFamily="50" charset="-128"/>
              <a:ea typeface="Meiryo UI" panose="020B0604030504040204" pitchFamily="50" charset="-128"/>
            </a:rPr>
            <a:t>…</a:t>
          </a:r>
          <a:r>
            <a:rPr kumimoji="1" lang="ja-JP" altLang="en-US" sz="1100">
              <a:solidFill>
                <a:sysClr val="windowText" lastClr="000000"/>
              </a:solidFill>
              <a:latin typeface="Meiryo UI" panose="020B0604030504040204" pitchFamily="50" charset="-128"/>
              <a:ea typeface="Meiryo UI" panose="020B0604030504040204" pitchFamily="50" charset="-128"/>
            </a:rPr>
            <a:t>＋</a:t>
          </a:r>
          <a:r>
            <a:rPr kumimoji="1" lang="en-US" altLang="ja-JP" sz="1100">
              <a:solidFill>
                <a:sysClr val="windowText" lastClr="000000"/>
              </a:solidFill>
              <a:latin typeface="Meiryo UI" panose="020B0604030504040204" pitchFamily="50" charset="-128"/>
              <a:ea typeface="Meiryo UI" panose="020B0604030504040204" pitchFamily="50" charset="-128"/>
            </a:rPr>
            <a:t>(1</a:t>
          </a:r>
          <a:r>
            <a:rPr kumimoji="1" lang="ja-JP" altLang="en-US" sz="1100">
              <a:solidFill>
                <a:sysClr val="windowText" lastClr="000000"/>
              </a:solidFill>
              <a:latin typeface="Meiryo UI" panose="020B0604030504040204" pitchFamily="50" charset="-128"/>
              <a:ea typeface="Meiryo UI" panose="020B0604030504040204" pitchFamily="50" charset="-128"/>
            </a:rPr>
            <a:t>＋</a:t>
          </a:r>
          <a:r>
            <a:rPr kumimoji="1" lang="en-US" altLang="ja-JP" sz="1100">
              <a:solidFill>
                <a:sysClr val="windowText" lastClr="000000"/>
              </a:solidFill>
              <a:latin typeface="Meiryo UI" panose="020B0604030504040204" pitchFamily="50" charset="-128"/>
              <a:ea typeface="Meiryo UI" panose="020B0604030504040204" pitchFamily="50" charset="-128"/>
            </a:rPr>
            <a:t>r)^s}/s </a:t>
          </a:r>
        </a:p>
        <a:p>
          <a:pPr algn="l"/>
          <a:r>
            <a:rPr kumimoji="1" lang="ja-JP" altLang="en-US" sz="1100">
              <a:solidFill>
                <a:sysClr val="windowText" lastClr="000000"/>
              </a:solidFill>
              <a:latin typeface="Meiryo UI" panose="020B0604030504040204" pitchFamily="50" charset="-128"/>
              <a:ea typeface="Meiryo UI" panose="020B0604030504040204" pitchFamily="50" charset="-128"/>
            </a:rPr>
            <a:t>＋ </a:t>
          </a:r>
          <a:r>
            <a:rPr kumimoji="1" lang="en-US" altLang="ja-JP" sz="1100">
              <a:solidFill>
                <a:sysClr val="windowText" lastClr="000000"/>
              </a:solidFill>
              <a:latin typeface="Meiryo UI" panose="020B0604030504040204" pitchFamily="50" charset="-128"/>
              <a:ea typeface="Meiryo UI" panose="020B0604030504040204" pitchFamily="50" charset="-128"/>
            </a:rPr>
            <a:t>(</a:t>
          </a:r>
          <a:r>
            <a:rPr kumimoji="1" lang="ja-JP" altLang="en-US" sz="1100">
              <a:solidFill>
                <a:sysClr val="windowText" lastClr="000000"/>
              </a:solidFill>
              <a:latin typeface="Meiryo UI" panose="020B0604030504040204" pitchFamily="50" charset="-128"/>
              <a:ea typeface="Meiryo UI" panose="020B0604030504040204" pitchFamily="50" charset="-128"/>
            </a:rPr>
            <a:t>水素・アンモニアの燃料費 － 天然ガスの燃料費</a:t>
          </a:r>
          <a:r>
            <a:rPr kumimoji="1" lang="en-US" altLang="ja-JP" sz="1100">
              <a:solidFill>
                <a:sysClr val="windowText" lastClr="000000"/>
              </a:solidFill>
              <a:latin typeface="Meiryo UI" panose="020B0604030504040204" pitchFamily="50" charset="-128"/>
              <a:ea typeface="Meiryo UI" panose="020B0604030504040204" pitchFamily="50" charset="-128"/>
            </a:rPr>
            <a:t>)</a:t>
          </a:r>
          <a:r>
            <a:rPr kumimoji="1" lang="ja-JP" altLang="en-US" sz="1100">
              <a:solidFill>
                <a:sysClr val="windowText" lastClr="000000"/>
              </a:solidFill>
              <a:latin typeface="Meiryo UI" panose="020B0604030504040204" pitchFamily="50" charset="-128"/>
              <a:ea typeface="Meiryo UI" panose="020B0604030504040204" pitchFamily="50" charset="-128"/>
            </a:rPr>
            <a:t>のうちの</a:t>
          </a:r>
          <a:r>
            <a:rPr kumimoji="1" lang="en-US" altLang="ja-JP" sz="1100">
              <a:solidFill>
                <a:sysClr val="windowText" lastClr="000000"/>
              </a:solidFill>
              <a:latin typeface="Meiryo UI" panose="020B0604030504040204" pitchFamily="50" charset="-128"/>
              <a:ea typeface="Meiryo UI" panose="020B0604030504040204" pitchFamily="50" charset="-128"/>
            </a:rPr>
            <a:t>CAPEX </a:t>
          </a:r>
          <a:r>
            <a:rPr kumimoji="1" lang="ja-JP" altLang="en-US" sz="1100">
              <a:solidFill>
                <a:sysClr val="windowText" lastClr="000000"/>
              </a:solidFill>
              <a:latin typeface="Meiryo UI" panose="020B0604030504040204" pitchFamily="50" charset="-128"/>
              <a:ea typeface="Meiryo UI" panose="020B0604030504040204" pitchFamily="50" charset="-128"/>
            </a:rPr>
            <a:t>－ </a:t>
          </a:r>
          <a:r>
            <a:rPr kumimoji="1" lang="en-US" altLang="ja-JP" sz="1100">
              <a:solidFill>
                <a:sysClr val="windowText" lastClr="000000"/>
              </a:solidFill>
              <a:latin typeface="Meiryo UI" panose="020B0604030504040204" pitchFamily="50" charset="-128"/>
              <a:ea typeface="Meiryo UI" panose="020B0604030504040204" pitchFamily="50" charset="-128"/>
            </a:rPr>
            <a:t>LNG</a:t>
          </a:r>
          <a:r>
            <a:rPr kumimoji="1" lang="ja-JP" altLang="en-US" sz="1100">
              <a:solidFill>
                <a:sysClr val="windowText" lastClr="000000"/>
              </a:solidFill>
              <a:latin typeface="Meiryo UI" panose="020B0604030504040204" pitchFamily="50" charset="-128"/>
              <a:ea typeface="Meiryo UI" panose="020B0604030504040204" pitchFamily="50" charset="-128"/>
            </a:rPr>
            <a:t>・石炭の燃料費</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pPr algn="l"/>
          <a:r>
            <a:rPr kumimoji="1" lang="en-US" altLang="ja-JP" sz="1100">
              <a:solidFill>
                <a:sysClr val="windowText" lastClr="000000"/>
              </a:solidFill>
              <a:latin typeface="Meiryo UI" panose="020B0604030504040204" pitchFamily="50" charset="-128"/>
              <a:ea typeface="Meiryo UI" panose="020B0604030504040204" pitchFamily="50" charset="-128"/>
            </a:rPr>
            <a:t>=(</a:t>
          </a:r>
          <a:r>
            <a:rPr kumimoji="1" lang="ja-JP" altLang="en-US" sz="1100">
              <a:solidFill>
                <a:sysClr val="windowText" lastClr="000000"/>
              </a:solidFill>
              <a:latin typeface="Meiryo UI" panose="020B0604030504040204" pitchFamily="50" charset="-128"/>
              <a:ea typeface="Meiryo UI" panose="020B0604030504040204" pitchFamily="50" charset="-128"/>
            </a:rPr>
            <a:t>補正後の応札価格</a:t>
          </a:r>
          <a:r>
            <a:rPr kumimoji="1" lang="en-US" altLang="ja-JP" sz="1100">
              <a:solidFill>
                <a:sysClr val="windowText" lastClr="000000"/>
              </a:solidFill>
              <a:latin typeface="Meiryo UI" panose="020B0604030504040204" pitchFamily="50" charset="-128"/>
              <a:ea typeface="Meiryo UI" panose="020B0604030504040204" pitchFamily="50" charset="-128"/>
            </a:rPr>
            <a:t>_</a:t>
          </a:r>
          <a:r>
            <a:rPr kumimoji="1" lang="ja-JP" altLang="en-US" sz="1100">
              <a:solidFill>
                <a:sysClr val="windowText" lastClr="000000"/>
              </a:solidFill>
              <a:latin typeface="Meiryo UI" panose="020B0604030504040204" pitchFamily="50" charset="-128"/>
              <a:ea typeface="Meiryo UI" panose="020B0604030504040204" pitchFamily="50" charset="-128"/>
            </a:rPr>
            <a:t>水素・アンモニア専焼・混焼</a:t>
          </a:r>
          <a:r>
            <a:rPr kumimoji="1" lang="en-US" altLang="ja-JP" sz="1100">
              <a:solidFill>
                <a:sysClr val="windowText" lastClr="000000"/>
              </a:solidFill>
              <a:latin typeface="Meiryo UI" panose="020B0604030504040204" pitchFamily="50" charset="-128"/>
              <a:ea typeface="Meiryo UI" panose="020B0604030504040204" pitchFamily="50" charset="-128"/>
            </a:rPr>
            <a:t>!$D$22+(</a:t>
          </a:r>
          <a:r>
            <a:rPr kumimoji="1" lang="ja-JP" altLang="en-US" sz="1100">
              <a:solidFill>
                <a:sysClr val="windowText" lastClr="000000"/>
              </a:solidFill>
              <a:latin typeface="Meiryo UI" panose="020B0604030504040204" pitchFamily="50" charset="-128"/>
              <a:ea typeface="Meiryo UI" panose="020B0604030504040204" pitchFamily="50" charset="-128"/>
            </a:rPr>
            <a:t>補正後の応札価格</a:t>
          </a:r>
          <a:r>
            <a:rPr kumimoji="1" lang="en-US" altLang="ja-JP" sz="1100">
              <a:solidFill>
                <a:sysClr val="windowText" lastClr="000000"/>
              </a:solidFill>
              <a:latin typeface="Meiryo UI" panose="020B0604030504040204" pitchFamily="50" charset="-128"/>
              <a:ea typeface="Meiryo UI" panose="020B0604030504040204" pitchFamily="50" charset="-128"/>
            </a:rPr>
            <a:t>_</a:t>
          </a:r>
          <a:r>
            <a:rPr kumimoji="1" lang="ja-JP" altLang="en-US" sz="1100">
              <a:solidFill>
                <a:sysClr val="windowText" lastClr="000000"/>
              </a:solidFill>
              <a:latin typeface="Meiryo UI" panose="020B0604030504040204" pitchFamily="50" charset="-128"/>
              <a:ea typeface="Meiryo UI" panose="020B0604030504040204" pitchFamily="50" charset="-128"/>
            </a:rPr>
            <a:t>水素・アンモニア専焼・混焼</a:t>
          </a:r>
          <a:r>
            <a:rPr kumimoji="1" lang="en-US" altLang="ja-JP" sz="1100">
              <a:solidFill>
                <a:sysClr val="windowText" lastClr="000000"/>
              </a:solidFill>
              <a:latin typeface="Meiryo UI" panose="020B0604030504040204" pitchFamily="50" charset="-128"/>
              <a:ea typeface="Meiryo UI" panose="020B0604030504040204" pitchFamily="50" charset="-128"/>
            </a:rPr>
            <a:t>!$D$24))*$G$13+</a:t>
          </a:r>
          <a:r>
            <a:rPr kumimoji="1" lang="ja-JP" altLang="en-US" sz="1100">
              <a:solidFill>
                <a:sysClr val="windowText" lastClr="000000"/>
              </a:solidFill>
              <a:latin typeface="Meiryo UI" panose="020B0604030504040204" pitchFamily="50" charset="-128"/>
              <a:ea typeface="Meiryo UI" panose="020B0604030504040204" pitchFamily="50" charset="-128"/>
            </a:rPr>
            <a:t>補正後の応札価格</a:t>
          </a:r>
          <a:r>
            <a:rPr kumimoji="1" lang="en-US" altLang="ja-JP" sz="1100">
              <a:solidFill>
                <a:sysClr val="windowText" lastClr="000000"/>
              </a:solidFill>
              <a:latin typeface="Meiryo UI" panose="020B0604030504040204" pitchFamily="50" charset="-128"/>
              <a:ea typeface="Meiryo UI" panose="020B0604030504040204" pitchFamily="50" charset="-128"/>
            </a:rPr>
            <a:t>_</a:t>
          </a:r>
          <a:r>
            <a:rPr kumimoji="1" lang="ja-JP" altLang="en-US" sz="1100">
              <a:solidFill>
                <a:sysClr val="windowText" lastClr="000000"/>
              </a:solidFill>
              <a:latin typeface="Meiryo UI" panose="020B0604030504040204" pitchFamily="50" charset="-128"/>
              <a:ea typeface="Meiryo UI" panose="020B0604030504040204" pitchFamily="50" charset="-128"/>
            </a:rPr>
            <a:t>水素・アンモニア専焼・混焼</a:t>
          </a:r>
          <a:r>
            <a:rPr kumimoji="1" lang="en-US" altLang="ja-JP" sz="1100">
              <a:solidFill>
                <a:sysClr val="windowText" lastClr="000000"/>
              </a:solidFill>
              <a:latin typeface="Meiryo UI" panose="020B0604030504040204" pitchFamily="50" charset="-128"/>
              <a:ea typeface="Meiryo UI" panose="020B0604030504040204" pitchFamily="50" charset="-128"/>
            </a:rPr>
            <a:t>!$D$25-</a:t>
          </a:r>
          <a:r>
            <a:rPr kumimoji="1" lang="ja-JP" altLang="en-US" sz="1100">
              <a:solidFill>
                <a:sysClr val="windowText" lastClr="000000"/>
              </a:solidFill>
              <a:latin typeface="Meiryo UI" panose="020B0604030504040204" pitchFamily="50" charset="-128"/>
              <a:ea typeface="Meiryo UI" panose="020B0604030504040204" pitchFamily="50" charset="-128"/>
            </a:rPr>
            <a:t>補正後の応札価格</a:t>
          </a:r>
          <a:r>
            <a:rPr kumimoji="1" lang="en-US" altLang="ja-JP" sz="1100">
              <a:solidFill>
                <a:sysClr val="windowText" lastClr="000000"/>
              </a:solidFill>
              <a:latin typeface="Meiryo UI" panose="020B0604030504040204" pitchFamily="50" charset="-128"/>
              <a:ea typeface="Meiryo UI" panose="020B0604030504040204" pitchFamily="50" charset="-128"/>
            </a:rPr>
            <a:t>_</a:t>
          </a:r>
          <a:r>
            <a:rPr kumimoji="1" lang="ja-JP" altLang="en-US" sz="1100">
              <a:solidFill>
                <a:sysClr val="windowText" lastClr="000000"/>
              </a:solidFill>
              <a:latin typeface="Meiryo UI" panose="020B0604030504040204" pitchFamily="50" charset="-128"/>
              <a:ea typeface="Meiryo UI" panose="020B0604030504040204" pitchFamily="50" charset="-128"/>
            </a:rPr>
            <a:t>水素・アンモニア専焼・混焼</a:t>
          </a:r>
          <a:r>
            <a:rPr kumimoji="1" lang="en-US" altLang="ja-JP" sz="1100">
              <a:solidFill>
                <a:sysClr val="windowText" lastClr="000000"/>
              </a:solidFill>
              <a:latin typeface="Meiryo UI" panose="020B0604030504040204" pitchFamily="50" charset="-128"/>
              <a:ea typeface="Meiryo UI" panose="020B0604030504040204" pitchFamily="50" charset="-128"/>
            </a:rPr>
            <a:t>!$D$26</a:t>
          </a:r>
        </a:p>
        <a:p>
          <a:pPr algn="l"/>
          <a:endParaRPr kumimoji="1" lang="en-US" altLang="ja-JP" sz="11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100">
              <a:solidFill>
                <a:sysClr val="windowText" lastClr="000000"/>
              </a:solidFill>
              <a:latin typeface="Meiryo UI" panose="020B0604030504040204" pitchFamily="50" charset="-128"/>
              <a:ea typeface="Meiryo UI" panose="020B0604030504040204" pitchFamily="50" charset="-128"/>
            </a:rPr>
            <a:t>・電気料金マーケット連動</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100">
              <a:solidFill>
                <a:sysClr val="windowText" lastClr="000000"/>
              </a:solidFill>
              <a:latin typeface="Meiryo UI" panose="020B0604030504040204" pitchFamily="50" charset="-128"/>
              <a:ea typeface="Meiryo UI" panose="020B0604030504040204" pitchFamily="50" charset="-128"/>
            </a:rPr>
            <a:t>電気代＋ </a:t>
          </a:r>
          <a:r>
            <a:rPr kumimoji="1" lang="en-US" altLang="ja-JP" sz="1100">
              <a:solidFill>
                <a:sysClr val="windowText" lastClr="000000"/>
              </a:solidFill>
              <a:latin typeface="Meiryo UI" panose="020B0604030504040204" pitchFamily="50" charset="-128"/>
              <a:ea typeface="Meiryo UI" panose="020B0604030504040204" pitchFamily="50" charset="-128"/>
            </a:rPr>
            <a:t>(</a:t>
          </a:r>
          <a:r>
            <a:rPr kumimoji="1" lang="ja-JP" altLang="en-US" sz="1100">
              <a:solidFill>
                <a:sysClr val="windowText" lastClr="000000"/>
              </a:solidFill>
              <a:latin typeface="Meiryo UI" panose="020B0604030504040204" pitchFamily="50" charset="-128"/>
              <a:ea typeface="Meiryo UI" panose="020B0604030504040204" pitchFamily="50" charset="-128"/>
            </a:rPr>
            <a:t>水素・アンモニアの燃料費 －電気代</a:t>
          </a:r>
          <a:r>
            <a:rPr kumimoji="1" lang="en-US" altLang="ja-JP" sz="1100">
              <a:solidFill>
                <a:sysClr val="windowText" lastClr="000000"/>
              </a:solidFill>
              <a:latin typeface="Meiryo UI" panose="020B0604030504040204" pitchFamily="50" charset="-128"/>
              <a:ea typeface="Meiryo UI" panose="020B0604030504040204" pitchFamily="50" charset="-128"/>
            </a:rPr>
            <a:t>)</a:t>
          </a:r>
          <a:r>
            <a:rPr kumimoji="1" lang="ja-JP" altLang="en-US" sz="1100">
              <a:solidFill>
                <a:sysClr val="windowText" lastClr="000000"/>
              </a:solidFill>
              <a:latin typeface="Meiryo UI" panose="020B0604030504040204" pitchFamily="50" charset="-128"/>
              <a:ea typeface="Meiryo UI" panose="020B0604030504040204" pitchFamily="50" charset="-128"/>
            </a:rPr>
            <a:t>のうちの</a:t>
          </a:r>
          <a:r>
            <a:rPr kumimoji="1" lang="en-US" altLang="ja-JP" sz="1100">
              <a:solidFill>
                <a:sysClr val="windowText" lastClr="000000"/>
              </a:solidFill>
              <a:latin typeface="Meiryo UI" panose="020B0604030504040204" pitchFamily="50" charset="-128"/>
              <a:ea typeface="Meiryo UI" panose="020B0604030504040204" pitchFamily="50" charset="-128"/>
            </a:rPr>
            <a:t>OPEX × {(1</a:t>
          </a:r>
          <a:r>
            <a:rPr kumimoji="1" lang="ja-JP" altLang="en-US" sz="1100">
              <a:solidFill>
                <a:sysClr val="windowText" lastClr="000000"/>
              </a:solidFill>
              <a:latin typeface="Meiryo UI" panose="020B0604030504040204" pitchFamily="50" charset="-128"/>
              <a:ea typeface="Meiryo UI" panose="020B0604030504040204" pitchFamily="50" charset="-128"/>
            </a:rPr>
            <a:t>＋</a:t>
          </a:r>
          <a:r>
            <a:rPr kumimoji="1" lang="en-US" altLang="ja-JP" sz="1100">
              <a:solidFill>
                <a:sysClr val="windowText" lastClr="000000"/>
              </a:solidFill>
              <a:latin typeface="Meiryo UI" panose="020B0604030504040204" pitchFamily="50" charset="-128"/>
              <a:ea typeface="Meiryo UI" panose="020B0604030504040204" pitchFamily="50" charset="-128"/>
            </a:rPr>
            <a:t>r)</a:t>
          </a:r>
          <a:r>
            <a:rPr kumimoji="1" lang="ja-JP" altLang="en-US" sz="1100">
              <a:solidFill>
                <a:sysClr val="windowText" lastClr="000000"/>
              </a:solidFill>
              <a:latin typeface="Meiryo UI" panose="020B0604030504040204" pitchFamily="50" charset="-128"/>
              <a:ea typeface="Meiryo UI" panose="020B0604030504040204" pitchFamily="50" charset="-128"/>
            </a:rPr>
            <a:t>＋</a:t>
          </a:r>
          <a:r>
            <a:rPr kumimoji="1" lang="en-US" altLang="ja-JP" sz="1100">
              <a:solidFill>
                <a:sysClr val="windowText" lastClr="000000"/>
              </a:solidFill>
              <a:latin typeface="Meiryo UI" panose="020B0604030504040204" pitchFamily="50" charset="-128"/>
              <a:ea typeface="Meiryo UI" panose="020B0604030504040204" pitchFamily="50" charset="-128"/>
            </a:rPr>
            <a:t>(1</a:t>
          </a:r>
          <a:r>
            <a:rPr kumimoji="1" lang="ja-JP" altLang="en-US" sz="1100">
              <a:solidFill>
                <a:sysClr val="windowText" lastClr="000000"/>
              </a:solidFill>
              <a:latin typeface="Meiryo UI" panose="020B0604030504040204" pitchFamily="50" charset="-128"/>
              <a:ea typeface="Meiryo UI" panose="020B0604030504040204" pitchFamily="50" charset="-128"/>
            </a:rPr>
            <a:t>＋</a:t>
          </a:r>
          <a:r>
            <a:rPr kumimoji="1" lang="en-US" altLang="ja-JP" sz="1100">
              <a:solidFill>
                <a:sysClr val="windowText" lastClr="000000"/>
              </a:solidFill>
              <a:latin typeface="Meiryo UI" panose="020B0604030504040204" pitchFamily="50" charset="-128"/>
              <a:ea typeface="Meiryo UI" panose="020B0604030504040204" pitchFamily="50" charset="-128"/>
            </a:rPr>
            <a:t>r)^2</a:t>
          </a:r>
          <a:r>
            <a:rPr kumimoji="1" lang="ja-JP" altLang="en-US" sz="1100">
              <a:solidFill>
                <a:sysClr val="windowText" lastClr="000000"/>
              </a:solidFill>
              <a:latin typeface="Meiryo UI" panose="020B0604030504040204" pitchFamily="50" charset="-128"/>
              <a:ea typeface="Meiryo UI" panose="020B0604030504040204" pitchFamily="50" charset="-128"/>
            </a:rPr>
            <a:t>＋</a:t>
          </a:r>
          <a:r>
            <a:rPr kumimoji="1" lang="en-US" altLang="ja-JP" sz="1100">
              <a:solidFill>
                <a:sysClr val="windowText" lastClr="000000"/>
              </a:solidFill>
              <a:latin typeface="Meiryo UI" panose="020B0604030504040204" pitchFamily="50" charset="-128"/>
              <a:ea typeface="Meiryo UI" panose="020B0604030504040204" pitchFamily="50" charset="-128"/>
            </a:rPr>
            <a:t>…</a:t>
          </a:r>
          <a:r>
            <a:rPr kumimoji="1" lang="ja-JP" altLang="en-US" sz="1100">
              <a:solidFill>
                <a:sysClr val="windowText" lastClr="000000"/>
              </a:solidFill>
              <a:latin typeface="Meiryo UI" panose="020B0604030504040204" pitchFamily="50" charset="-128"/>
              <a:ea typeface="Meiryo UI" panose="020B0604030504040204" pitchFamily="50" charset="-128"/>
            </a:rPr>
            <a:t>＋</a:t>
          </a:r>
          <a:r>
            <a:rPr kumimoji="1" lang="en-US" altLang="ja-JP" sz="1100">
              <a:solidFill>
                <a:sysClr val="windowText" lastClr="000000"/>
              </a:solidFill>
              <a:latin typeface="Meiryo UI" panose="020B0604030504040204" pitchFamily="50" charset="-128"/>
              <a:ea typeface="Meiryo UI" panose="020B0604030504040204" pitchFamily="50" charset="-128"/>
            </a:rPr>
            <a:t>(1</a:t>
          </a:r>
          <a:r>
            <a:rPr kumimoji="1" lang="ja-JP" altLang="en-US" sz="1100">
              <a:solidFill>
                <a:sysClr val="windowText" lastClr="000000"/>
              </a:solidFill>
              <a:latin typeface="Meiryo UI" panose="020B0604030504040204" pitchFamily="50" charset="-128"/>
              <a:ea typeface="Meiryo UI" panose="020B0604030504040204" pitchFamily="50" charset="-128"/>
            </a:rPr>
            <a:t>＋</a:t>
          </a:r>
          <a:r>
            <a:rPr kumimoji="1" lang="en-US" altLang="ja-JP" sz="1100">
              <a:solidFill>
                <a:sysClr val="windowText" lastClr="000000"/>
              </a:solidFill>
              <a:latin typeface="Meiryo UI" panose="020B0604030504040204" pitchFamily="50" charset="-128"/>
              <a:ea typeface="Meiryo UI" panose="020B0604030504040204" pitchFamily="50" charset="-128"/>
            </a:rPr>
            <a:t>r)^s}/s </a:t>
          </a:r>
        </a:p>
        <a:p>
          <a:pPr algn="l"/>
          <a:r>
            <a:rPr kumimoji="1" lang="ja-JP" altLang="en-US" sz="1100">
              <a:solidFill>
                <a:sysClr val="windowText" lastClr="000000"/>
              </a:solidFill>
              <a:latin typeface="Meiryo UI" panose="020B0604030504040204" pitchFamily="50" charset="-128"/>
              <a:ea typeface="Meiryo UI" panose="020B0604030504040204" pitchFamily="50" charset="-128"/>
            </a:rPr>
            <a:t>＋ </a:t>
          </a:r>
          <a:r>
            <a:rPr kumimoji="1" lang="en-US" altLang="ja-JP" sz="1100">
              <a:solidFill>
                <a:sysClr val="windowText" lastClr="000000"/>
              </a:solidFill>
              <a:latin typeface="Meiryo UI" panose="020B0604030504040204" pitchFamily="50" charset="-128"/>
              <a:ea typeface="Meiryo UI" panose="020B0604030504040204" pitchFamily="50" charset="-128"/>
            </a:rPr>
            <a:t>(</a:t>
          </a:r>
          <a:r>
            <a:rPr kumimoji="1" lang="ja-JP" altLang="en-US" sz="1100">
              <a:solidFill>
                <a:sysClr val="windowText" lastClr="000000"/>
              </a:solidFill>
              <a:latin typeface="Meiryo UI" panose="020B0604030504040204" pitchFamily="50" charset="-128"/>
              <a:ea typeface="Meiryo UI" panose="020B0604030504040204" pitchFamily="50" charset="-128"/>
            </a:rPr>
            <a:t>水素・アンモニアの燃料費 －電気代</a:t>
          </a:r>
          <a:r>
            <a:rPr kumimoji="1" lang="en-US" altLang="ja-JP" sz="1100">
              <a:solidFill>
                <a:sysClr val="windowText" lastClr="000000"/>
              </a:solidFill>
              <a:latin typeface="Meiryo UI" panose="020B0604030504040204" pitchFamily="50" charset="-128"/>
              <a:ea typeface="Meiryo UI" panose="020B0604030504040204" pitchFamily="50" charset="-128"/>
            </a:rPr>
            <a:t>)</a:t>
          </a:r>
          <a:r>
            <a:rPr kumimoji="1" lang="ja-JP" altLang="en-US" sz="1100">
              <a:solidFill>
                <a:sysClr val="windowText" lastClr="000000"/>
              </a:solidFill>
              <a:latin typeface="Meiryo UI" panose="020B0604030504040204" pitchFamily="50" charset="-128"/>
              <a:ea typeface="Meiryo UI" panose="020B0604030504040204" pitchFamily="50" charset="-128"/>
            </a:rPr>
            <a:t>のうちの</a:t>
          </a:r>
          <a:r>
            <a:rPr kumimoji="1" lang="en-US" altLang="ja-JP" sz="1100">
              <a:solidFill>
                <a:sysClr val="windowText" lastClr="000000"/>
              </a:solidFill>
              <a:latin typeface="Meiryo UI" panose="020B0604030504040204" pitchFamily="50" charset="-128"/>
              <a:ea typeface="Meiryo UI" panose="020B0604030504040204" pitchFamily="50" charset="-128"/>
            </a:rPr>
            <a:t>CAPEX </a:t>
          </a:r>
          <a:r>
            <a:rPr kumimoji="1" lang="ja-JP" altLang="en-US" sz="1100">
              <a:solidFill>
                <a:sysClr val="windowText" lastClr="000000"/>
              </a:solidFill>
              <a:latin typeface="Meiryo UI" panose="020B0604030504040204" pitchFamily="50" charset="-128"/>
              <a:ea typeface="Meiryo UI" panose="020B0604030504040204" pitchFamily="50" charset="-128"/>
            </a:rPr>
            <a:t>－ </a:t>
          </a:r>
          <a:r>
            <a:rPr kumimoji="1" lang="en-US" altLang="ja-JP" sz="1100">
              <a:solidFill>
                <a:sysClr val="windowText" lastClr="000000"/>
              </a:solidFill>
              <a:latin typeface="Meiryo UI" panose="020B0604030504040204" pitchFamily="50" charset="-128"/>
              <a:ea typeface="Meiryo UI" panose="020B0604030504040204" pitchFamily="50" charset="-128"/>
            </a:rPr>
            <a:t>LNG</a:t>
          </a:r>
          <a:r>
            <a:rPr kumimoji="1" lang="ja-JP" altLang="en-US" sz="1100">
              <a:solidFill>
                <a:sysClr val="windowText" lastClr="000000"/>
              </a:solidFill>
              <a:latin typeface="Meiryo UI" panose="020B0604030504040204" pitchFamily="50" charset="-128"/>
              <a:ea typeface="Meiryo UI" panose="020B0604030504040204" pitchFamily="50" charset="-128"/>
            </a:rPr>
            <a:t>・石炭の燃料費</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pPr algn="l"/>
          <a:r>
            <a:rPr kumimoji="1" lang="en-US" altLang="ja-JP" sz="1100">
              <a:solidFill>
                <a:sysClr val="windowText" lastClr="000000"/>
              </a:solidFill>
              <a:latin typeface="Meiryo UI" panose="020B0604030504040204" pitchFamily="50" charset="-128"/>
              <a:ea typeface="Meiryo UI" panose="020B0604030504040204" pitchFamily="50" charset="-128"/>
            </a:rPr>
            <a:t>=</a:t>
          </a:r>
          <a:r>
            <a:rPr kumimoji="1" lang="ja-JP" altLang="en-US" sz="1100">
              <a:solidFill>
                <a:sysClr val="windowText" lastClr="000000"/>
              </a:solidFill>
              <a:latin typeface="Meiryo UI" panose="020B0604030504040204" pitchFamily="50" charset="-128"/>
              <a:ea typeface="Meiryo UI" panose="020B0604030504040204" pitchFamily="50" charset="-128"/>
            </a:rPr>
            <a:t>補正後の応札価格</a:t>
          </a:r>
          <a:r>
            <a:rPr kumimoji="1" lang="en-US" altLang="ja-JP" sz="1100">
              <a:solidFill>
                <a:sysClr val="windowText" lastClr="000000"/>
              </a:solidFill>
              <a:latin typeface="Meiryo UI" panose="020B0604030504040204" pitchFamily="50" charset="-128"/>
              <a:ea typeface="Meiryo UI" panose="020B0604030504040204" pitchFamily="50" charset="-128"/>
            </a:rPr>
            <a:t>_</a:t>
          </a:r>
          <a:r>
            <a:rPr kumimoji="1" lang="ja-JP" altLang="en-US" sz="1100">
              <a:solidFill>
                <a:sysClr val="windowText" lastClr="000000"/>
              </a:solidFill>
              <a:latin typeface="Meiryo UI" panose="020B0604030504040204" pitchFamily="50" charset="-128"/>
              <a:ea typeface="Meiryo UI" panose="020B0604030504040204" pitchFamily="50" charset="-128"/>
            </a:rPr>
            <a:t>水素・アンモニア専焼・混焼</a:t>
          </a:r>
          <a:r>
            <a:rPr kumimoji="1" lang="en-US" altLang="ja-JP" sz="1100">
              <a:solidFill>
                <a:sysClr val="windowText" lastClr="000000"/>
              </a:solidFill>
              <a:latin typeface="Meiryo UI" panose="020B0604030504040204" pitchFamily="50" charset="-128"/>
              <a:ea typeface="Meiryo UI" panose="020B0604030504040204" pitchFamily="50" charset="-128"/>
            </a:rPr>
            <a:t>!$D$23+(</a:t>
          </a:r>
          <a:r>
            <a:rPr kumimoji="1" lang="ja-JP" altLang="en-US" sz="1100">
              <a:solidFill>
                <a:sysClr val="windowText" lastClr="000000"/>
              </a:solidFill>
              <a:latin typeface="Meiryo UI" panose="020B0604030504040204" pitchFamily="50" charset="-128"/>
              <a:ea typeface="Meiryo UI" panose="020B0604030504040204" pitchFamily="50" charset="-128"/>
            </a:rPr>
            <a:t>補正後の応札価格</a:t>
          </a:r>
          <a:r>
            <a:rPr kumimoji="1" lang="en-US" altLang="ja-JP" sz="1100">
              <a:solidFill>
                <a:sysClr val="windowText" lastClr="000000"/>
              </a:solidFill>
              <a:latin typeface="Meiryo UI" panose="020B0604030504040204" pitchFamily="50" charset="-128"/>
              <a:ea typeface="Meiryo UI" panose="020B0604030504040204" pitchFamily="50" charset="-128"/>
            </a:rPr>
            <a:t>_</a:t>
          </a:r>
          <a:r>
            <a:rPr kumimoji="1" lang="ja-JP" altLang="en-US" sz="1100">
              <a:solidFill>
                <a:sysClr val="windowText" lastClr="000000"/>
              </a:solidFill>
              <a:latin typeface="Meiryo UI" panose="020B0604030504040204" pitchFamily="50" charset="-128"/>
              <a:ea typeface="Meiryo UI" panose="020B0604030504040204" pitchFamily="50" charset="-128"/>
            </a:rPr>
            <a:t>水素・アンモニア専焼・混焼</a:t>
          </a:r>
          <a:r>
            <a:rPr kumimoji="1" lang="en-US" altLang="ja-JP" sz="1100">
              <a:solidFill>
                <a:sysClr val="windowText" lastClr="000000"/>
              </a:solidFill>
              <a:latin typeface="Meiryo UI" panose="020B0604030504040204" pitchFamily="50" charset="-128"/>
              <a:ea typeface="Meiryo UI" panose="020B0604030504040204" pitchFamily="50" charset="-128"/>
            </a:rPr>
            <a:t>!$D$24)*$G$13+</a:t>
          </a:r>
          <a:r>
            <a:rPr kumimoji="1" lang="ja-JP" altLang="en-US" sz="1100">
              <a:solidFill>
                <a:sysClr val="windowText" lastClr="000000"/>
              </a:solidFill>
              <a:latin typeface="Meiryo UI" panose="020B0604030504040204" pitchFamily="50" charset="-128"/>
              <a:ea typeface="Meiryo UI" panose="020B0604030504040204" pitchFamily="50" charset="-128"/>
            </a:rPr>
            <a:t>補正後の応札価格</a:t>
          </a:r>
          <a:r>
            <a:rPr kumimoji="1" lang="en-US" altLang="ja-JP" sz="1100">
              <a:solidFill>
                <a:sysClr val="windowText" lastClr="000000"/>
              </a:solidFill>
              <a:latin typeface="Meiryo UI" panose="020B0604030504040204" pitchFamily="50" charset="-128"/>
              <a:ea typeface="Meiryo UI" panose="020B0604030504040204" pitchFamily="50" charset="-128"/>
            </a:rPr>
            <a:t>_</a:t>
          </a:r>
          <a:r>
            <a:rPr kumimoji="1" lang="ja-JP" altLang="en-US" sz="1100">
              <a:solidFill>
                <a:sysClr val="windowText" lastClr="000000"/>
              </a:solidFill>
              <a:latin typeface="Meiryo UI" panose="020B0604030504040204" pitchFamily="50" charset="-128"/>
              <a:ea typeface="Meiryo UI" panose="020B0604030504040204" pitchFamily="50" charset="-128"/>
            </a:rPr>
            <a:t>水素・アンモニア専焼・混焼</a:t>
          </a:r>
          <a:r>
            <a:rPr kumimoji="1" lang="en-US" altLang="ja-JP" sz="1100">
              <a:solidFill>
                <a:sysClr val="windowText" lastClr="000000"/>
              </a:solidFill>
              <a:latin typeface="Meiryo UI" panose="020B0604030504040204" pitchFamily="50" charset="-128"/>
              <a:ea typeface="Meiryo UI" panose="020B0604030504040204" pitchFamily="50" charset="-128"/>
            </a:rPr>
            <a:t>!$D$25-</a:t>
          </a:r>
          <a:r>
            <a:rPr kumimoji="1" lang="ja-JP" altLang="en-US" sz="1100">
              <a:solidFill>
                <a:sysClr val="windowText" lastClr="000000"/>
              </a:solidFill>
              <a:latin typeface="Meiryo UI" panose="020B0604030504040204" pitchFamily="50" charset="-128"/>
              <a:ea typeface="Meiryo UI" panose="020B0604030504040204" pitchFamily="50" charset="-128"/>
            </a:rPr>
            <a:t>補正後の応札価格</a:t>
          </a:r>
          <a:r>
            <a:rPr kumimoji="1" lang="en-US" altLang="ja-JP" sz="1100">
              <a:solidFill>
                <a:sysClr val="windowText" lastClr="000000"/>
              </a:solidFill>
              <a:latin typeface="Meiryo UI" panose="020B0604030504040204" pitchFamily="50" charset="-128"/>
              <a:ea typeface="Meiryo UI" panose="020B0604030504040204" pitchFamily="50" charset="-128"/>
            </a:rPr>
            <a:t>_</a:t>
          </a:r>
          <a:r>
            <a:rPr kumimoji="1" lang="ja-JP" altLang="en-US" sz="1100">
              <a:solidFill>
                <a:sysClr val="windowText" lastClr="000000"/>
              </a:solidFill>
              <a:latin typeface="Meiryo UI" panose="020B0604030504040204" pitchFamily="50" charset="-128"/>
              <a:ea typeface="Meiryo UI" panose="020B0604030504040204" pitchFamily="50" charset="-128"/>
            </a:rPr>
            <a:t>水素・アンモニア専焼・混焼</a:t>
          </a:r>
          <a:r>
            <a:rPr kumimoji="1" lang="en-US" altLang="ja-JP" sz="1100">
              <a:solidFill>
                <a:sysClr val="windowText" lastClr="000000"/>
              </a:solidFill>
              <a:latin typeface="Meiryo UI" panose="020B0604030504040204" pitchFamily="50" charset="-128"/>
              <a:ea typeface="Meiryo UI" panose="020B0604030504040204" pitchFamily="50" charset="-128"/>
            </a:rPr>
            <a:t>!$D$26</a:t>
          </a:r>
        </a:p>
        <a:p>
          <a:pPr algn="l"/>
          <a:endParaRPr kumimoji="1" lang="en-US" altLang="ja-JP" sz="1100">
            <a:solidFill>
              <a:sysClr val="windowText" lastClr="000000"/>
            </a:solidFill>
            <a:latin typeface="Meiryo UI" panose="020B0604030504040204" pitchFamily="50" charset="-128"/>
            <a:ea typeface="Meiryo UI" panose="020B0604030504040204" pitchFamily="50" charset="-128"/>
          </a:endParaRPr>
        </a:p>
        <a:p>
          <a:r>
            <a:rPr kumimoji="1" lang="ja-JP" altLang="en-US" sz="1100">
              <a:solidFill>
                <a:sysClr val="windowText" lastClr="000000"/>
              </a:solidFill>
              <a:latin typeface="Meiryo UI" panose="020B0604030504040204" pitchFamily="50" charset="-128"/>
              <a:ea typeface="Meiryo UI" panose="020B0604030504040204" pitchFamily="50" charset="-128"/>
            </a:rPr>
            <a:t>■補正後の応札価格</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r>
            <a:rPr kumimoji="1" lang="ja-JP" altLang="en-US" sz="1100">
              <a:solidFill>
                <a:sysClr val="windowText" lastClr="000000"/>
              </a:solidFill>
              <a:latin typeface="Meiryo UI" panose="020B0604030504040204" pitchFamily="50" charset="-128"/>
              <a:ea typeface="Meiryo UI" panose="020B0604030504040204" pitchFamily="50" charset="-128"/>
            </a:rPr>
            <a:t>・事業者が入力した情報、上記で計算した補正後の可変費を合計して端数切捨てのうえ、補正後の応札価格を算出</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r>
            <a:rPr kumimoji="1" lang="en-US" altLang="ja-JP" sz="1100">
              <a:solidFill>
                <a:sysClr val="windowText" lastClr="000000"/>
              </a:solidFill>
              <a:latin typeface="Meiryo UI" panose="020B0604030504040204" pitchFamily="50" charset="-128"/>
              <a:ea typeface="Meiryo UI" panose="020B0604030504040204" pitchFamily="50" charset="-128"/>
            </a:rPr>
            <a:t>H26=ROUNDDOWN(SUM($H$22:$H$25),0)</a:t>
          </a:r>
        </a:p>
      </xdr:txBody>
    </xdr:sp>
    <xdr:clientData/>
  </xdr:twoCellAnchor>
  <xdr:twoCellAnchor editAs="oneCell">
    <xdr:from>
      <xdr:col>12</xdr:col>
      <xdr:colOff>548639</xdr:colOff>
      <xdr:row>5</xdr:row>
      <xdr:rowOff>45587</xdr:rowOff>
    </xdr:from>
    <xdr:to>
      <xdr:col>18</xdr:col>
      <xdr:colOff>137149</xdr:colOff>
      <xdr:row>8</xdr:row>
      <xdr:rowOff>60455</xdr:rowOff>
    </xdr:to>
    <xdr:pic>
      <xdr:nvPicPr>
        <xdr:cNvPr id="4" name="図 3">
          <a:extLst>
            <a:ext uri="{FF2B5EF4-FFF2-40B4-BE49-F238E27FC236}">
              <a16:creationId xmlns:a16="http://schemas.microsoft.com/office/drawing/2014/main" id="{3636881C-9D04-BD94-4843-05EDB47A5DC3}"/>
            </a:ext>
          </a:extLst>
        </xdr:cNvPr>
        <xdr:cNvPicPr>
          <a:picLocks noChangeAspect="1"/>
        </xdr:cNvPicPr>
      </xdr:nvPicPr>
      <xdr:blipFill>
        <a:blip xmlns:r="http://schemas.openxmlformats.org/officeDocument/2006/relationships" r:embed="rId1"/>
        <a:stretch>
          <a:fillRect/>
        </a:stretch>
      </xdr:blipFill>
      <xdr:spPr>
        <a:xfrm>
          <a:off x="13274039" y="1036187"/>
          <a:ext cx="3699500" cy="605418"/>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accent4">
            <a:lumMod val="20000"/>
            <a:lumOff val="80000"/>
          </a:schemeClr>
        </a:solidFill>
        <a:ln w="9525">
          <a:solidFill>
            <a:schemeClr val="bg1">
              <a:lumMod val="50000"/>
            </a:schemeClr>
          </a:solidFill>
        </a:ln>
      </a:spPr>
      <a:bodyPr vertOverflow="overflow" horzOverflow="overflow" rtlCol="0" anchor="t"/>
      <a:lstStyle>
        <a:defPPr algn="l">
          <a:defRPr kumimoji="1" sz="1100">
            <a:solidFill>
              <a:schemeClr val="tx1"/>
            </a:solidFill>
            <a:latin typeface="Meiryo UI" panose="020B0604030504040204" pitchFamily="50" charset="-128"/>
            <a:ea typeface="Meiryo UI" panose="020B0604030504040204" pitchFamily="50" charset="-128"/>
          </a:defRPr>
        </a:defPPr>
      </a:lstStyle>
      <a:style>
        <a:lnRef idx="2">
          <a:schemeClr val="accent1">
            <a:shade val="15000"/>
          </a:schemeClr>
        </a:lnRef>
        <a:fillRef idx="1">
          <a:schemeClr val="accent1"/>
        </a:fillRef>
        <a:effectRef idx="0">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A7203-F7A2-4C84-A744-AA4BBDF3B652}">
  <sheetPr>
    <pageSetUpPr fitToPage="1"/>
  </sheetPr>
  <dimension ref="B2:F42"/>
  <sheetViews>
    <sheetView showGridLines="0" tabSelected="1" zoomScaleNormal="100" workbookViewId="0"/>
  </sheetViews>
  <sheetFormatPr defaultRowHeight="18.75"/>
  <cols>
    <col min="1" max="1" width="3.625" customWidth="1"/>
    <col min="2" max="2" width="34.375" customWidth="1"/>
    <col min="3" max="3" width="25.875" customWidth="1"/>
    <col min="4" max="4" width="33.25" customWidth="1"/>
    <col min="5" max="5" width="29.875" customWidth="1"/>
    <col min="6" max="6" width="63.75" customWidth="1"/>
  </cols>
  <sheetData>
    <row r="2" spans="2:5">
      <c r="B2" s="2" t="s">
        <v>0</v>
      </c>
      <c r="C2" s="1"/>
      <c r="D2" s="1"/>
    </row>
    <row r="3" spans="2:5">
      <c r="B3" s="2" t="s">
        <v>1</v>
      </c>
      <c r="C3" s="1"/>
      <c r="D3" s="1"/>
    </row>
    <row r="4" spans="2:5">
      <c r="B4" s="1" t="s">
        <v>2</v>
      </c>
      <c r="C4" s="1"/>
      <c r="D4" s="1"/>
    </row>
    <row r="5" spans="2:5">
      <c r="B5" s="26" t="s">
        <v>323</v>
      </c>
      <c r="C5" s="1"/>
      <c r="D5" s="1"/>
    </row>
    <row r="6" spans="2:5">
      <c r="B6" s="1" t="s">
        <v>397</v>
      </c>
      <c r="C6" s="1"/>
      <c r="D6" s="1"/>
    </row>
    <row r="7" spans="2:5">
      <c r="B7" s="26" t="s">
        <v>384</v>
      </c>
      <c r="C7" s="1"/>
      <c r="D7" s="1"/>
    </row>
    <row r="8" spans="2:5">
      <c r="B8" s="1"/>
      <c r="C8" s="1"/>
      <c r="D8" s="1"/>
    </row>
    <row r="9" spans="2:5">
      <c r="B9" s="2" t="s">
        <v>3</v>
      </c>
      <c r="C9" s="1"/>
      <c r="D9" s="1"/>
    </row>
    <row r="10" spans="2:5">
      <c r="B10" s="9" t="s">
        <v>4</v>
      </c>
      <c r="C10" s="9" t="s">
        <v>5</v>
      </c>
      <c r="D10" s="81" t="s">
        <v>6</v>
      </c>
      <c r="E10" s="81"/>
    </row>
    <row r="11" spans="2:5" ht="18.75" customHeight="1">
      <c r="B11" s="3" t="s">
        <v>7</v>
      </c>
      <c r="C11" s="33"/>
      <c r="D11" s="85" t="s">
        <v>331</v>
      </c>
      <c r="E11" s="86"/>
    </row>
    <row r="12" spans="2:5">
      <c r="B12" s="55" t="s">
        <v>8</v>
      </c>
      <c r="C12" s="70" t="s">
        <v>280</v>
      </c>
      <c r="D12" s="77" t="s">
        <v>321</v>
      </c>
      <c r="E12" s="78"/>
    </row>
    <row r="13" spans="2:5" ht="18.75" customHeight="1">
      <c r="B13" s="3" t="s">
        <v>9</v>
      </c>
      <c r="C13" s="33"/>
      <c r="D13" s="85" t="s">
        <v>331</v>
      </c>
      <c r="E13" s="86"/>
    </row>
    <row r="14" spans="2:5" ht="18.75" customHeight="1">
      <c r="B14" s="55" t="s">
        <v>10</v>
      </c>
      <c r="C14" s="141" t="s">
        <v>330</v>
      </c>
      <c r="D14" s="77" t="s">
        <v>321</v>
      </c>
      <c r="E14" s="78"/>
    </row>
    <row r="15" spans="2:5">
      <c r="B15" s="3" t="s">
        <v>11</v>
      </c>
      <c r="C15" s="33"/>
      <c r="D15" s="71" t="s">
        <v>380</v>
      </c>
      <c r="E15" s="72"/>
    </row>
    <row r="16" spans="2:5" ht="18.75" customHeight="1">
      <c r="B16" s="3" t="s">
        <v>12</v>
      </c>
      <c r="C16" s="33"/>
      <c r="D16" s="73"/>
      <c r="E16" s="74"/>
    </row>
    <row r="17" spans="2:6" ht="18.75" customHeight="1">
      <c r="B17" s="3" t="s">
        <v>379</v>
      </c>
      <c r="C17" s="34"/>
      <c r="D17" s="75"/>
      <c r="E17" s="76"/>
    </row>
    <row r="18" spans="2:6">
      <c r="B18" s="1"/>
      <c r="C18" s="1"/>
      <c r="D18" s="1"/>
    </row>
    <row r="19" spans="2:6">
      <c r="B19" s="2" t="s">
        <v>13</v>
      </c>
      <c r="C19" s="1"/>
      <c r="D19" s="1"/>
    </row>
    <row r="20" spans="2:6">
      <c r="B20" s="9" t="s">
        <v>4</v>
      </c>
      <c r="C20" s="9" t="s">
        <v>5</v>
      </c>
      <c r="D20" s="81" t="s">
        <v>6</v>
      </c>
      <c r="E20" s="81"/>
    </row>
    <row r="21" spans="2:6">
      <c r="B21" s="3" t="s">
        <v>14</v>
      </c>
      <c r="C21" s="61"/>
      <c r="D21" s="82" t="s">
        <v>317</v>
      </c>
      <c r="E21" s="82"/>
    </row>
    <row r="22" spans="2:6">
      <c r="B22" s="3" t="s">
        <v>15</v>
      </c>
      <c r="C22" s="61"/>
      <c r="D22" s="82" t="s">
        <v>317</v>
      </c>
      <c r="E22" s="82"/>
    </row>
    <row r="23" spans="2:6">
      <c r="B23" s="56" t="s">
        <v>16</v>
      </c>
      <c r="C23" s="62" t="str">
        <f>IF(OR(C24="要", C25="要"), "要", IF(AND(C24="不要", C25="不要"), "不要", IF(OR(C24="", C25=""), "", C23)))</f>
        <v/>
      </c>
      <c r="D23" s="84" t="s">
        <v>17</v>
      </c>
      <c r="E23" s="84"/>
    </row>
    <row r="24" spans="2:6">
      <c r="B24" s="17" t="s">
        <v>18</v>
      </c>
      <c r="C24" s="61"/>
      <c r="D24" s="82" t="s">
        <v>317</v>
      </c>
      <c r="E24" s="82"/>
    </row>
    <row r="25" spans="2:6">
      <c r="B25" s="17" t="s">
        <v>19</v>
      </c>
      <c r="C25" s="61"/>
      <c r="D25" s="82" t="s">
        <v>317</v>
      </c>
      <c r="E25" s="82"/>
    </row>
    <row r="26" spans="2:6" ht="18" customHeight="1">
      <c r="B26" s="3" t="s">
        <v>20</v>
      </c>
      <c r="C26" s="61"/>
      <c r="D26" s="82" t="s">
        <v>317</v>
      </c>
      <c r="E26" s="82"/>
    </row>
    <row r="27" spans="2:6" ht="49.9" customHeight="1">
      <c r="B27" s="5" t="s">
        <v>346</v>
      </c>
      <c r="C27" s="60" t="str">
        <f>IF(COUNTIF($C$21:$C$26,"不要")=6,"要","")</f>
        <v/>
      </c>
      <c r="D27" s="83" t="s">
        <v>362</v>
      </c>
      <c r="E27" s="83"/>
    </row>
    <row r="28" spans="2:6">
      <c r="B28" s="26" t="s">
        <v>324</v>
      </c>
      <c r="C28" s="16"/>
      <c r="D28" s="16"/>
      <c r="E28" s="10"/>
    </row>
    <row r="29" spans="2:6">
      <c r="B29" s="1"/>
      <c r="C29" s="1"/>
      <c r="D29" s="1"/>
    </row>
    <row r="30" spans="2:6">
      <c r="B30" s="2" t="s">
        <v>337</v>
      </c>
      <c r="C30" s="1"/>
      <c r="D30" s="1"/>
    </row>
    <row r="31" spans="2:6">
      <c r="B31" s="7" t="s">
        <v>22</v>
      </c>
      <c r="C31" s="79" t="s">
        <v>23</v>
      </c>
      <c r="D31" s="80"/>
      <c r="E31" s="7" t="s">
        <v>24</v>
      </c>
      <c r="F31" s="7" t="s">
        <v>385</v>
      </c>
    </row>
    <row r="32" spans="2:6" ht="48" customHeight="1">
      <c r="B32" s="91" t="s">
        <v>14</v>
      </c>
      <c r="C32" s="92" t="s">
        <v>25</v>
      </c>
      <c r="D32" s="92"/>
      <c r="E32" s="18" t="s">
        <v>381</v>
      </c>
      <c r="F32" s="18" t="s">
        <v>386</v>
      </c>
    </row>
    <row r="33" spans="2:6" ht="31.5">
      <c r="B33" s="91"/>
      <c r="C33" s="92"/>
      <c r="D33" s="92"/>
      <c r="E33" s="18" t="s">
        <v>26</v>
      </c>
      <c r="F33" s="18" t="s">
        <v>27</v>
      </c>
    </row>
    <row r="34" spans="2:6" ht="45" customHeight="1">
      <c r="B34" s="91" t="s">
        <v>336</v>
      </c>
      <c r="C34" s="92" t="s">
        <v>28</v>
      </c>
      <c r="D34" s="92"/>
      <c r="E34" s="18" t="s">
        <v>382</v>
      </c>
      <c r="F34" s="18" t="s">
        <v>387</v>
      </c>
    </row>
    <row r="35" spans="2:6">
      <c r="B35" s="91"/>
      <c r="C35" s="92"/>
      <c r="D35" s="92"/>
      <c r="E35" s="19" t="s">
        <v>29</v>
      </c>
      <c r="F35" s="18" t="s">
        <v>27</v>
      </c>
    </row>
    <row r="36" spans="2:6" ht="102" customHeight="1">
      <c r="B36" s="91" t="s">
        <v>16</v>
      </c>
      <c r="C36" s="92" t="s">
        <v>378</v>
      </c>
      <c r="D36" s="92"/>
      <c r="E36" s="18" t="s">
        <v>383</v>
      </c>
      <c r="F36" s="18" t="s">
        <v>388</v>
      </c>
    </row>
    <row r="37" spans="2:6" ht="49.9" customHeight="1" thickBot="1">
      <c r="B37" s="91"/>
      <c r="C37" s="92"/>
      <c r="D37" s="92"/>
      <c r="E37" s="65" t="s">
        <v>30</v>
      </c>
      <c r="F37" s="18" t="s">
        <v>27</v>
      </c>
    </row>
    <row r="38" spans="2:6" ht="50.25" customHeight="1" thickTop="1" thickBot="1">
      <c r="B38" s="20" t="s">
        <v>290</v>
      </c>
      <c r="C38" s="93" t="s">
        <v>345</v>
      </c>
      <c r="D38" s="94"/>
      <c r="E38" s="20" t="s">
        <v>31</v>
      </c>
      <c r="F38" s="21"/>
    </row>
    <row r="39" spans="2:6" ht="49.9" customHeight="1" thickTop="1">
      <c r="B39" s="87" t="s">
        <v>32</v>
      </c>
      <c r="C39" s="89" t="s">
        <v>33</v>
      </c>
      <c r="D39" s="90"/>
      <c r="E39" s="22" t="s">
        <v>396</v>
      </c>
      <c r="F39" s="22" t="s">
        <v>389</v>
      </c>
    </row>
    <row r="40" spans="2:6" ht="49.9" customHeight="1">
      <c r="B40" s="88"/>
      <c r="C40" s="75"/>
      <c r="D40" s="76"/>
      <c r="E40" s="23" t="s">
        <v>34</v>
      </c>
      <c r="F40" s="22" t="s">
        <v>35</v>
      </c>
    </row>
    <row r="41" spans="2:6">
      <c r="B41" s="26" t="s">
        <v>36</v>
      </c>
      <c r="C41" s="1"/>
      <c r="D41" s="1"/>
    </row>
    <row r="42" spans="2:6">
      <c r="B42" s="16"/>
    </row>
  </sheetData>
  <sheetProtection algorithmName="SHA-512" hashValue="pxSzwnNgmL/tFy6uAjPXUhkXLbH/r/GXx4ic+K9YdwKWQbcSLkl8PT0nTAmQrcpoyl5UJc+fq3vnhhWyNByeQg==" saltValue="OUt7ecyRShFV0WaWFb5b3w==" spinCount="100000" sheet="1" objects="1" scenarios="1"/>
  <mergeCells count="24">
    <mergeCell ref="B39:B40"/>
    <mergeCell ref="C39:D40"/>
    <mergeCell ref="B32:B33"/>
    <mergeCell ref="C32:D33"/>
    <mergeCell ref="B34:B35"/>
    <mergeCell ref="C34:D35"/>
    <mergeCell ref="B36:B37"/>
    <mergeCell ref="C36:D37"/>
    <mergeCell ref="C38:D38"/>
    <mergeCell ref="D15:E17"/>
    <mergeCell ref="D12:E12"/>
    <mergeCell ref="C31:D31"/>
    <mergeCell ref="D10:E10"/>
    <mergeCell ref="D20:E20"/>
    <mergeCell ref="D21:E21"/>
    <mergeCell ref="D22:E22"/>
    <mergeCell ref="D26:E26"/>
    <mergeCell ref="D25:E25"/>
    <mergeCell ref="D27:E27"/>
    <mergeCell ref="D24:E24"/>
    <mergeCell ref="D23:E23"/>
    <mergeCell ref="D11:E11"/>
    <mergeCell ref="D14:E14"/>
    <mergeCell ref="D13:E13"/>
  </mergeCells>
  <phoneticPr fontId="1"/>
  <conditionalFormatting sqref="B27:D27">
    <cfRule type="expression" dxfId="51" priority="6">
      <formula>COUNTIF($C$21:$C$26,"要")+COUNTIF($C$21:$C$26,"")&gt;0</formula>
    </cfRule>
  </conditionalFormatting>
  <dataValidations count="5">
    <dataValidation type="list" allowBlank="1" showInputMessage="1" showErrorMessage="1" sqref="C12" xr:uid="{E26F3DE2-B688-4493-92CC-8760265535D9}">
      <formula1>"安定電源,変動電源"</formula1>
    </dataValidation>
    <dataValidation type="list" allowBlank="1" showInputMessage="1" showErrorMessage="1" sqref="C13" xr:uid="{71BC1758-3094-4363-9280-F1754FFA005A}">
      <formula1>"新設,リプレース等,既設火力の改修"</formula1>
    </dataValidation>
    <dataValidation type="list" allowBlank="1" showInputMessage="1" showErrorMessage="1" sqref="C21:C22 C24:C26" xr:uid="{2A0A8A83-13E4-4C1E-B03D-7641E03F2DCE}">
      <formula1>"要,不要"</formula1>
    </dataValidation>
    <dataValidation type="list" allowBlank="1" showInputMessage="1" showErrorMessage="1" errorTitle="選択内容を確認してください" error="C11～C13の組み合わせに対応する候補から選択してください。" sqref="C15" xr:uid="{6EEABEF6-5ED4-44A4-AE84-5038805A15C9}">
      <formula1>INDIRECT($C$12&amp;$C$13&amp;$C$14)</formula1>
    </dataValidation>
    <dataValidation type="custom" allowBlank="1" showErrorMessage="1" errorTitle="入力エラー" error="半角数字10桁で入力してください。" sqref="C17" xr:uid="{8E5AD017-F27E-421E-994F-B54ACF01FE46}">
      <formula1>AND(LEN(C17)=10,SUMPRODUCT(--ISNUMBER(FIND(MID(C17,ROW($1:$10),1),"0123456789")))=10)</formula1>
    </dataValidation>
  </dataValidations>
  <pageMargins left="0.7" right="0.7" top="0.75" bottom="0.75" header="0.3" footer="0.3"/>
  <pageSetup paperSize="9" scale="3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071B2-3136-4706-9DE0-175A6C02D4A7}">
  <sheetPr>
    <pageSetUpPr fitToPage="1"/>
  </sheetPr>
  <dimension ref="B2:N75"/>
  <sheetViews>
    <sheetView showGridLines="0" zoomScaleNormal="100" workbookViewId="0"/>
  </sheetViews>
  <sheetFormatPr defaultColWidth="8.75" defaultRowHeight="15.75"/>
  <cols>
    <col min="1" max="1" width="3.625" style="1" customWidth="1"/>
    <col min="2" max="2" width="20.5" style="1" customWidth="1"/>
    <col min="3" max="3" width="29.875" style="1" customWidth="1"/>
    <col min="4" max="4" width="21.75" style="1" customWidth="1"/>
    <col min="5" max="5" width="35.625" style="1" customWidth="1"/>
    <col min="6" max="6" width="52.5" style="1" customWidth="1"/>
    <col min="7" max="7" width="35.625" style="1" customWidth="1"/>
    <col min="8" max="16384" width="8.75" style="1"/>
  </cols>
  <sheetData>
    <row r="2" spans="2:5">
      <c r="B2" s="25" t="s">
        <v>338</v>
      </c>
    </row>
    <row r="3" spans="2:5">
      <c r="B3" s="26" t="s">
        <v>318</v>
      </c>
    </row>
    <row r="5" spans="2:5" customFormat="1" ht="18.75">
      <c r="B5" s="2" t="s">
        <v>1</v>
      </c>
      <c r="C5" s="1"/>
      <c r="D5" s="1"/>
    </row>
    <row r="6" spans="2:5" customFormat="1" ht="18.75">
      <c r="B6" s="26" t="s">
        <v>417</v>
      </c>
      <c r="C6" s="1"/>
      <c r="D6" s="1"/>
    </row>
    <row r="7" spans="2:5" customFormat="1" ht="18.75">
      <c r="B7" s="26" t="s">
        <v>416</v>
      </c>
      <c r="C7" s="1"/>
      <c r="D7" s="1"/>
    </row>
    <row r="8" spans="2:5" customFormat="1" ht="18.75">
      <c r="B8" s="26" t="s">
        <v>376</v>
      </c>
      <c r="C8" s="1"/>
      <c r="D8" s="1"/>
    </row>
    <row r="9" spans="2:5">
      <c r="B9" s="6"/>
    </row>
    <row r="10" spans="2:5">
      <c r="B10" s="25" t="s">
        <v>415</v>
      </c>
    </row>
    <row r="11" spans="2:5">
      <c r="B11" s="95" t="s">
        <v>4</v>
      </c>
      <c r="C11" s="95"/>
      <c r="D11" s="9" t="s">
        <v>5</v>
      </c>
      <c r="E11" s="9" t="s">
        <v>6</v>
      </c>
    </row>
    <row r="12" spans="2:5" ht="31.5">
      <c r="B12" s="101" t="s">
        <v>52</v>
      </c>
      <c r="C12" s="101"/>
      <c r="D12" s="58"/>
      <c r="E12" s="32" t="s">
        <v>411</v>
      </c>
    </row>
    <row r="13" spans="2:5">
      <c r="B13" s="101" t="s">
        <v>53</v>
      </c>
      <c r="C13" s="101"/>
      <c r="D13" s="58"/>
      <c r="E13" s="32" t="s">
        <v>412</v>
      </c>
    </row>
    <row r="14" spans="2:5" ht="31.5">
      <c r="B14" s="101" t="s">
        <v>54</v>
      </c>
      <c r="C14" s="101"/>
      <c r="D14" s="58"/>
      <c r="E14" s="4" t="s">
        <v>55</v>
      </c>
    </row>
    <row r="15" spans="2:5" s="6" customFormat="1">
      <c r="B15" s="98" t="s">
        <v>414</v>
      </c>
      <c r="C15" s="98"/>
      <c r="D15" s="58"/>
      <c r="E15" s="32" t="s">
        <v>413</v>
      </c>
    </row>
    <row r="16" spans="2:5">
      <c r="B16" s="98" t="s">
        <v>325</v>
      </c>
      <c r="C16" s="98"/>
      <c r="D16" s="63"/>
      <c r="E16" s="32" t="s">
        <v>21</v>
      </c>
    </row>
    <row r="18" spans="2:5">
      <c r="B18" s="2" t="s">
        <v>327</v>
      </c>
    </row>
    <row r="19" spans="2:5">
      <c r="B19" s="95" t="s">
        <v>4</v>
      </c>
      <c r="C19" s="95"/>
      <c r="D19" s="9" t="s">
        <v>5</v>
      </c>
      <c r="E19" s="9" t="s">
        <v>6</v>
      </c>
    </row>
    <row r="20" spans="2:5">
      <c r="B20" s="98" t="s">
        <v>319</v>
      </c>
      <c r="C20" s="98"/>
      <c r="D20" s="61"/>
      <c r="E20" s="32" t="s">
        <v>332</v>
      </c>
    </row>
    <row r="21" spans="2:5">
      <c r="B21" s="98" t="s">
        <v>326</v>
      </c>
      <c r="C21" s="98"/>
      <c r="D21" s="61"/>
      <c r="E21" s="32" t="s">
        <v>332</v>
      </c>
    </row>
    <row r="22" spans="2:5">
      <c r="B22" s="35" t="s">
        <v>312</v>
      </c>
      <c r="C22" s="52"/>
      <c r="D22" s="52"/>
      <c r="E22" s="53"/>
    </row>
    <row r="23" spans="2:5">
      <c r="B23" s="10"/>
      <c r="C23" s="10"/>
      <c r="D23" s="10"/>
      <c r="E23" s="10"/>
    </row>
    <row r="24" spans="2:5">
      <c r="B24" s="2" t="s">
        <v>348</v>
      </c>
    </row>
    <row r="25" spans="2:5">
      <c r="B25" s="95" t="s">
        <v>4</v>
      </c>
      <c r="C25" s="95"/>
      <c r="D25" s="9" t="s">
        <v>5</v>
      </c>
      <c r="E25" s="9" t="s">
        <v>6</v>
      </c>
    </row>
    <row r="26" spans="2:5" ht="31.5">
      <c r="B26" s="98" t="s">
        <v>358</v>
      </c>
      <c r="C26" s="98"/>
      <c r="D26" s="61"/>
      <c r="E26" s="32" t="s">
        <v>333</v>
      </c>
    </row>
    <row r="27" spans="2:5" ht="31.5">
      <c r="B27" s="98" t="s">
        <v>359</v>
      </c>
      <c r="C27" s="98"/>
      <c r="D27" s="61"/>
      <c r="E27" s="32" t="s">
        <v>335</v>
      </c>
    </row>
    <row r="28" spans="2:5" ht="31.5">
      <c r="B28" s="98" t="s">
        <v>360</v>
      </c>
      <c r="C28" s="98"/>
      <c r="D28" s="61"/>
      <c r="E28" s="32" t="s">
        <v>334</v>
      </c>
    </row>
    <row r="29" spans="2:5" ht="31.5">
      <c r="B29" s="98" t="s">
        <v>361</v>
      </c>
      <c r="C29" s="98"/>
      <c r="D29" s="61"/>
      <c r="E29" s="32" t="s">
        <v>335</v>
      </c>
    </row>
    <row r="30" spans="2:5">
      <c r="B30" s="35" t="s">
        <v>312</v>
      </c>
      <c r="C30" s="52"/>
      <c r="D30" s="52"/>
      <c r="E30" s="53"/>
    </row>
    <row r="31" spans="2:5" ht="15" customHeight="1">
      <c r="B31" s="10"/>
      <c r="C31" s="10"/>
      <c r="E31" s="6"/>
    </row>
    <row r="32" spans="2:5">
      <c r="B32" s="25" t="s">
        <v>398</v>
      </c>
    </row>
    <row r="33" spans="2:14">
      <c r="B33" s="79" t="s">
        <v>37</v>
      </c>
      <c r="C33" s="80"/>
      <c r="D33" s="109"/>
      <c r="E33" s="105" t="s">
        <v>38</v>
      </c>
      <c r="F33" s="105"/>
      <c r="G33" s="96" t="s">
        <v>39</v>
      </c>
    </row>
    <row r="34" spans="2:14">
      <c r="B34" s="7" t="s">
        <v>40</v>
      </c>
      <c r="C34" s="8" t="s">
        <v>41</v>
      </c>
      <c r="D34" s="8" t="s">
        <v>42</v>
      </c>
      <c r="E34" s="8" t="s">
        <v>43</v>
      </c>
      <c r="F34" s="8" t="s">
        <v>44</v>
      </c>
      <c r="G34" s="96"/>
      <c r="H34" s="6"/>
      <c r="I34" s="6"/>
      <c r="J34" s="6"/>
      <c r="K34" s="6"/>
      <c r="L34" s="6"/>
      <c r="M34" s="6"/>
      <c r="N34" s="6"/>
    </row>
    <row r="35" spans="2:14" ht="48.75">
      <c r="B35" s="106" t="s">
        <v>288</v>
      </c>
      <c r="C35" s="107" t="s">
        <v>45</v>
      </c>
      <c r="D35" s="30" t="s">
        <v>46</v>
      </c>
      <c r="E35" s="32" t="s">
        <v>401</v>
      </c>
      <c r="F35" s="110" t="s">
        <v>404</v>
      </c>
      <c r="G35" s="113" t="s">
        <v>47</v>
      </c>
      <c r="H35" s="6"/>
      <c r="I35" s="6"/>
      <c r="J35" s="6"/>
      <c r="K35" s="6"/>
      <c r="L35" s="6"/>
      <c r="M35" s="6"/>
      <c r="N35" s="6"/>
    </row>
    <row r="36" spans="2:14" ht="48.75">
      <c r="B36" s="106"/>
      <c r="C36" s="108"/>
      <c r="D36" s="30" t="s">
        <v>48</v>
      </c>
      <c r="E36" s="32" t="s">
        <v>402</v>
      </c>
      <c r="F36" s="111"/>
      <c r="G36" s="114"/>
      <c r="H36" s="6"/>
      <c r="I36" s="6"/>
      <c r="J36" s="6"/>
      <c r="K36" s="6"/>
      <c r="L36" s="6"/>
      <c r="M36" s="6"/>
      <c r="N36" s="6"/>
    </row>
    <row r="37" spans="2:14" ht="50.25">
      <c r="B37" s="106"/>
      <c r="C37" s="30" t="s">
        <v>49</v>
      </c>
      <c r="D37" s="30" t="s">
        <v>50</v>
      </c>
      <c r="E37" s="32" t="s">
        <v>403</v>
      </c>
      <c r="F37" s="112"/>
      <c r="G37" s="114"/>
      <c r="H37" s="6"/>
      <c r="I37" s="6"/>
      <c r="J37" s="6"/>
      <c r="K37" s="6"/>
      <c r="L37" s="6"/>
      <c r="M37" s="6"/>
      <c r="N37" s="6"/>
    </row>
    <row r="38" spans="2:14" ht="132">
      <c r="B38" s="30" t="s">
        <v>399</v>
      </c>
      <c r="C38" s="30" t="s">
        <v>51</v>
      </c>
      <c r="D38" s="30" t="s">
        <v>50</v>
      </c>
      <c r="E38" s="32" t="s">
        <v>400</v>
      </c>
      <c r="F38" s="32" t="s">
        <v>405</v>
      </c>
      <c r="G38" s="83"/>
      <c r="H38" s="6"/>
      <c r="I38" s="6"/>
      <c r="J38" s="6"/>
      <c r="K38" s="6"/>
      <c r="L38" s="6"/>
      <c r="M38" s="6"/>
      <c r="N38" s="6"/>
    </row>
    <row r="39" spans="2:14">
      <c r="B39" s="26" t="s">
        <v>329</v>
      </c>
      <c r="C39" s="38"/>
      <c r="D39" s="38"/>
      <c r="E39" s="6"/>
      <c r="F39" s="39"/>
      <c r="G39" s="10"/>
      <c r="H39" s="6"/>
      <c r="I39" s="6"/>
      <c r="J39" s="6"/>
      <c r="K39" s="6"/>
      <c r="L39" s="6"/>
      <c r="M39" s="6"/>
      <c r="N39" s="6"/>
    </row>
    <row r="40" spans="2:14">
      <c r="B40" s="40"/>
      <c r="C40" s="38"/>
      <c r="D40" s="38"/>
      <c r="E40" s="6"/>
      <c r="F40" s="39"/>
      <c r="G40" s="10"/>
      <c r="H40" s="6"/>
      <c r="I40" s="6"/>
      <c r="J40" s="6"/>
      <c r="K40" s="6"/>
      <c r="L40" s="6"/>
      <c r="M40" s="6"/>
      <c r="N40" s="6"/>
    </row>
    <row r="41" spans="2:14">
      <c r="B41" s="24" t="s">
        <v>347</v>
      </c>
      <c r="C41" s="10"/>
    </row>
    <row r="42" spans="2:14">
      <c r="B42" s="104" t="s">
        <v>56</v>
      </c>
      <c r="C42" s="104"/>
    </row>
    <row r="43" spans="2:14">
      <c r="B43" s="96" t="s">
        <v>57</v>
      </c>
      <c r="C43" s="96"/>
      <c r="D43" s="105" t="s">
        <v>390</v>
      </c>
      <c r="E43" s="105"/>
    </row>
    <row r="44" spans="2:14">
      <c r="B44" s="101" t="s">
        <v>58</v>
      </c>
      <c r="C44" s="101"/>
      <c r="D44" s="115" t="s">
        <v>313</v>
      </c>
      <c r="E44" s="116"/>
    </row>
    <row r="45" spans="2:14">
      <c r="B45" s="98" t="s">
        <v>350</v>
      </c>
      <c r="C45" s="98"/>
      <c r="D45" s="117"/>
      <c r="E45" s="118"/>
    </row>
    <row r="46" spans="2:14">
      <c r="B46" s="99" t="s">
        <v>351</v>
      </c>
      <c r="C46" s="100"/>
      <c r="D46" s="117"/>
      <c r="E46" s="118"/>
    </row>
    <row r="47" spans="2:14">
      <c r="B47" s="101" t="s">
        <v>39</v>
      </c>
      <c r="C47" s="101"/>
      <c r="D47" s="119"/>
      <c r="E47" s="120"/>
    </row>
    <row r="48" spans="2:14">
      <c r="B48" s="101" t="s">
        <v>407</v>
      </c>
      <c r="C48" s="101"/>
      <c r="D48" s="121" t="s">
        <v>391</v>
      </c>
      <c r="E48" s="122"/>
    </row>
    <row r="49" spans="2:5">
      <c r="B49" s="101" t="s">
        <v>408</v>
      </c>
      <c r="C49" s="101"/>
      <c r="D49" s="123" t="s">
        <v>392</v>
      </c>
      <c r="E49" s="124"/>
    </row>
    <row r="50" spans="2:5" s="26" customFormat="1">
      <c r="B50" s="98" t="s">
        <v>322</v>
      </c>
      <c r="C50" s="98"/>
      <c r="D50" s="36" t="s">
        <v>393</v>
      </c>
      <c r="E50" s="37"/>
    </row>
    <row r="51" spans="2:5" s="26" customFormat="1">
      <c r="B51" s="98" t="s">
        <v>406</v>
      </c>
      <c r="C51" s="98"/>
      <c r="D51" s="123" t="s">
        <v>394</v>
      </c>
      <c r="E51" s="124"/>
    </row>
    <row r="52" spans="2:5" s="26" customFormat="1">
      <c r="B52" s="98" t="s">
        <v>59</v>
      </c>
      <c r="C52" s="98"/>
      <c r="D52" s="123" t="s">
        <v>395</v>
      </c>
      <c r="E52" s="124"/>
    </row>
    <row r="53" spans="2:5" s="26" customFormat="1">
      <c r="B53" s="31"/>
      <c r="C53" s="31"/>
    </row>
    <row r="54" spans="2:5" s="26" customFormat="1" ht="15" customHeight="1">
      <c r="B54" s="102" t="s">
        <v>410</v>
      </c>
      <c r="C54" s="103"/>
    </row>
    <row r="55" spans="2:5" s="26" customFormat="1">
      <c r="B55" s="97" t="s">
        <v>57</v>
      </c>
      <c r="C55" s="97"/>
      <c r="D55" s="125" t="s">
        <v>390</v>
      </c>
      <c r="E55" s="125"/>
    </row>
    <row r="56" spans="2:5" s="26" customFormat="1">
      <c r="B56" s="98" t="s">
        <v>58</v>
      </c>
      <c r="C56" s="98"/>
      <c r="D56" s="115" t="s">
        <v>313</v>
      </c>
      <c r="E56" s="116"/>
    </row>
    <row r="57" spans="2:5" s="26" customFormat="1">
      <c r="B57" s="98" t="s">
        <v>350</v>
      </c>
      <c r="C57" s="98"/>
      <c r="D57" s="117"/>
      <c r="E57" s="118"/>
    </row>
    <row r="58" spans="2:5" s="26" customFormat="1">
      <c r="B58" s="99" t="s">
        <v>351</v>
      </c>
      <c r="C58" s="100"/>
      <c r="D58" s="117"/>
      <c r="E58" s="118"/>
    </row>
    <row r="59" spans="2:5" s="26" customFormat="1" ht="15" customHeight="1">
      <c r="B59" s="98" t="s">
        <v>39</v>
      </c>
      <c r="C59" s="98"/>
      <c r="D59" s="119"/>
      <c r="E59" s="120"/>
    </row>
    <row r="60" spans="2:5" s="26" customFormat="1">
      <c r="B60" s="98" t="s">
        <v>408</v>
      </c>
      <c r="C60" s="98"/>
      <c r="D60" s="123" t="s">
        <v>392</v>
      </c>
      <c r="E60" s="124"/>
    </row>
    <row r="61" spans="2:5" s="26" customFormat="1">
      <c r="B61" s="98" t="s">
        <v>322</v>
      </c>
      <c r="C61" s="98"/>
      <c r="D61" s="123" t="s">
        <v>393</v>
      </c>
      <c r="E61" s="124"/>
    </row>
    <row r="62" spans="2:5" s="26" customFormat="1" ht="15" customHeight="1">
      <c r="B62" s="98" t="s">
        <v>406</v>
      </c>
      <c r="C62" s="98"/>
      <c r="D62" s="123" t="s">
        <v>394</v>
      </c>
      <c r="E62" s="124"/>
    </row>
    <row r="63" spans="2:5" s="26" customFormat="1">
      <c r="B63" s="98" t="s">
        <v>59</v>
      </c>
      <c r="C63" s="98"/>
      <c r="D63" s="123" t="s">
        <v>395</v>
      </c>
      <c r="E63" s="124"/>
    </row>
    <row r="64" spans="2:5" s="26" customFormat="1">
      <c r="B64" s="31"/>
      <c r="C64" s="31"/>
    </row>
    <row r="65" spans="2:5" s="26" customFormat="1" ht="15" customHeight="1">
      <c r="B65" s="102" t="s">
        <v>339</v>
      </c>
      <c r="C65" s="103"/>
    </row>
    <row r="66" spans="2:5" s="26" customFormat="1">
      <c r="B66" s="97" t="s">
        <v>57</v>
      </c>
      <c r="C66" s="97"/>
      <c r="D66" s="125" t="s">
        <v>390</v>
      </c>
      <c r="E66" s="125"/>
    </row>
    <row r="67" spans="2:5" s="26" customFormat="1">
      <c r="B67" s="98" t="s">
        <v>60</v>
      </c>
      <c r="C67" s="98"/>
      <c r="D67" s="115" t="s">
        <v>313</v>
      </c>
      <c r="E67" s="116"/>
    </row>
    <row r="68" spans="2:5" s="26" customFormat="1">
      <c r="B68" s="98" t="s">
        <v>352</v>
      </c>
      <c r="C68" s="98"/>
      <c r="D68" s="117"/>
      <c r="E68" s="118"/>
    </row>
    <row r="69" spans="2:5" s="26" customFormat="1">
      <c r="B69" s="99" t="s">
        <v>353</v>
      </c>
      <c r="C69" s="100"/>
      <c r="D69" s="117"/>
      <c r="E69" s="118"/>
    </row>
    <row r="70" spans="2:5" s="26" customFormat="1" ht="15" customHeight="1">
      <c r="B70" s="98" t="s">
        <v>39</v>
      </c>
      <c r="C70" s="98"/>
      <c r="D70" s="119"/>
      <c r="E70" s="120"/>
    </row>
    <row r="71" spans="2:5" s="26" customFormat="1" ht="15" customHeight="1">
      <c r="B71" s="99" t="s">
        <v>409</v>
      </c>
      <c r="C71" s="100"/>
      <c r="D71" s="123" t="s">
        <v>392</v>
      </c>
      <c r="E71" s="124"/>
    </row>
    <row r="72" spans="2:5" s="26" customFormat="1">
      <c r="B72" s="98" t="s">
        <v>322</v>
      </c>
      <c r="C72" s="98"/>
      <c r="D72" s="36" t="s">
        <v>393</v>
      </c>
      <c r="E72" s="37"/>
    </row>
    <row r="73" spans="2:5" s="26" customFormat="1" ht="15" customHeight="1">
      <c r="B73" s="98" t="s">
        <v>406</v>
      </c>
      <c r="C73" s="98"/>
      <c r="D73" s="123" t="s">
        <v>394</v>
      </c>
      <c r="E73" s="124"/>
    </row>
    <row r="74" spans="2:5" s="26" customFormat="1">
      <c r="B74" s="98" t="s">
        <v>59</v>
      </c>
      <c r="C74" s="98"/>
      <c r="D74" s="123" t="s">
        <v>395</v>
      </c>
      <c r="E74" s="124"/>
    </row>
    <row r="75" spans="2:5">
      <c r="B75" s="1" t="s">
        <v>61</v>
      </c>
    </row>
  </sheetData>
  <sheetProtection algorithmName="SHA-512" hashValue="ob0eJfdfnsOMrtPVpxNISqTf7fuDE9LwfEQoLUsUwSboRpl6LnCXelgCh6WuCCRx9LiGc1tvhl7Z6dOi21GX7w==" saltValue="a34yKq3gQJcDykFNFXPOkA==" spinCount="100000" sheet="1" objects="1" scenarios="1"/>
  <mergeCells count="69">
    <mergeCell ref="B45:C45"/>
    <mergeCell ref="B51:C51"/>
    <mergeCell ref="D73:E73"/>
    <mergeCell ref="D74:E74"/>
    <mergeCell ref="D71:E71"/>
    <mergeCell ref="D67:E70"/>
    <mergeCell ref="D52:E52"/>
    <mergeCell ref="D60:E60"/>
    <mergeCell ref="D61:E61"/>
    <mergeCell ref="D62:E62"/>
    <mergeCell ref="D63:E63"/>
    <mergeCell ref="D56:E59"/>
    <mergeCell ref="D55:E55"/>
    <mergeCell ref="D66:E66"/>
    <mergeCell ref="B59:C59"/>
    <mergeCell ref="B62:C62"/>
    <mergeCell ref="D43:E43"/>
    <mergeCell ref="D44:E47"/>
    <mergeCell ref="D48:E48"/>
    <mergeCell ref="D49:E49"/>
    <mergeCell ref="D51:E51"/>
    <mergeCell ref="G33:G34"/>
    <mergeCell ref="E33:F33"/>
    <mergeCell ref="B35:B37"/>
    <mergeCell ref="C35:C36"/>
    <mergeCell ref="B33:D33"/>
    <mergeCell ref="F35:F37"/>
    <mergeCell ref="G35:G38"/>
    <mergeCell ref="B12:C12"/>
    <mergeCell ref="B13:C13"/>
    <mergeCell ref="B14:C14"/>
    <mergeCell ref="B15:C15"/>
    <mergeCell ref="B44:C44"/>
    <mergeCell ref="B42:C42"/>
    <mergeCell ref="B21:C21"/>
    <mergeCell ref="B20:C20"/>
    <mergeCell ref="B26:C26"/>
    <mergeCell ref="B27:C27"/>
    <mergeCell ref="B28:C28"/>
    <mergeCell ref="B29:C29"/>
    <mergeCell ref="B25:C25"/>
    <mergeCell ref="B19:C19"/>
    <mergeCell ref="B16:C16"/>
    <mergeCell ref="B74:C74"/>
    <mergeCell ref="B65:C65"/>
    <mergeCell ref="B73:C73"/>
    <mergeCell ref="B46:C46"/>
    <mergeCell ref="B58:C58"/>
    <mergeCell ref="B50:C50"/>
    <mergeCell ref="B47:C47"/>
    <mergeCell ref="B57:C57"/>
    <mergeCell ref="B54:C54"/>
    <mergeCell ref="B56:C56"/>
    <mergeCell ref="B11:C11"/>
    <mergeCell ref="B43:C43"/>
    <mergeCell ref="B55:C55"/>
    <mergeCell ref="B66:C66"/>
    <mergeCell ref="B72:C72"/>
    <mergeCell ref="B70:C70"/>
    <mergeCell ref="B63:C63"/>
    <mergeCell ref="B67:C67"/>
    <mergeCell ref="B71:C71"/>
    <mergeCell ref="B68:C68"/>
    <mergeCell ref="B69:C69"/>
    <mergeCell ref="B61:C61"/>
    <mergeCell ref="B60:C60"/>
    <mergeCell ref="B48:C48"/>
    <mergeCell ref="B49:C49"/>
    <mergeCell ref="B52:C52"/>
  </mergeCells>
  <phoneticPr fontId="1"/>
  <conditionalFormatting sqref="B12:C12">
    <cfRule type="expression" dxfId="50" priority="8" stopIfTrue="1">
      <formula>INDIRECT("'契約単価の補正方法_全電源共通'!$C$26")="不要"</formula>
    </cfRule>
  </conditionalFormatting>
  <conditionalFormatting sqref="B13:C13">
    <cfRule type="expression" dxfId="49" priority="36" stopIfTrue="1">
      <formula>INDIRECT("'契約単価の補正方法_全電源共通'!$C$26")="不要"</formula>
    </cfRule>
    <cfRule type="expression" dxfId="48" priority="42">
      <formula>OR($D$12="再生可能エネルギー由来",$D$12="")</formula>
    </cfRule>
  </conditionalFormatting>
  <conditionalFormatting sqref="B14:C14">
    <cfRule type="expression" dxfId="47" priority="48">
      <formula>OR($D$12="再生可能エネルギー由来",$D$12="",$D$13="天然ガスエスカレ補正",$D$13="")</formula>
    </cfRule>
  </conditionalFormatting>
  <conditionalFormatting sqref="B14:C16">
    <cfRule type="expression" dxfId="46" priority="7" stopIfTrue="1">
      <formula>INDIRECT("'契約単価の補正方法_全電源共通'!$C$26")="不要"</formula>
    </cfRule>
  </conditionalFormatting>
  <conditionalFormatting sqref="B20:C20">
    <cfRule type="expression" dxfId="45" priority="4" stopIfTrue="1">
      <formula>INDIRECT("'契約単価の補正方法_全電源共通'!$C$26")="不要"</formula>
    </cfRule>
  </conditionalFormatting>
  <conditionalFormatting sqref="B21:C21">
    <cfRule type="expression" dxfId="44" priority="1" stopIfTrue="1">
      <formula>INDIRECT("'契約単価の補正方法_全電源共通'!$C$26")="不要"</formula>
    </cfRule>
  </conditionalFormatting>
  <conditionalFormatting sqref="B26:C26">
    <cfRule type="expression" dxfId="43" priority="60">
      <formula>IF($D$12="再生可能エネルギー由来",TRUE,OR($D$20="不要",$D$20=""))</formula>
    </cfRule>
  </conditionalFormatting>
  <conditionalFormatting sqref="B26:C29">
    <cfRule type="expression" dxfId="42" priority="54" stopIfTrue="1">
      <formula>INDIRECT("'契約単価の補正方法_全電源共通'!$C$26")="不要"</formula>
    </cfRule>
  </conditionalFormatting>
  <conditionalFormatting sqref="B27:C27">
    <cfRule type="expression" dxfId="41" priority="66">
      <formula>IF($D$12="再生可能エネルギー由来",TRUE,OR($D$21="不要",$D$21=""))</formula>
    </cfRule>
  </conditionalFormatting>
  <conditionalFormatting sqref="B28:C28">
    <cfRule type="expression" dxfId="40" priority="72">
      <formula>IF($D$12="化石燃料由来",TRUE,OR($D$20="不要",$D$20=""))</formula>
    </cfRule>
  </conditionalFormatting>
  <conditionalFormatting sqref="B29:C29">
    <cfRule type="expression" dxfId="39" priority="78">
      <formula>IF($D$12="化石燃料由来",TRUE,OR($D$21="不要",$D$21=""))</formula>
    </cfRule>
  </conditionalFormatting>
  <conditionalFormatting sqref="D12">
    <cfRule type="expression" dxfId="38" priority="9" stopIfTrue="1">
      <formula>INDIRECT("'契約単価の補正方法_全電源共通'!$C$26")="不要"</formula>
    </cfRule>
  </conditionalFormatting>
  <conditionalFormatting sqref="D13">
    <cfRule type="expression" dxfId="37" priority="38" stopIfTrue="1">
      <formula>INDIRECT("'契約単価の補正方法_全電源共通'!$C$26")="不要"</formula>
    </cfRule>
    <cfRule type="expression" dxfId="36" priority="44">
      <formula>OR($D$12="再生可能エネルギー由来",$D$12="")</formula>
    </cfRule>
  </conditionalFormatting>
  <conditionalFormatting sqref="D14">
    <cfRule type="expression" dxfId="35" priority="50">
      <formula>OR($D$12="再生可能エネルギー由来",$D$12="",$D$13="天然ガスエスカレ補正",$D$13="")</formula>
    </cfRule>
  </conditionalFormatting>
  <conditionalFormatting sqref="D14:D16">
    <cfRule type="expression" dxfId="34" priority="5">
      <formula>INDIRECT("'契約単価の補正方法_全電源共通'!$C$26")="不要"</formula>
    </cfRule>
  </conditionalFormatting>
  <conditionalFormatting sqref="D20">
    <cfRule type="expression" dxfId="33" priority="27" stopIfTrue="1">
      <formula>INDIRECT("'契約単価の補正方法_全電源共通'!$C$26")="不要"</formula>
    </cfRule>
  </conditionalFormatting>
  <conditionalFormatting sqref="D21">
    <cfRule type="expression" dxfId="32" priority="2" stopIfTrue="1">
      <formula>INDIRECT("'契約単価の補正方法_全電源共通'!$C$26")="不要"</formula>
    </cfRule>
  </conditionalFormatting>
  <conditionalFormatting sqref="D26">
    <cfRule type="expression" dxfId="31" priority="62">
      <formula>IF($D$12="再生可能エネルギー由来",TRUE,OR($D$20="不要",$D$20=""))</formula>
    </cfRule>
  </conditionalFormatting>
  <conditionalFormatting sqref="D26:D29">
    <cfRule type="expression" dxfId="30" priority="56" stopIfTrue="1">
      <formula>INDIRECT("'契約単価の補正方法_全電源共通'!$C$26")="不要"</formula>
    </cfRule>
  </conditionalFormatting>
  <conditionalFormatting sqref="D27">
    <cfRule type="expression" dxfId="29" priority="68">
      <formula>IF($D$12="再生可能エネルギー由来",TRUE,OR($D$21="不要",$D$21=""))</formula>
    </cfRule>
  </conditionalFormatting>
  <conditionalFormatting sqref="D28">
    <cfRule type="expression" dxfId="28" priority="74">
      <formula>IF($D$12="化石燃料由来",TRUE,OR($D$20="不要",$D$20=""))</formula>
    </cfRule>
  </conditionalFormatting>
  <conditionalFormatting sqref="D29">
    <cfRule type="expression" dxfId="27" priority="80">
      <formula>IF($D$12="化石燃料由来",TRUE,OR($D$21="不要",$D$21=""))</formula>
    </cfRule>
  </conditionalFormatting>
  <conditionalFormatting sqref="E12">
    <cfRule type="expression" dxfId="26" priority="10" stopIfTrue="1">
      <formula>INDIRECT("'契約単価の補正方法_全電源共通'!$C$26")="不要"</formula>
    </cfRule>
  </conditionalFormatting>
  <conditionalFormatting sqref="E13">
    <cfRule type="expression" dxfId="25" priority="40" stopIfTrue="1">
      <formula>INDIRECT("'契約単価の補正方法_全電源共通'!$C$26")="不要"</formula>
    </cfRule>
    <cfRule type="expression" dxfId="24" priority="46">
      <formula>OR($D$12="再生可能エネルギー由来",$D$12="")</formula>
    </cfRule>
  </conditionalFormatting>
  <conditionalFormatting sqref="E14">
    <cfRule type="expression" dxfId="23" priority="52">
      <formula>OR($D$12="再生可能エネルギー由来",$D$12="",$D$13="天然ガスエスカレ補正",$D$13="")</formula>
    </cfRule>
  </conditionalFormatting>
  <conditionalFormatting sqref="E14:E16">
    <cfRule type="expression" dxfId="22" priority="6" stopIfTrue="1">
      <formula>INDIRECT("'契約単価の補正方法_全電源共通'!$C$26")="不要"</formula>
    </cfRule>
  </conditionalFormatting>
  <conditionalFormatting sqref="E20">
    <cfRule type="expression" dxfId="21" priority="33" stopIfTrue="1">
      <formula>INDIRECT("'契約単価の補正方法_全電源共通'!$C$26")="不要"</formula>
    </cfRule>
  </conditionalFormatting>
  <conditionalFormatting sqref="E21">
    <cfRule type="expression" dxfId="20" priority="3" stopIfTrue="1">
      <formula>INDIRECT("'契約単価の補正方法_全電源共通'!$C$26")="不要"</formula>
    </cfRule>
  </conditionalFormatting>
  <conditionalFormatting sqref="E26">
    <cfRule type="expression" dxfId="19" priority="64">
      <formula>IF($D$12="再生可能エネルギー由来",TRUE,OR($D$20="不要",$D$20=""))</formula>
    </cfRule>
  </conditionalFormatting>
  <conditionalFormatting sqref="E26:E29">
    <cfRule type="expression" dxfId="18" priority="58" stopIfTrue="1">
      <formula>INDIRECT("'契約単価の補正方法_全電源共通'!$C$26")="不要"</formula>
    </cfRule>
  </conditionalFormatting>
  <conditionalFormatting sqref="E27">
    <cfRule type="expression" dxfId="17" priority="70">
      <formula>IF($D$12="再生可能エネルギー由来",TRUE,OR($D$21="不要",$D$21=""))</formula>
    </cfRule>
  </conditionalFormatting>
  <conditionalFormatting sqref="E28">
    <cfRule type="expression" dxfId="16" priority="76">
      <formula>IF($D$12="化石燃料由来",TRUE,OR($D$20="不要",$D$20=""))</formula>
    </cfRule>
  </conditionalFormatting>
  <conditionalFormatting sqref="E29">
    <cfRule type="expression" dxfId="15" priority="82">
      <formula>IF($D$12="化石燃料由来",TRUE,OR($D$21="不要",$D$21=""))</formula>
    </cfRule>
  </conditionalFormatting>
  <dataValidations count="5">
    <dataValidation type="list" allowBlank="1" showInputMessage="1" showErrorMessage="1" sqref="D14" xr:uid="{4188E4B0-4564-405F-A2E1-4AFBF1E52C22}">
      <formula1>"HH,ブレント"</formula1>
    </dataValidation>
    <dataValidation type="list" allowBlank="1" showInputMessage="1" showErrorMessage="1" sqref="D13" xr:uid="{28551D30-DC24-4A08-B0D5-05054F7BC7F0}">
      <formula1>"天然ガスマーケット連動,天然ガスエスカレ補正"</formula1>
    </dataValidation>
    <dataValidation type="list" allowBlank="1" showInputMessage="1" showErrorMessage="1" sqref="D12" xr:uid="{A4F30EF6-5B70-49E8-93CA-810C3EB86D36}">
      <formula1>"化石燃料由来,再生可能エネルギー由来"</formula1>
    </dataValidation>
    <dataValidation type="list" allowBlank="1" showInputMessage="1" showErrorMessage="1" sqref="D20:D21 D26:D29" xr:uid="{34D3D930-6C02-4482-9D15-302FFB9C5436}">
      <formula1>"要,不要"</formula1>
    </dataValidation>
    <dataValidation type="list" allowBlank="1" showInputMessage="1" showErrorMessage="1" sqref="D16" xr:uid="{A06A9E32-5F7F-4821-9E9E-03119F8F44B5}">
      <formula1>"LNG,石炭"</formula1>
    </dataValidation>
  </dataValidations>
  <pageMargins left="0.7" right="0.7" top="0.75" bottom="0.75" header="0.3" footer="0.3"/>
  <pageSetup paperSize="9" scale="43" orientation="portrait"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xr:uid="{E8F54F3C-AD98-43DE-BB83-020B813C50EB}">
          <x14:formula1>
            <xm:f>'プルダウンテーブル_安定電源(非表示)'!$G$2:$G$204</xm:f>
          </x14:formula1>
          <xm:sqref>D17:D20 D15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1B761-FD20-4F18-AB06-7B5FF0236B31}">
  <sheetPr>
    <pageSetUpPr fitToPage="1"/>
  </sheetPr>
  <dimension ref="B2:M46"/>
  <sheetViews>
    <sheetView showGridLines="0" zoomScaleNormal="100" workbookViewId="0"/>
  </sheetViews>
  <sheetFormatPr defaultColWidth="8.75" defaultRowHeight="15.75"/>
  <cols>
    <col min="1" max="1" width="3.625" style="26" customWidth="1"/>
    <col min="2" max="2" width="26" style="26" customWidth="1"/>
    <col min="3" max="3" width="21" style="26" customWidth="1"/>
    <col min="4" max="4" width="22.375" style="26" customWidth="1"/>
    <col min="5" max="5" width="50.625" style="26" customWidth="1"/>
    <col min="6" max="6" width="30.5" style="26" customWidth="1"/>
    <col min="7" max="7" width="35.625" style="26" customWidth="1"/>
    <col min="8" max="16384" width="8.75" style="26"/>
  </cols>
  <sheetData>
    <row r="2" spans="2:5">
      <c r="B2" s="25" t="s">
        <v>328</v>
      </c>
    </row>
    <row r="3" spans="2:5" ht="15.75" customHeight="1">
      <c r="B3" s="26" t="s">
        <v>344</v>
      </c>
    </row>
    <row r="4" spans="2:5" ht="15.75" customHeight="1">
      <c r="B4" s="26" t="s">
        <v>419</v>
      </c>
    </row>
    <row r="6" spans="2:5" s="27" customFormat="1" ht="18.75">
      <c r="B6" s="25" t="s">
        <v>1</v>
      </c>
      <c r="C6" s="26"/>
      <c r="D6" s="26"/>
    </row>
    <row r="7" spans="2:5" s="27" customFormat="1" ht="18.75">
      <c r="B7" s="26" t="s">
        <v>421</v>
      </c>
      <c r="C7" s="26"/>
      <c r="D7" s="26"/>
    </row>
    <row r="8" spans="2:5" s="27" customFormat="1" ht="18.75">
      <c r="B8" s="26" t="s">
        <v>376</v>
      </c>
      <c r="C8" s="26"/>
      <c r="D8" s="26"/>
    </row>
    <row r="9" spans="2:5">
      <c r="B9" s="39"/>
    </row>
    <row r="10" spans="2:5">
      <c r="B10" s="25" t="s">
        <v>286</v>
      </c>
    </row>
    <row r="11" spans="2:5">
      <c r="B11" s="126" t="s">
        <v>4</v>
      </c>
      <c r="C11" s="126"/>
      <c r="D11" s="57" t="s">
        <v>5</v>
      </c>
      <c r="E11" s="57" t="s">
        <v>6</v>
      </c>
    </row>
    <row r="12" spans="2:5" ht="31.5">
      <c r="B12" s="127" t="s">
        <v>52</v>
      </c>
      <c r="C12" s="127"/>
      <c r="D12" s="67" t="str">
        <f>IF(契約単価の補正方法_可変費の補正!$D$12="","",契約単価の補正方法_可変費の補正!$D$12)</f>
        <v/>
      </c>
      <c r="E12" s="54" t="s">
        <v>340</v>
      </c>
    </row>
    <row r="13" spans="2:5" ht="31.5">
      <c r="B13" s="127" t="s">
        <v>53</v>
      </c>
      <c r="C13" s="127"/>
      <c r="D13" s="56" t="str">
        <f>IF(契約単価の補正方法_可変費の補正!$D$13="","ー",契約単価の補正方法_可変費の補正!$D$13)</f>
        <v>ー</v>
      </c>
      <c r="E13" s="54" t="s">
        <v>340</v>
      </c>
    </row>
    <row r="14" spans="2:5" ht="73.5" customHeight="1">
      <c r="B14" s="127" t="s">
        <v>282</v>
      </c>
      <c r="C14" s="127"/>
      <c r="D14" s="66" t="str">
        <f>IF(契約単価の補正方法_可変費の補正!D15="","",契約単価の補正方法_可変費の補正!D15)</f>
        <v/>
      </c>
      <c r="E14" s="54" t="s">
        <v>420</v>
      </c>
    </row>
    <row r="15" spans="2:5">
      <c r="B15" s="99" t="s">
        <v>363</v>
      </c>
      <c r="C15" s="100"/>
      <c r="D15" s="64"/>
      <c r="E15" s="110" t="s">
        <v>425</v>
      </c>
    </row>
    <row r="16" spans="2:5">
      <c r="B16" s="99" t="s">
        <v>364</v>
      </c>
      <c r="C16" s="100"/>
      <c r="D16" s="64"/>
      <c r="E16" s="111"/>
    </row>
    <row r="17" spans="2:13" ht="31.5" customHeight="1">
      <c r="B17" s="99" t="s">
        <v>372</v>
      </c>
      <c r="C17" s="100"/>
      <c r="D17" s="64"/>
      <c r="E17" s="111"/>
    </row>
    <row r="18" spans="2:13" ht="31.5" customHeight="1">
      <c r="B18" s="99" t="s">
        <v>374</v>
      </c>
      <c r="C18" s="100"/>
      <c r="D18" s="64"/>
      <c r="E18" s="111"/>
    </row>
    <row r="19" spans="2:13" ht="31.5" customHeight="1">
      <c r="B19" s="99" t="s">
        <v>373</v>
      </c>
      <c r="C19" s="100"/>
      <c r="D19" s="64"/>
      <c r="E19" s="111"/>
    </row>
    <row r="20" spans="2:13" ht="31.5" customHeight="1">
      <c r="B20" s="99" t="s">
        <v>375</v>
      </c>
      <c r="C20" s="100"/>
      <c r="D20" s="64"/>
      <c r="E20" s="111"/>
    </row>
    <row r="21" spans="2:13">
      <c r="B21" s="99" t="s">
        <v>365</v>
      </c>
      <c r="C21" s="100"/>
      <c r="D21" s="64"/>
      <c r="E21" s="111"/>
    </row>
    <row r="22" spans="2:13">
      <c r="B22" s="99" t="s">
        <v>366</v>
      </c>
      <c r="C22" s="100"/>
      <c r="D22" s="64"/>
      <c r="E22" s="111"/>
    </row>
    <row r="23" spans="2:13">
      <c r="B23" s="99" t="s">
        <v>367</v>
      </c>
      <c r="C23" s="100"/>
      <c r="D23" s="64"/>
      <c r="E23" s="111"/>
    </row>
    <row r="24" spans="2:13">
      <c r="B24" s="99" t="s">
        <v>368</v>
      </c>
      <c r="C24" s="100"/>
      <c r="D24" s="64"/>
      <c r="E24" s="111"/>
    </row>
    <row r="25" spans="2:13">
      <c r="B25" s="99" t="s">
        <v>369</v>
      </c>
      <c r="C25" s="100"/>
      <c r="D25" s="64"/>
      <c r="E25" s="112"/>
    </row>
    <row r="26" spans="2:13" ht="18.75" customHeight="1">
      <c r="B26" s="139" t="s">
        <v>370</v>
      </c>
      <c r="C26" s="140"/>
      <c r="D26" s="142" t="str">
        <f>'調達国の消費者物価指数管理シート_CPI(非表示)'!$H$25</f>
        <v/>
      </c>
      <c r="E26" s="128" t="s">
        <v>285</v>
      </c>
    </row>
    <row r="27" spans="2:13">
      <c r="B27" s="139" t="s">
        <v>371</v>
      </c>
      <c r="C27" s="140"/>
      <c r="D27" s="142">
        <f>'調達国の消費者物価指数管理シート_CPI(非表示)'!$H$26</f>
        <v>0</v>
      </c>
      <c r="E27" s="129"/>
    </row>
    <row r="28" spans="2:13" ht="15" customHeight="1">
      <c r="B28" s="35" t="s">
        <v>320</v>
      </c>
      <c r="C28" s="31"/>
      <c r="E28" s="39"/>
    </row>
    <row r="29" spans="2:13">
      <c r="B29" s="25"/>
    </row>
    <row r="30" spans="2:13">
      <c r="B30" s="25" t="s">
        <v>422</v>
      </c>
    </row>
    <row r="31" spans="2:13">
      <c r="B31" s="137" t="s">
        <v>37</v>
      </c>
      <c r="C31" s="138"/>
      <c r="D31" s="131" t="s">
        <v>424</v>
      </c>
      <c r="E31" s="132"/>
      <c r="F31" s="133"/>
    </row>
    <row r="32" spans="2:13" ht="18.75" customHeight="1">
      <c r="B32" s="28" t="s">
        <v>40</v>
      </c>
      <c r="C32" s="29" t="s">
        <v>41</v>
      </c>
      <c r="D32" s="134"/>
      <c r="E32" s="135"/>
      <c r="F32" s="136"/>
      <c r="G32" s="39"/>
      <c r="H32" s="39"/>
      <c r="I32" s="39"/>
      <c r="J32" s="39"/>
      <c r="K32" s="39"/>
      <c r="L32" s="39"/>
      <c r="M32" s="39"/>
    </row>
    <row r="33" spans="2:13" ht="47.25" customHeight="1">
      <c r="B33" s="106" t="s">
        <v>288</v>
      </c>
      <c r="C33" s="41" t="s">
        <v>45</v>
      </c>
      <c r="D33" s="99" t="s">
        <v>354</v>
      </c>
      <c r="E33" s="130"/>
      <c r="F33" s="100"/>
      <c r="G33" s="39"/>
      <c r="H33" s="39"/>
      <c r="I33" s="39"/>
      <c r="J33" s="39"/>
      <c r="K33" s="39"/>
      <c r="L33" s="39"/>
      <c r="M33" s="39"/>
    </row>
    <row r="34" spans="2:13" ht="47.25" customHeight="1">
      <c r="B34" s="106"/>
      <c r="C34" s="30" t="s">
        <v>49</v>
      </c>
      <c r="D34" s="99" t="s">
        <v>355</v>
      </c>
      <c r="E34" s="130"/>
      <c r="F34" s="100"/>
      <c r="G34" s="39"/>
      <c r="H34" s="39"/>
      <c r="I34" s="39"/>
      <c r="J34" s="39"/>
      <c r="K34" s="39"/>
      <c r="L34" s="39"/>
      <c r="M34" s="39"/>
    </row>
    <row r="35" spans="2:13" ht="47.25" customHeight="1">
      <c r="B35" s="30" t="s">
        <v>289</v>
      </c>
      <c r="C35" s="30" t="s">
        <v>51</v>
      </c>
      <c r="D35" s="99" t="s">
        <v>356</v>
      </c>
      <c r="E35" s="130"/>
      <c r="F35" s="100"/>
      <c r="G35" s="39"/>
      <c r="H35" s="39"/>
      <c r="I35" s="39"/>
      <c r="J35" s="39"/>
      <c r="K35" s="39"/>
      <c r="L35" s="39"/>
      <c r="M35" s="39"/>
    </row>
    <row r="36" spans="2:13">
      <c r="B36" s="35" t="s">
        <v>283</v>
      </c>
      <c r="C36" s="42"/>
      <c r="D36" s="31"/>
      <c r="E36" s="31"/>
      <c r="F36" s="31"/>
      <c r="G36" s="39"/>
      <c r="H36" s="39"/>
      <c r="I36" s="39"/>
      <c r="J36" s="39"/>
      <c r="K36" s="39"/>
      <c r="L36" s="39"/>
      <c r="M36" s="39"/>
    </row>
    <row r="37" spans="2:13">
      <c r="B37" s="35" t="s">
        <v>284</v>
      </c>
      <c r="C37" s="42"/>
      <c r="D37" s="31"/>
      <c r="E37" s="31"/>
      <c r="F37" s="31"/>
      <c r="G37" s="39"/>
      <c r="H37" s="39"/>
      <c r="I37" s="39"/>
      <c r="J37" s="39"/>
      <c r="K37" s="39"/>
      <c r="L37" s="39"/>
      <c r="M37" s="39"/>
    </row>
    <row r="38" spans="2:13" ht="15" customHeight="1">
      <c r="B38" s="31"/>
      <c r="C38" s="31"/>
      <c r="E38" s="39"/>
    </row>
    <row r="39" spans="2:13">
      <c r="B39" s="24" t="s">
        <v>423</v>
      </c>
      <c r="C39" s="31"/>
    </row>
    <row r="40" spans="2:13">
      <c r="B40" s="97" t="s">
        <v>57</v>
      </c>
      <c r="C40" s="97"/>
      <c r="D40" s="125" t="s">
        <v>390</v>
      </c>
      <c r="E40" s="125"/>
    </row>
    <row r="41" spans="2:13">
      <c r="B41" s="98" t="s">
        <v>287</v>
      </c>
      <c r="C41" s="98"/>
      <c r="D41" s="36" t="s">
        <v>418</v>
      </c>
      <c r="E41" s="37"/>
    </row>
    <row r="42" spans="2:13">
      <c r="B42" s="98" t="s">
        <v>341</v>
      </c>
      <c r="C42" s="98"/>
      <c r="D42" s="36" t="s">
        <v>393</v>
      </c>
      <c r="E42" s="37"/>
    </row>
    <row r="43" spans="2:13">
      <c r="B43" s="1" t="s">
        <v>61</v>
      </c>
    </row>
    <row r="44" spans="2:13">
      <c r="B44" s="1" t="s">
        <v>342</v>
      </c>
    </row>
    <row r="45" spans="2:13">
      <c r="B45" s="1" t="s">
        <v>343</v>
      </c>
    </row>
    <row r="46" spans="2:13">
      <c r="B46" s="1"/>
    </row>
  </sheetData>
  <sheetProtection algorithmName="SHA-512" hashValue="N2CK5TT1sT3BYvstTSL/j1SJH1ZA50lR6JWuvnR8/Migh6NkZ7nRyImBlWTOgr5z79E4dT7tHmrsTDhXkslbsw==" saltValue="QZ/b8Z3y8Pl/38NM3GP2/g==" spinCount="100000" sheet="1" objects="1" scenarios="1"/>
  <mergeCells count="29">
    <mergeCell ref="B40:C40"/>
    <mergeCell ref="D40:E40"/>
    <mergeCell ref="B41:C41"/>
    <mergeCell ref="B42:C42"/>
    <mergeCell ref="E26:E27"/>
    <mergeCell ref="D35:F35"/>
    <mergeCell ref="B33:B34"/>
    <mergeCell ref="D31:F32"/>
    <mergeCell ref="B31:C31"/>
    <mergeCell ref="D33:F33"/>
    <mergeCell ref="D34:F34"/>
    <mergeCell ref="B27:C27"/>
    <mergeCell ref="B26:C26"/>
    <mergeCell ref="E15:E25"/>
    <mergeCell ref="B15:C15"/>
    <mergeCell ref="B11:C11"/>
    <mergeCell ref="B12:C12"/>
    <mergeCell ref="B13:C13"/>
    <mergeCell ref="B14:C14"/>
    <mergeCell ref="B23:C23"/>
    <mergeCell ref="B19:C19"/>
    <mergeCell ref="B20:C20"/>
    <mergeCell ref="B24:C24"/>
    <mergeCell ref="B25:C25"/>
    <mergeCell ref="B22:C22"/>
    <mergeCell ref="B16:C16"/>
    <mergeCell ref="B17:C17"/>
    <mergeCell ref="B18:C18"/>
    <mergeCell ref="B21:C21"/>
  </mergeCells>
  <phoneticPr fontId="1"/>
  <conditionalFormatting sqref="B15:C15">
    <cfRule type="expression" dxfId="14" priority="32">
      <formula>$D$12="再生可能エネルギー由来"</formula>
    </cfRule>
  </conditionalFormatting>
  <conditionalFormatting sqref="B15:C25">
    <cfRule type="expression" dxfId="13" priority="20" stopIfTrue="1">
      <formula>INDIRECT("'契約単価の補正方法_全電源共通'!$C$26")="不要"</formula>
    </cfRule>
    <cfRule type="expression" dxfId="12" priority="26" stopIfTrue="1">
      <formula>INDIRECT("'契約単価の補正方法_可変費の補正'!$D$20")="不要"</formula>
    </cfRule>
  </conditionalFormatting>
  <conditionalFormatting sqref="B16:C16">
    <cfRule type="expression" dxfId="11" priority="36">
      <formula>$D$12="化石燃料由来"</formula>
    </cfRule>
  </conditionalFormatting>
  <conditionalFormatting sqref="B17:C18">
    <cfRule type="expression" dxfId="10" priority="40">
      <formula>$D$12="再生可能エネルギー由来"</formula>
    </cfRule>
  </conditionalFormatting>
  <conditionalFormatting sqref="B19:C20">
    <cfRule type="expression" dxfId="9" priority="44">
      <formula>$D$12="化石燃料由来"</formula>
    </cfRule>
  </conditionalFormatting>
  <conditionalFormatting sqref="D15">
    <cfRule type="expression" dxfId="7" priority="34">
      <formula>$D$12="再生可能エネルギー由来"</formula>
    </cfRule>
  </conditionalFormatting>
  <conditionalFormatting sqref="D15:D25">
    <cfRule type="expression" dxfId="6" priority="22" stopIfTrue="1">
      <formula>INDIRECT("'契約単価の補正方法_全電源共通'!$C$26")="不要"</formula>
    </cfRule>
    <cfRule type="expression" dxfId="5" priority="28" stopIfTrue="1">
      <formula>INDIRECT("'契約単価の補正方法_可変費の補正'!$D$20")="不要"</formula>
    </cfRule>
  </conditionalFormatting>
  <conditionalFormatting sqref="D16">
    <cfRule type="expression" dxfId="4" priority="38">
      <formula>$D$12="化石燃料由来"</formula>
    </cfRule>
  </conditionalFormatting>
  <conditionalFormatting sqref="D17:D18">
    <cfRule type="expression" dxfId="3" priority="42">
      <formula>$D$12="再生可能エネルギー由来"</formula>
    </cfRule>
  </conditionalFormatting>
  <conditionalFormatting sqref="D19:D20">
    <cfRule type="expression" dxfId="2" priority="46">
      <formula>$D$12="化石燃料由来"</formula>
    </cfRule>
  </conditionalFormatting>
  <conditionalFormatting sqref="E15:E25">
    <cfRule type="expression" dxfId="1" priority="24" stopIfTrue="1">
      <formula>INDIRECT("'契約単価の補正方法_全電源共通'!$C$26")="不要"</formula>
    </cfRule>
    <cfRule type="expression" dxfId="0" priority="30" stopIfTrue="1">
      <formula>INDIRECT("'契約単価の補正方法_可変費の補正'!$D$20")="不要"</formula>
    </cfRule>
  </conditionalFormatting>
  <dataValidations xWindow="452" yWindow="852" count="1">
    <dataValidation type="whole" allowBlank="1" showErrorMessage="1" errorTitle="入力エラー" error="20～40の整数を入力してください。" sqref="D22" xr:uid="{D3716ABD-53CF-4D2C-BC6D-C089783EFA6B}">
      <formula1>20</formula1>
      <formula2>40</formula2>
    </dataValidation>
  </dataValidations>
  <pageMargins left="0.7" right="0.7" top="0.75" bottom="0.75" header="0.3" footer="0.3"/>
  <pageSetup paperSize="9" scale="43" orientation="portrait" horizontalDpi="300" verticalDpi="300" r:id="rId1"/>
  <extLst>
    <ext xmlns:x14="http://schemas.microsoft.com/office/spreadsheetml/2009/9/main" uri="{78C0D931-6437-407d-A8EE-F0AAD7539E65}">
      <x14:conditionalFormattings>
        <x14:conditionalFormatting xmlns:xm="http://schemas.microsoft.com/office/excel/2006/main">
          <x14:cfRule type="expression" priority="83" id="{F412F980-158B-426E-B281-46A6405E5490}">
            <xm:f>AND(D14&lt;&gt;"",COUNTIF('調達国の消費者物価指数管理シート_CPI(非表示)'!$A$1:$A$200,D14)=0)</xm:f>
            <x14:dxf>
              <font>
                <color theme="0"/>
              </font>
              <fill>
                <patternFill patternType="solid">
                  <fgColor indexed="64"/>
                  <bgColor rgb="FFFF0000"/>
                </patternFill>
              </fill>
            </x14:dxf>
          </x14:cfRule>
          <xm:sqref>D14</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EF309-BD27-4AD9-84AF-2106A2EADC6F}">
  <dimension ref="A1:G204"/>
  <sheetViews>
    <sheetView zoomScale="85" zoomScaleNormal="85" workbookViewId="0">
      <selection activeCell="E28" sqref="E28"/>
    </sheetView>
  </sheetViews>
  <sheetFormatPr defaultColWidth="8.75" defaultRowHeight="18.75"/>
  <cols>
    <col min="1" max="1" width="13.25" style="13" bestFit="1" customWidth="1"/>
    <col min="2" max="2" width="18.75" style="13" bestFit="1" customWidth="1"/>
    <col min="3" max="3" width="23.25" style="13" bestFit="1" customWidth="1"/>
    <col min="4" max="4" width="17.5" style="13" bestFit="1" customWidth="1"/>
    <col min="5" max="5" width="22.875" style="13" bestFit="1" customWidth="1"/>
    <col min="6" max="6" width="46.625" style="13" bestFit="1" customWidth="1"/>
    <col min="7" max="7" width="47.875" style="13" bestFit="1" customWidth="1"/>
    <col min="8" max="16384" width="8.75" style="13"/>
  </cols>
  <sheetData>
    <row r="1" spans="1:7">
      <c r="A1" s="11" t="s">
        <v>62</v>
      </c>
      <c r="B1" s="11" t="s">
        <v>63</v>
      </c>
      <c r="C1" s="11" t="s">
        <v>64</v>
      </c>
      <c r="D1" s="12" t="s">
        <v>65</v>
      </c>
      <c r="E1" s="12" t="s">
        <v>66</v>
      </c>
      <c r="F1" s="12" t="s">
        <v>67</v>
      </c>
      <c r="G1" s="12" t="s">
        <v>68</v>
      </c>
    </row>
    <row r="2" spans="1:7">
      <c r="A2" s="14" t="s">
        <v>69</v>
      </c>
      <c r="B2" s="14" t="s">
        <v>69</v>
      </c>
      <c r="C2" s="14" t="s">
        <v>69</v>
      </c>
      <c r="D2" s="14" t="s">
        <v>70</v>
      </c>
      <c r="E2" s="14" t="s">
        <v>70</v>
      </c>
      <c r="F2" s="14" t="s">
        <v>71</v>
      </c>
      <c r="G2" s="15" t="s">
        <v>281</v>
      </c>
    </row>
    <row r="3" spans="1:7">
      <c r="A3" s="14"/>
      <c r="B3" s="14"/>
      <c r="C3" s="14"/>
      <c r="D3" s="14" t="s">
        <v>72</v>
      </c>
      <c r="E3" s="14" t="s">
        <v>72</v>
      </c>
      <c r="F3" s="14" t="s">
        <v>73</v>
      </c>
      <c r="G3" s="15" t="s">
        <v>74</v>
      </c>
    </row>
    <row r="4" spans="1:7">
      <c r="A4" s="14"/>
      <c r="B4" s="14"/>
      <c r="C4" s="14"/>
      <c r="D4" s="14" t="s">
        <v>75</v>
      </c>
      <c r="E4" s="14" t="s">
        <v>75</v>
      </c>
      <c r="F4" s="14" t="s">
        <v>76</v>
      </c>
      <c r="G4" s="15" t="s">
        <v>77</v>
      </c>
    </row>
    <row r="5" spans="1:7">
      <c r="A5" s="14"/>
      <c r="B5" s="14"/>
      <c r="C5" s="14"/>
      <c r="D5" s="14"/>
      <c r="E5" s="14"/>
      <c r="F5" s="14" t="s">
        <v>78</v>
      </c>
      <c r="G5" s="15" t="s">
        <v>79</v>
      </c>
    </row>
    <row r="6" spans="1:7">
      <c r="A6" s="14"/>
      <c r="B6" s="14"/>
      <c r="C6" s="14"/>
      <c r="D6" s="14"/>
      <c r="E6" s="14"/>
      <c r="F6" s="14" t="s">
        <v>80</v>
      </c>
      <c r="G6" s="15" t="s">
        <v>81</v>
      </c>
    </row>
    <row r="7" spans="1:7">
      <c r="A7" s="14"/>
      <c r="B7" s="14"/>
      <c r="C7" s="15"/>
      <c r="D7" s="14"/>
      <c r="E7" s="15"/>
      <c r="F7" s="14"/>
      <c r="G7" s="15" t="s">
        <v>82</v>
      </c>
    </row>
    <row r="8" spans="1:7">
      <c r="A8" s="14"/>
      <c r="B8" s="15"/>
      <c r="C8" s="15"/>
      <c r="D8" s="15"/>
      <c r="E8" s="15"/>
      <c r="F8" s="14"/>
      <c r="G8" s="15" t="s">
        <v>83</v>
      </c>
    </row>
    <row r="9" spans="1:7">
      <c r="A9" s="15"/>
      <c r="B9" s="15"/>
      <c r="C9" s="15"/>
      <c r="D9" s="15"/>
      <c r="E9" s="15"/>
      <c r="F9" s="14"/>
      <c r="G9" s="15" t="s">
        <v>84</v>
      </c>
    </row>
    <row r="10" spans="1:7">
      <c r="A10" s="15"/>
      <c r="B10" s="15"/>
      <c r="C10" s="15"/>
      <c r="D10" s="15"/>
      <c r="E10" s="15"/>
      <c r="F10" s="14"/>
      <c r="G10" s="15" t="s">
        <v>85</v>
      </c>
    </row>
    <row r="11" spans="1:7">
      <c r="A11" s="15"/>
      <c r="B11" s="15"/>
      <c r="C11" s="15"/>
      <c r="D11" s="15"/>
      <c r="E11" s="15"/>
      <c r="F11" s="15"/>
      <c r="G11" s="15" t="s">
        <v>86</v>
      </c>
    </row>
    <row r="12" spans="1:7">
      <c r="A12" s="15"/>
      <c r="B12" s="15"/>
      <c r="C12" s="15"/>
      <c r="D12" s="15"/>
      <c r="E12" s="15"/>
      <c r="F12" s="15"/>
      <c r="G12" s="15" t="s">
        <v>87</v>
      </c>
    </row>
    <row r="13" spans="1:7">
      <c r="A13" s="15"/>
      <c r="B13" s="15"/>
      <c r="C13" s="15"/>
      <c r="D13" s="15"/>
      <c r="E13" s="15"/>
      <c r="F13" s="15"/>
      <c r="G13" s="15" t="s">
        <v>88</v>
      </c>
    </row>
    <row r="14" spans="1:7">
      <c r="A14" s="15"/>
      <c r="B14" s="15"/>
      <c r="C14" s="15"/>
      <c r="D14" s="15"/>
      <c r="E14" s="15"/>
      <c r="F14" s="15"/>
      <c r="G14" s="15" t="s">
        <v>89</v>
      </c>
    </row>
    <row r="15" spans="1:7">
      <c r="A15" s="14"/>
      <c r="B15" s="15"/>
      <c r="C15" s="15"/>
      <c r="D15" s="15"/>
      <c r="E15" s="15"/>
      <c r="F15" s="15"/>
      <c r="G15" s="15" t="s">
        <v>90</v>
      </c>
    </row>
    <row r="16" spans="1:7">
      <c r="A16" s="15"/>
      <c r="B16" s="15"/>
      <c r="C16" s="15"/>
      <c r="D16" s="15"/>
      <c r="E16" s="15"/>
      <c r="F16" s="15"/>
      <c r="G16" s="15" t="s">
        <v>91</v>
      </c>
    </row>
    <row r="17" spans="1:7">
      <c r="A17" s="15"/>
      <c r="B17" s="15"/>
      <c r="C17" s="15"/>
      <c r="D17" s="15"/>
      <c r="E17" s="15"/>
      <c r="F17" s="15"/>
      <c r="G17" s="15" t="s">
        <v>92</v>
      </c>
    </row>
    <row r="18" spans="1:7">
      <c r="A18" s="14"/>
      <c r="B18" s="15"/>
      <c r="C18" s="15"/>
      <c r="D18" s="15"/>
      <c r="E18" s="15"/>
      <c r="F18" s="15"/>
      <c r="G18" s="15" t="s">
        <v>93</v>
      </c>
    </row>
    <row r="19" spans="1:7">
      <c r="A19" s="14"/>
      <c r="B19" s="15"/>
      <c r="C19" s="15"/>
      <c r="D19" s="15"/>
      <c r="E19" s="15"/>
      <c r="F19" s="15"/>
      <c r="G19" s="15" t="s">
        <v>94</v>
      </c>
    </row>
    <row r="20" spans="1:7">
      <c r="A20" s="15"/>
      <c r="B20" s="15"/>
      <c r="C20" s="15"/>
      <c r="D20" s="15"/>
      <c r="E20" s="15"/>
      <c r="F20" s="15"/>
      <c r="G20" s="15" t="s">
        <v>95</v>
      </c>
    </row>
    <row r="21" spans="1:7">
      <c r="A21" s="15"/>
      <c r="B21" s="15"/>
      <c r="C21" s="15"/>
      <c r="D21" s="15"/>
      <c r="E21" s="15"/>
      <c r="F21" s="15"/>
      <c r="G21" s="15" t="s">
        <v>96</v>
      </c>
    </row>
    <row r="22" spans="1:7">
      <c r="A22" s="15"/>
      <c r="B22" s="15"/>
      <c r="C22" s="15"/>
      <c r="D22" s="15"/>
      <c r="E22" s="15"/>
      <c r="F22" s="15"/>
      <c r="G22" s="15" t="s">
        <v>97</v>
      </c>
    </row>
    <row r="23" spans="1:7">
      <c r="A23" s="15"/>
      <c r="B23" s="15"/>
      <c r="C23" s="15"/>
      <c r="D23" s="15"/>
      <c r="E23" s="15"/>
      <c r="F23" s="15"/>
      <c r="G23" s="15" t="s">
        <v>98</v>
      </c>
    </row>
    <row r="24" spans="1:7">
      <c r="A24" s="15"/>
      <c r="B24" s="15"/>
      <c r="C24" s="15"/>
      <c r="D24" s="15"/>
      <c r="E24" s="15"/>
      <c r="F24" s="15"/>
      <c r="G24" s="15" t="s">
        <v>99</v>
      </c>
    </row>
    <row r="25" spans="1:7">
      <c r="A25" s="15"/>
      <c r="B25" s="15"/>
      <c r="C25" s="15"/>
      <c r="D25" s="15"/>
      <c r="E25" s="15"/>
      <c r="F25" s="15"/>
      <c r="G25" s="15" t="s">
        <v>100</v>
      </c>
    </row>
    <row r="26" spans="1:7">
      <c r="A26" s="15"/>
      <c r="B26" s="15"/>
      <c r="C26" s="15"/>
      <c r="D26" s="15"/>
      <c r="E26" s="15"/>
      <c r="F26" s="15"/>
      <c r="G26" s="15" t="s">
        <v>101</v>
      </c>
    </row>
    <row r="27" spans="1:7">
      <c r="A27" s="15"/>
      <c r="B27" s="15"/>
      <c r="C27" s="15"/>
      <c r="D27" s="15"/>
      <c r="E27" s="15"/>
      <c r="F27" s="15"/>
      <c r="G27" s="15" t="s">
        <v>102</v>
      </c>
    </row>
    <row r="28" spans="1:7">
      <c r="A28" s="15"/>
      <c r="B28" s="15"/>
      <c r="C28" s="15"/>
      <c r="D28" s="15"/>
      <c r="E28" s="15"/>
      <c r="F28" s="15"/>
      <c r="G28" s="15" t="s">
        <v>103</v>
      </c>
    </row>
    <row r="29" spans="1:7">
      <c r="A29" s="15"/>
      <c r="B29" s="15"/>
      <c r="C29" s="15"/>
      <c r="D29" s="15"/>
      <c r="E29" s="15"/>
      <c r="F29" s="15"/>
      <c r="G29" s="15" t="s">
        <v>104</v>
      </c>
    </row>
    <row r="30" spans="1:7">
      <c r="A30" s="15"/>
      <c r="B30" s="15"/>
      <c r="C30" s="15"/>
      <c r="D30" s="15"/>
      <c r="E30" s="15"/>
      <c r="F30" s="15"/>
      <c r="G30" s="15" t="s">
        <v>105</v>
      </c>
    </row>
    <row r="31" spans="1:7">
      <c r="A31" s="15"/>
      <c r="B31" s="15"/>
      <c r="C31" s="15"/>
      <c r="D31" s="15"/>
      <c r="E31" s="15"/>
      <c r="F31" s="15"/>
      <c r="G31" s="15" t="s">
        <v>106</v>
      </c>
    </row>
    <row r="32" spans="1:7">
      <c r="A32" s="15"/>
      <c r="B32" s="15"/>
      <c r="C32" s="15"/>
      <c r="D32" s="15"/>
      <c r="E32" s="15"/>
      <c r="F32" s="15"/>
      <c r="G32" s="15" t="s">
        <v>107</v>
      </c>
    </row>
    <row r="33" spans="1:7">
      <c r="A33" s="15"/>
      <c r="B33" s="15"/>
      <c r="C33" s="15"/>
      <c r="D33" s="15"/>
      <c r="E33" s="15"/>
      <c r="F33" s="15"/>
      <c r="G33" s="15" t="s">
        <v>108</v>
      </c>
    </row>
    <row r="34" spans="1:7">
      <c r="A34" s="15"/>
      <c r="B34" s="15"/>
      <c r="C34" s="15"/>
      <c r="D34" s="15"/>
      <c r="E34" s="15"/>
      <c r="F34" s="15"/>
      <c r="G34" s="15" t="s">
        <v>109</v>
      </c>
    </row>
    <row r="35" spans="1:7">
      <c r="A35" s="15"/>
      <c r="B35" s="15"/>
      <c r="C35" s="15"/>
      <c r="D35" s="15"/>
      <c r="E35" s="15"/>
      <c r="F35" s="15"/>
      <c r="G35" s="15" t="s">
        <v>110</v>
      </c>
    </row>
    <row r="36" spans="1:7">
      <c r="A36" s="15"/>
      <c r="B36" s="15"/>
      <c r="C36" s="15"/>
      <c r="D36" s="15"/>
      <c r="E36" s="15"/>
      <c r="F36" s="15"/>
      <c r="G36" s="15" t="s">
        <v>111</v>
      </c>
    </row>
    <row r="37" spans="1:7">
      <c r="A37" s="15"/>
      <c r="B37" s="15"/>
      <c r="C37" s="15"/>
      <c r="D37" s="15"/>
      <c r="E37" s="15"/>
      <c r="F37" s="15"/>
      <c r="G37" s="15" t="s">
        <v>112</v>
      </c>
    </row>
    <row r="38" spans="1:7">
      <c r="A38" s="15"/>
      <c r="B38" s="15"/>
      <c r="C38" s="15"/>
      <c r="D38" s="15"/>
      <c r="E38" s="15"/>
      <c r="F38" s="15"/>
      <c r="G38" s="15" t="s">
        <v>113</v>
      </c>
    </row>
    <row r="39" spans="1:7">
      <c r="A39" s="15"/>
      <c r="B39" s="15"/>
      <c r="C39" s="15"/>
      <c r="D39" s="15"/>
      <c r="E39" s="15"/>
      <c r="F39" s="15"/>
      <c r="G39" s="15" t="s">
        <v>114</v>
      </c>
    </row>
    <row r="40" spans="1:7">
      <c r="A40" s="15"/>
      <c r="B40" s="15"/>
      <c r="C40" s="15"/>
      <c r="D40" s="15"/>
      <c r="E40" s="15"/>
      <c r="F40" s="15"/>
      <c r="G40" s="15" t="s">
        <v>115</v>
      </c>
    </row>
    <row r="41" spans="1:7">
      <c r="A41" s="15"/>
      <c r="B41" s="15"/>
      <c r="C41" s="15"/>
      <c r="D41" s="15"/>
      <c r="E41" s="15"/>
      <c r="F41" s="15"/>
      <c r="G41" s="15" t="s">
        <v>116</v>
      </c>
    </row>
    <row r="42" spans="1:7">
      <c r="A42" s="15"/>
      <c r="B42" s="15"/>
      <c r="C42" s="15"/>
      <c r="D42" s="15"/>
      <c r="E42" s="15"/>
      <c r="F42" s="15"/>
      <c r="G42" s="15" t="s">
        <v>117</v>
      </c>
    </row>
    <row r="43" spans="1:7">
      <c r="A43" s="15"/>
      <c r="B43" s="15"/>
      <c r="C43" s="15"/>
      <c r="D43" s="15"/>
      <c r="E43" s="15"/>
      <c r="F43" s="15"/>
      <c r="G43" s="15" t="s">
        <v>118</v>
      </c>
    </row>
    <row r="44" spans="1:7">
      <c r="A44" s="15"/>
      <c r="B44" s="15"/>
      <c r="C44" s="15"/>
      <c r="D44" s="15"/>
      <c r="E44" s="15"/>
      <c r="F44" s="15"/>
      <c r="G44" s="15" t="s">
        <v>119</v>
      </c>
    </row>
    <row r="45" spans="1:7">
      <c r="A45" s="15"/>
      <c r="B45" s="15"/>
      <c r="C45" s="15"/>
      <c r="D45" s="15"/>
      <c r="E45" s="15"/>
      <c r="F45" s="15"/>
      <c r="G45" s="15" t="s">
        <v>120</v>
      </c>
    </row>
    <row r="46" spans="1:7">
      <c r="A46" s="15"/>
      <c r="B46" s="15"/>
      <c r="C46" s="15"/>
      <c r="D46" s="15"/>
      <c r="E46" s="15"/>
      <c r="F46" s="15"/>
      <c r="G46" s="15" t="s">
        <v>121</v>
      </c>
    </row>
    <row r="47" spans="1:7">
      <c r="A47" s="15"/>
      <c r="B47" s="15"/>
      <c r="C47" s="15"/>
      <c r="D47" s="15"/>
      <c r="E47" s="15"/>
      <c r="F47" s="15"/>
      <c r="G47" s="15" t="s">
        <v>122</v>
      </c>
    </row>
    <row r="48" spans="1:7">
      <c r="A48" s="15"/>
      <c r="B48" s="15"/>
      <c r="C48" s="15"/>
      <c r="D48" s="15"/>
      <c r="E48" s="15"/>
      <c r="F48" s="15"/>
      <c r="G48" s="15" t="s">
        <v>123</v>
      </c>
    </row>
    <row r="49" spans="1:7">
      <c r="A49" s="15"/>
      <c r="B49" s="15"/>
      <c r="C49" s="15"/>
      <c r="D49" s="15"/>
      <c r="E49" s="15"/>
      <c r="F49" s="15"/>
      <c r="G49" s="15" t="s">
        <v>124</v>
      </c>
    </row>
    <row r="50" spans="1:7">
      <c r="A50" s="15"/>
      <c r="B50" s="15"/>
      <c r="C50" s="15"/>
      <c r="D50" s="15"/>
      <c r="E50" s="15"/>
      <c r="F50" s="15"/>
      <c r="G50" s="15" t="s">
        <v>125</v>
      </c>
    </row>
    <row r="51" spans="1:7">
      <c r="A51" s="15"/>
      <c r="B51" s="15"/>
      <c r="C51" s="15"/>
      <c r="D51" s="15"/>
      <c r="E51" s="15"/>
      <c r="F51" s="15"/>
      <c r="G51" s="15" t="s">
        <v>126</v>
      </c>
    </row>
    <row r="52" spans="1:7">
      <c r="A52" s="15"/>
      <c r="B52" s="15"/>
      <c r="C52" s="15"/>
      <c r="D52" s="15"/>
      <c r="E52" s="15"/>
      <c r="F52" s="15"/>
      <c r="G52" s="15" t="s">
        <v>127</v>
      </c>
    </row>
    <row r="53" spans="1:7">
      <c r="A53" s="15"/>
      <c r="B53" s="15"/>
      <c r="C53" s="15"/>
      <c r="D53" s="15"/>
      <c r="E53" s="15"/>
      <c r="F53" s="15"/>
      <c r="G53" s="15" t="s">
        <v>128</v>
      </c>
    </row>
    <row r="54" spans="1:7">
      <c r="A54" s="15"/>
      <c r="B54" s="15"/>
      <c r="C54" s="15"/>
      <c r="D54" s="15"/>
      <c r="E54" s="15"/>
      <c r="F54" s="15"/>
      <c r="G54" s="15" t="s">
        <v>129</v>
      </c>
    </row>
    <row r="55" spans="1:7">
      <c r="A55" s="15"/>
      <c r="B55" s="15"/>
      <c r="C55" s="15"/>
      <c r="D55" s="15"/>
      <c r="E55" s="15"/>
      <c r="F55" s="15"/>
      <c r="G55" s="15" t="s">
        <v>130</v>
      </c>
    </row>
    <row r="56" spans="1:7">
      <c r="A56" s="15"/>
      <c r="B56" s="15"/>
      <c r="C56" s="15"/>
      <c r="D56" s="15"/>
      <c r="E56" s="15"/>
      <c r="F56" s="15"/>
      <c r="G56" s="15" t="s">
        <v>131</v>
      </c>
    </row>
    <row r="57" spans="1:7">
      <c r="A57" s="15"/>
      <c r="B57" s="15"/>
      <c r="C57" s="15"/>
      <c r="D57" s="15"/>
      <c r="E57" s="15"/>
      <c r="F57" s="15"/>
      <c r="G57" s="15" t="s">
        <v>132</v>
      </c>
    </row>
    <row r="58" spans="1:7">
      <c r="A58" s="15"/>
      <c r="B58" s="15"/>
      <c r="C58" s="15"/>
      <c r="D58" s="15"/>
      <c r="E58" s="15"/>
      <c r="F58" s="15"/>
      <c r="G58" s="15" t="s">
        <v>133</v>
      </c>
    </row>
    <row r="59" spans="1:7">
      <c r="A59" s="15"/>
      <c r="B59" s="15"/>
      <c r="C59" s="15"/>
      <c r="D59" s="15"/>
      <c r="E59" s="15"/>
      <c r="F59" s="15"/>
      <c r="G59" s="15" t="s">
        <v>134</v>
      </c>
    </row>
    <row r="60" spans="1:7">
      <c r="A60" s="15"/>
      <c r="B60" s="15"/>
      <c r="C60" s="15"/>
      <c r="D60" s="15"/>
      <c r="E60" s="15"/>
      <c r="F60" s="15"/>
      <c r="G60" s="15" t="s">
        <v>135</v>
      </c>
    </row>
    <row r="61" spans="1:7">
      <c r="A61" s="15"/>
      <c r="B61" s="15"/>
      <c r="C61" s="15"/>
      <c r="D61" s="15"/>
      <c r="E61" s="15"/>
      <c r="F61" s="15"/>
      <c r="G61" s="15" t="s">
        <v>136</v>
      </c>
    </row>
    <row r="62" spans="1:7">
      <c r="A62" s="15"/>
      <c r="B62" s="15"/>
      <c r="C62" s="15"/>
      <c r="D62" s="15"/>
      <c r="E62" s="15"/>
      <c r="F62" s="15"/>
      <c r="G62" s="15" t="s">
        <v>137</v>
      </c>
    </row>
    <row r="63" spans="1:7">
      <c r="A63" s="15"/>
      <c r="B63" s="15"/>
      <c r="C63" s="15"/>
      <c r="D63" s="15"/>
      <c r="E63" s="15"/>
      <c r="F63" s="15"/>
      <c r="G63" s="15" t="s">
        <v>138</v>
      </c>
    </row>
    <row r="64" spans="1:7">
      <c r="A64" s="15"/>
      <c r="B64" s="15"/>
      <c r="C64" s="15"/>
      <c r="D64" s="15"/>
      <c r="E64" s="15"/>
      <c r="F64" s="15"/>
      <c r="G64" s="15" t="s">
        <v>139</v>
      </c>
    </row>
    <row r="65" spans="1:7">
      <c r="A65" s="15"/>
      <c r="B65" s="15"/>
      <c r="C65" s="15"/>
      <c r="D65" s="15"/>
      <c r="E65" s="15"/>
      <c r="F65" s="15"/>
      <c r="G65" s="15" t="s">
        <v>140</v>
      </c>
    </row>
    <row r="66" spans="1:7">
      <c r="A66" s="15"/>
      <c r="B66" s="15"/>
      <c r="C66" s="15"/>
      <c r="D66" s="15"/>
      <c r="E66" s="15"/>
      <c r="F66" s="15"/>
      <c r="G66" s="15" t="s">
        <v>141</v>
      </c>
    </row>
    <row r="67" spans="1:7">
      <c r="A67" s="15"/>
      <c r="B67" s="15"/>
      <c r="C67" s="15"/>
      <c r="D67" s="15"/>
      <c r="E67" s="15"/>
      <c r="F67" s="15"/>
      <c r="G67" s="15" t="s">
        <v>142</v>
      </c>
    </row>
    <row r="68" spans="1:7">
      <c r="A68" s="15"/>
      <c r="B68" s="15"/>
      <c r="C68" s="15"/>
      <c r="D68" s="15"/>
      <c r="E68" s="15"/>
      <c r="F68" s="15"/>
      <c r="G68" s="15" t="s">
        <v>143</v>
      </c>
    </row>
    <row r="69" spans="1:7">
      <c r="A69" s="15"/>
      <c r="B69" s="15"/>
      <c r="C69" s="15"/>
      <c r="D69" s="15"/>
      <c r="E69" s="15"/>
      <c r="F69" s="15"/>
      <c r="G69" s="15" t="s">
        <v>144</v>
      </c>
    </row>
    <row r="70" spans="1:7">
      <c r="A70" s="15"/>
      <c r="B70" s="15"/>
      <c r="C70" s="15"/>
      <c r="D70" s="15"/>
      <c r="E70" s="15"/>
      <c r="F70" s="15"/>
      <c r="G70" s="15" t="s">
        <v>145</v>
      </c>
    </row>
    <row r="71" spans="1:7">
      <c r="A71" s="15"/>
      <c r="B71" s="15"/>
      <c r="C71" s="15"/>
      <c r="D71" s="15"/>
      <c r="E71" s="15"/>
      <c r="F71" s="15"/>
      <c r="G71" s="15" t="s">
        <v>146</v>
      </c>
    </row>
    <row r="72" spans="1:7">
      <c r="A72" s="15"/>
      <c r="B72" s="15"/>
      <c r="C72" s="15"/>
      <c r="D72" s="15"/>
      <c r="E72" s="15"/>
      <c r="F72" s="15"/>
      <c r="G72" s="15" t="s">
        <v>147</v>
      </c>
    </row>
    <row r="73" spans="1:7">
      <c r="A73" s="15"/>
      <c r="B73" s="15"/>
      <c r="C73" s="15"/>
      <c r="D73" s="15"/>
      <c r="E73" s="15"/>
      <c r="F73" s="15"/>
      <c r="G73" s="15" t="s">
        <v>148</v>
      </c>
    </row>
    <row r="74" spans="1:7">
      <c r="A74" s="15"/>
      <c r="B74" s="15"/>
      <c r="C74" s="15"/>
      <c r="D74" s="15"/>
      <c r="E74" s="15"/>
      <c r="F74" s="15"/>
      <c r="G74" s="15" t="s">
        <v>149</v>
      </c>
    </row>
    <row r="75" spans="1:7">
      <c r="A75" s="15"/>
      <c r="B75" s="15"/>
      <c r="C75" s="15"/>
      <c r="D75" s="15"/>
      <c r="E75" s="15"/>
      <c r="F75" s="15"/>
      <c r="G75" s="15" t="s">
        <v>150</v>
      </c>
    </row>
    <row r="76" spans="1:7">
      <c r="A76" s="15"/>
      <c r="B76" s="15"/>
      <c r="C76" s="15"/>
      <c r="D76" s="15"/>
      <c r="E76" s="15"/>
      <c r="F76" s="15"/>
      <c r="G76" s="15" t="s">
        <v>151</v>
      </c>
    </row>
    <row r="77" spans="1:7">
      <c r="A77" s="15"/>
      <c r="B77" s="15"/>
      <c r="C77" s="15"/>
      <c r="D77" s="15"/>
      <c r="E77" s="15"/>
      <c r="F77" s="15"/>
      <c r="G77" s="15" t="s">
        <v>152</v>
      </c>
    </row>
    <row r="78" spans="1:7">
      <c r="A78" s="15"/>
      <c r="B78" s="15"/>
      <c r="C78" s="15"/>
      <c r="D78" s="15"/>
      <c r="E78" s="15"/>
      <c r="F78" s="15"/>
      <c r="G78" s="15" t="s">
        <v>153</v>
      </c>
    </row>
    <row r="79" spans="1:7">
      <c r="A79" s="15"/>
      <c r="B79" s="15"/>
      <c r="C79" s="15"/>
      <c r="D79" s="15"/>
      <c r="E79" s="15"/>
      <c r="F79" s="15"/>
      <c r="G79" s="15" t="s">
        <v>154</v>
      </c>
    </row>
    <row r="80" spans="1:7">
      <c r="A80" s="15"/>
      <c r="B80" s="15"/>
      <c r="C80" s="15"/>
      <c r="D80" s="15"/>
      <c r="E80" s="15"/>
      <c r="F80" s="15"/>
      <c r="G80" s="15" t="s">
        <v>155</v>
      </c>
    </row>
    <row r="81" spans="1:7">
      <c r="A81" s="15"/>
      <c r="B81" s="15"/>
      <c r="C81" s="15"/>
      <c r="D81" s="15"/>
      <c r="E81" s="15"/>
      <c r="F81" s="15"/>
      <c r="G81" s="15" t="s">
        <v>156</v>
      </c>
    </row>
    <row r="82" spans="1:7">
      <c r="A82" s="15"/>
      <c r="B82" s="15"/>
      <c r="C82" s="15"/>
      <c r="D82" s="15"/>
      <c r="E82" s="15"/>
      <c r="F82" s="15"/>
      <c r="G82" s="15" t="s">
        <v>157</v>
      </c>
    </row>
    <row r="83" spans="1:7">
      <c r="A83" s="15"/>
      <c r="B83" s="15"/>
      <c r="C83" s="15"/>
      <c r="D83" s="15"/>
      <c r="E83" s="15"/>
      <c r="F83" s="15"/>
      <c r="G83" s="15" t="s">
        <v>158</v>
      </c>
    </row>
    <row r="84" spans="1:7">
      <c r="A84" s="15"/>
      <c r="B84" s="15"/>
      <c r="C84" s="15"/>
      <c r="D84" s="15"/>
      <c r="E84" s="15"/>
      <c r="F84" s="15"/>
      <c r="G84" s="15" t="s">
        <v>159</v>
      </c>
    </row>
    <row r="85" spans="1:7">
      <c r="A85" s="15"/>
      <c r="B85" s="15"/>
      <c r="C85" s="15"/>
      <c r="D85" s="15"/>
      <c r="E85" s="15"/>
      <c r="F85" s="15"/>
      <c r="G85" s="15" t="s">
        <v>160</v>
      </c>
    </row>
    <row r="86" spans="1:7">
      <c r="A86" s="15"/>
      <c r="B86" s="15"/>
      <c r="C86" s="15"/>
      <c r="D86" s="15"/>
      <c r="E86" s="15"/>
      <c r="F86" s="15"/>
      <c r="G86" s="15" t="s">
        <v>161</v>
      </c>
    </row>
    <row r="87" spans="1:7">
      <c r="A87" s="15"/>
      <c r="B87" s="15"/>
      <c r="C87" s="15"/>
      <c r="D87" s="15"/>
      <c r="E87" s="15"/>
      <c r="F87" s="15"/>
      <c r="G87" s="15" t="s">
        <v>162</v>
      </c>
    </row>
    <row r="88" spans="1:7">
      <c r="A88" s="15"/>
      <c r="B88" s="15"/>
      <c r="C88" s="15"/>
      <c r="D88" s="15"/>
      <c r="E88" s="15"/>
      <c r="F88" s="15"/>
      <c r="G88" s="15" t="s">
        <v>163</v>
      </c>
    </row>
    <row r="89" spans="1:7">
      <c r="A89" s="15"/>
      <c r="B89" s="15"/>
      <c r="C89" s="15"/>
      <c r="D89" s="15"/>
      <c r="E89" s="15"/>
      <c r="F89" s="15"/>
      <c r="G89" s="15" t="s">
        <v>164</v>
      </c>
    </row>
    <row r="90" spans="1:7">
      <c r="A90" s="15"/>
      <c r="B90" s="15"/>
      <c r="C90" s="15"/>
      <c r="D90" s="15"/>
      <c r="E90" s="15"/>
      <c r="F90" s="15"/>
      <c r="G90" s="15" t="s">
        <v>165</v>
      </c>
    </row>
    <row r="91" spans="1:7">
      <c r="A91" s="15"/>
      <c r="B91" s="15"/>
      <c r="C91" s="15"/>
      <c r="D91" s="15"/>
      <c r="E91" s="15"/>
      <c r="F91" s="15"/>
      <c r="G91" s="15" t="s">
        <v>166</v>
      </c>
    </row>
    <row r="92" spans="1:7">
      <c r="A92" s="15"/>
      <c r="B92" s="15"/>
      <c r="C92" s="15"/>
      <c r="D92" s="15"/>
      <c r="E92" s="15"/>
      <c r="F92" s="15"/>
      <c r="G92" s="15" t="s">
        <v>167</v>
      </c>
    </row>
    <row r="93" spans="1:7">
      <c r="A93" s="15"/>
      <c r="B93" s="15"/>
      <c r="C93" s="15"/>
      <c r="D93" s="15"/>
      <c r="E93" s="15"/>
      <c r="F93" s="15"/>
      <c r="G93" s="15" t="s">
        <v>168</v>
      </c>
    </row>
    <row r="94" spans="1:7">
      <c r="A94" s="15"/>
      <c r="B94" s="15"/>
      <c r="C94" s="15"/>
      <c r="D94" s="15"/>
      <c r="E94" s="15"/>
      <c r="F94" s="15"/>
      <c r="G94" s="15" t="s">
        <v>169</v>
      </c>
    </row>
    <row r="95" spans="1:7">
      <c r="A95" s="15"/>
      <c r="B95" s="15"/>
      <c r="C95" s="15"/>
      <c r="D95" s="15"/>
      <c r="E95" s="15"/>
      <c r="F95" s="15"/>
      <c r="G95" s="15" t="s">
        <v>170</v>
      </c>
    </row>
    <row r="96" spans="1:7">
      <c r="A96" s="15"/>
      <c r="B96" s="15"/>
      <c r="C96" s="15"/>
      <c r="D96" s="15"/>
      <c r="E96" s="15"/>
      <c r="F96" s="15"/>
      <c r="G96" s="15" t="s">
        <v>171</v>
      </c>
    </row>
    <row r="97" spans="1:7">
      <c r="A97" s="15"/>
      <c r="B97" s="15"/>
      <c r="C97" s="15"/>
      <c r="D97" s="15"/>
      <c r="E97" s="15"/>
      <c r="F97" s="15"/>
      <c r="G97" s="15" t="s">
        <v>172</v>
      </c>
    </row>
    <row r="98" spans="1:7">
      <c r="A98" s="15"/>
      <c r="B98" s="15"/>
      <c r="C98" s="15"/>
      <c r="D98" s="15"/>
      <c r="E98" s="15"/>
      <c r="F98" s="15"/>
      <c r="G98" s="15" t="s">
        <v>173</v>
      </c>
    </row>
    <row r="99" spans="1:7">
      <c r="A99" s="15"/>
      <c r="B99" s="15"/>
      <c r="C99" s="15"/>
      <c r="D99" s="15"/>
      <c r="E99" s="15"/>
      <c r="F99" s="15"/>
      <c r="G99" s="15" t="s">
        <v>174</v>
      </c>
    </row>
    <row r="100" spans="1:7">
      <c r="A100" s="15"/>
      <c r="B100" s="15"/>
      <c r="C100" s="15"/>
      <c r="D100" s="15"/>
      <c r="E100" s="15"/>
      <c r="F100" s="15"/>
      <c r="G100" s="15" t="s">
        <v>175</v>
      </c>
    </row>
    <row r="101" spans="1:7">
      <c r="A101" s="15"/>
      <c r="B101" s="15"/>
      <c r="C101" s="15"/>
      <c r="D101" s="15"/>
      <c r="E101" s="15"/>
      <c r="F101" s="15"/>
      <c r="G101" s="15" t="s">
        <v>176</v>
      </c>
    </row>
    <row r="102" spans="1:7">
      <c r="A102" s="15"/>
      <c r="B102" s="15"/>
      <c r="C102" s="15"/>
      <c r="D102" s="15"/>
      <c r="E102" s="15"/>
      <c r="F102" s="15"/>
      <c r="G102" s="15" t="s">
        <v>177</v>
      </c>
    </row>
    <row r="103" spans="1:7">
      <c r="A103" s="15"/>
      <c r="B103" s="15"/>
      <c r="C103" s="15"/>
      <c r="D103" s="15"/>
      <c r="E103" s="15"/>
      <c r="F103" s="15"/>
      <c r="G103" s="15" t="s">
        <v>178</v>
      </c>
    </row>
    <row r="104" spans="1:7">
      <c r="A104" s="15"/>
      <c r="B104" s="15"/>
      <c r="C104" s="15"/>
      <c r="D104" s="15"/>
      <c r="E104" s="15"/>
      <c r="F104" s="15"/>
      <c r="G104" s="15" t="s">
        <v>179</v>
      </c>
    </row>
    <row r="105" spans="1:7">
      <c r="A105" s="15"/>
      <c r="B105" s="15"/>
      <c r="C105" s="15"/>
      <c r="D105" s="15"/>
      <c r="E105" s="15"/>
      <c r="F105" s="15"/>
      <c r="G105" s="15" t="s">
        <v>180</v>
      </c>
    </row>
    <row r="106" spans="1:7">
      <c r="A106" s="15"/>
      <c r="B106" s="15"/>
      <c r="C106" s="15"/>
      <c r="D106" s="15"/>
      <c r="E106" s="15"/>
      <c r="F106" s="15"/>
      <c r="G106" s="15" t="s">
        <v>181</v>
      </c>
    </row>
    <row r="107" spans="1:7">
      <c r="A107" s="15"/>
      <c r="B107" s="15"/>
      <c r="C107" s="15"/>
      <c r="D107" s="15"/>
      <c r="E107" s="15"/>
      <c r="F107" s="15"/>
      <c r="G107" s="15" t="s">
        <v>182</v>
      </c>
    </row>
    <row r="108" spans="1:7">
      <c r="A108" s="15"/>
      <c r="B108" s="15"/>
      <c r="C108" s="15"/>
      <c r="D108" s="15"/>
      <c r="E108" s="15"/>
      <c r="F108" s="15"/>
      <c r="G108" s="15" t="s">
        <v>183</v>
      </c>
    </row>
    <row r="109" spans="1:7">
      <c r="A109" s="15"/>
      <c r="B109" s="15"/>
      <c r="C109" s="15"/>
      <c r="D109" s="15"/>
      <c r="E109" s="15"/>
      <c r="F109" s="15"/>
      <c r="G109" s="15" t="s">
        <v>184</v>
      </c>
    </row>
    <row r="110" spans="1:7">
      <c r="A110" s="15"/>
      <c r="B110" s="15"/>
      <c r="C110" s="15"/>
      <c r="D110" s="15"/>
      <c r="E110" s="15"/>
      <c r="F110" s="15"/>
      <c r="G110" s="15" t="s">
        <v>185</v>
      </c>
    </row>
    <row r="111" spans="1:7">
      <c r="A111" s="15"/>
      <c r="B111" s="15"/>
      <c r="C111" s="15"/>
      <c r="D111" s="15"/>
      <c r="E111" s="15"/>
      <c r="F111" s="15"/>
      <c r="G111" s="15" t="s">
        <v>186</v>
      </c>
    </row>
    <row r="112" spans="1:7">
      <c r="A112" s="15"/>
      <c r="B112" s="15"/>
      <c r="C112" s="15"/>
      <c r="D112" s="15"/>
      <c r="E112" s="15"/>
      <c r="F112" s="15"/>
      <c r="G112" s="15" t="s">
        <v>187</v>
      </c>
    </row>
    <row r="113" spans="1:7">
      <c r="A113" s="15"/>
      <c r="B113" s="15"/>
      <c r="C113" s="15"/>
      <c r="D113" s="15"/>
      <c r="E113" s="15"/>
      <c r="F113" s="15"/>
      <c r="G113" s="15" t="s">
        <v>188</v>
      </c>
    </row>
    <row r="114" spans="1:7">
      <c r="A114" s="15"/>
      <c r="B114" s="15"/>
      <c r="C114" s="15"/>
      <c r="D114" s="15"/>
      <c r="E114" s="15"/>
      <c r="F114" s="15"/>
      <c r="G114" s="15" t="s">
        <v>189</v>
      </c>
    </row>
    <row r="115" spans="1:7">
      <c r="A115" s="15"/>
      <c r="B115" s="15"/>
      <c r="C115" s="15"/>
      <c r="D115" s="15"/>
      <c r="E115" s="15"/>
      <c r="F115" s="15"/>
      <c r="G115" s="15" t="s">
        <v>190</v>
      </c>
    </row>
    <row r="116" spans="1:7">
      <c r="A116" s="15"/>
      <c r="B116" s="15"/>
      <c r="C116" s="15"/>
      <c r="D116" s="15"/>
      <c r="E116" s="15"/>
      <c r="F116" s="15"/>
      <c r="G116" s="15" t="s">
        <v>191</v>
      </c>
    </row>
    <row r="117" spans="1:7">
      <c r="A117" s="15"/>
      <c r="B117" s="15"/>
      <c r="C117" s="15"/>
      <c r="D117" s="15"/>
      <c r="E117" s="15"/>
      <c r="F117" s="15"/>
      <c r="G117" s="15" t="s">
        <v>192</v>
      </c>
    </row>
    <row r="118" spans="1:7">
      <c r="A118" s="15"/>
      <c r="B118" s="15"/>
      <c r="C118" s="15"/>
      <c r="D118" s="15"/>
      <c r="E118" s="15"/>
      <c r="F118" s="15"/>
      <c r="G118" s="15" t="s">
        <v>193</v>
      </c>
    </row>
    <row r="119" spans="1:7">
      <c r="A119" s="15"/>
      <c r="B119" s="15"/>
      <c r="C119" s="15"/>
      <c r="D119" s="15"/>
      <c r="E119" s="15"/>
      <c r="F119" s="15"/>
      <c r="G119" s="15" t="s">
        <v>194</v>
      </c>
    </row>
    <row r="120" spans="1:7">
      <c r="A120" s="15"/>
      <c r="B120" s="15"/>
      <c r="C120" s="15"/>
      <c r="D120" s="15"/>
      <c r="E120" s="15"/>
      <c r="F120" s="15"/>
      <c r="G120" s="15" t="s">
        <v>195</v>
      </c>
    </row>
    <row r="121" spans="1:7">
      <c r="A121" s="15"/>
      <c r="B121" s="15"/>
      <c r="C121" s="15"/>
      <c r="D121" s="15"/>
      <c r="E121" s="15"/>
      <c r="F121" s="15"/>
      <c r="G121" s="15" t="s">
        <v>196</v>
      </c>
    </row>
    <row r="122" spans="1:7">
      <c r="A122" s="15"/>
      <c r="B122" s="15"/>
      <c r="C122" s="15"/>
      <c r="D122" s="15"/>
      <c r="E122" s="15"/>
      <c r="F122" s="15"/>
      <c r="G122" s="15" t="s">
        <v>197</v>
      </c>
    </row>
    <row r="123" spans="1:7">
      <c r="A123" s="15"/>
      <c r="B123" s="15"/>
      <c r="C123" s="15"/>
      <c r="D123" s="15"/>
      <c r="E123" s="15"/>
      <c r="F123" s="15"/>
      <c r="G123" s="15" t="s">
        <v>198</v>
      </c>
    </row>
    <row r="124" spans="1:7">
      <c r="A124" s="15"/>
      <c r="B124" s="15"/>
      <c r="C124" s="15"/>
      <c r="D124" s="15"/>
      <c r="E124" s="15"/>
      <c r="F124" s="15"/>
      <c r="G124" s="15" t="s">
        <v>199</v>
      </c>
    </row>
    <row r="125" spans="1:7">
      <c r="A125" s="15"/>
      <c r="B125" s="15"/>
      <c r="C125" s="15"/>
      <c r="D125" s="15"/>
      <c r="E125" s="15"/>
      <c r="F125" s="15"/>
      <c r="G125" s="15" t="s">
        <v>200</v>
      </c>
    </row>
    <row r="126" spans="1:7">
      <c r="A126" s="15"/>
      <c r="B126" s="15"/>
      <c r="C126" s="15"/>
      <c r="D126" s="15"/>
      <c r="E126" s="15"/>
      <c r="F126" s="15"/>
      <c r="G126" s="15" t="s">
        <v>201</v>
      </c>
    </row>
    <row r="127" spans="1:7">
      <c r="A127" s="15"/>
      <c r="B127" s="15"/>
      <c r="C127" s="15"/>
      <c r="D127" s="15"/>
      <c r="E127" s="15"/>
      <c r="F127" s="15"/>
      <c r="G127" s="15" t="s">
        <v>202</v>
      </c>
    </row>
    <row r="128" spans="1:7">
      <c r="A128" s="15"/>
      <c r="B128" s="15"/>
      <c r="C128" s="15"/>
      <c r="D128" s="15"/>
      <c r="E128" s="15"/>
      <c r="F128" s="15"/>
      <c r="G128" s="15" t="s">
        <v>203</v>
      </c>
    </row>
    <row r="129" spans="1:7">
      <c r="A129" s="15"/>
      <c r="B129" s="15"/>
      <c r="C129" s="15"/>
      <c r="D129" s="15"/>
      <c r="E129" s="15"/>
      <c r="F129" s="15"/>
      <c r="G129" s="15" t="s">
        <v>204</v>
      </c>
    </row>
    <row r="130" spans="1:7">
      <c r="A130" s="15"/>
      <c r="B130" s="15"/>
      <c r="C130" s="15"/>
      <c r="D130" s="15"/>
      <c r="E130" s="15"/>
      <c r="F130" s="15"/>
      <c r="G130" s="15" t="s">
        <v>205</v>
      </c>
    </row>
    <row r="131" spans="1:7">
      <c r="A131" s="15"/>
      <c r="B131" s="15"/>
      <c r="C131" s="15"/>
      <c r="D131" s="15"/>
      <c r="E131" s="15"/>
      <c r="F131" s="15"/>
      <c r="G131" s="15" t="s">
        <v>206</v>
      </c>
    </row>
    <row r="132" spans="1:7">
      <c r="A132" s="15"/>
      <c r="B132" s="15"/>
      <c r="C132" s="15"/>
      <c r="D132" s="15"/>
      <c r="E132" s="15"/>
      <c r="F132" s="15"/>
      <c r="G132" s="15" t="s">
        <v>207</v>
      </c>
    </row>
    <row r="133" spans="1:7">
      <c r="A133" s="15"/>
      <c r="B133" s="15"/>
      <c r="C133" s="15"/>
      <c r="D133" s="15"/>
      <c r="E133" s="15"/>
      <c r="F133" s="15"/>
      <c r="G133" s="15" t="s">
        <v>208</v>
      </c>
    </row>
    <row r="134" spans="1:7">
      <c r="A134" s="15"/>
      <c r="B134" s="15"/>
      <c r="C134" s="15"/>
      <c r="D134" s="15"/>
      <c r="E134" s="15"/>
      <c r="F134" s="15"/>
      <c r="G134" s="15" t="s">
        <v>209</v>
      </c>
    </row>
    <row r="135" spans="1:7">
      <c r="A135" s="15"/>
      <c r="B135" s="15"/>
      <c r="C135" s="15"/>
      <c r="D135" s="15"/>
      <c r="E135" s="15"/>
      <c r="F135" s="15"/>
      <c r="G135" s="15" t="s">
        <v>210</v>
      </c>
    </row>
    <row r="136" spans="1:7">
      <c r="A136" s="15"/>
      <c r="B136" s="15"/>
      <c r="C136" s="15"/>
      <c r="D136" s="15"/>
      <c r="E136" s="15"/>
      <c r="F136" s="15"/>
      <c r="G136" s="15" t="s">
        <v>211</v>
      </c>
    </row>
    <row r="137" spans="1:7">
      <c r="A137" s="15"/>
      <c r="B137" s="15"/>
      <c r="C137" s="15"/>
      <c r="D137" s="15"/>
      <c r="E137" s="15"/>
      <c r="F137" s="15"/>
      <c r="G137" s="15" t="s">
        <v>212</v>
      </c>
    </row>
    <row r="138" spans="1:7">
      <c r="A138" s="15"/>
      <c r="B138" s="15"/>
      <c r="C138" s="15"/>
      <c r="D138" s="15"/>
      <c r="E138" s="15"/>
      <c r="F138" s="15"/>
      <c r="G138" s="15" t="s">
        <v>213</v>
      </c>
    </row>
    <row r="139" spans="1:7">
      <c r="A139" s="15"/>
      <c r="B139" s="15"/>
      <c r="C139" s="15"/>
      <c r="D139" s="15"/>
      <c r="E139" s="15"/>
      <c r="F139" s="15"/>
      <c r="G139" s="15" t="s">
        <v>214</v>
      </c>
    </row>
    <row r="140" spans="1:7">
      <c r="A140" s="15"/>
      <c r="B140" s="15"/>
      <c r="C140" s="15"/>
      <c r="D140" s="15"/>
      <c r="E140" s="15"/>
      <c r="F140" s="15"/>
      <c r="G140" s="15" t="s">
        <v>215</v>
      </c>
    </row>
    <row r="141" spans="1:7">
      <c r="A141" s="15"/>
      <c r="B141" s="15"/>
      <c r="C141" s="15"/>
      <c r="D141" s="15"/>
      <c r="E141" s="15"/>
      <c r="F141" s="15"/>
      <c r="G141" s="15" t="s">
        <v>216</v>
      </c>
    </row>
    <row r="142" spans="1:7">
      <c r="A142" s="15"/>
      <c r="B142" s="15"/>
      <c r="C142" s="15"/>
      <c r="D142" s="15"/>
      <c r="E142" s="15"/>
      <c r="F142" s="15"/>
      <c r="G142" s="15" t="s">
        <v>217</v>
      </c>
    </row>
    <row r="143" spans="1:7">
      <c r="A143" s="15"/>
      <c r="B143" s="15"/>
      <c r="C143" s="15"/>
      <c r="D143" s="15"/>
      <c r="E143" s="15"/>
      <c r="F143" s="15"/>
      <c r="G143" s="15" t="s">
        <v>218</v>
      </c>
    </row>
    <row r="144" spans="1:7">
      <c r="A144" s="15"/>
      <c r="B144" s="15"/>
      <c r="C144" s="15"/>
      <c r="D144" s="15"/>
      <c r="E144" s="15"/>
      <c r="F144" s="15"/>
      <c r="G144" s="15" t="s">
        <v>219</v>
      </c>
    </row>
    <row r="145" spans="1:7">
      <c r="A145" s="15"/>
      <c r="B145" s="15"/>
      <c r="C145" s="15"/>
      <c r="D145" s="15"/>
      <c r="E145" s="15"/>
      <c r="F145" s="15"/>
      <c r="G145" s="15" t="s">
        <v>220</v>
      </c>
    </row>
    <row r="146" spans="1:7">
      <c r="A146" s="15"/>
      <c r="B146" s="15"/>
      <c r="C146" s="15"/>
      <c r="D146" s="15"/>
      <c r="E146" s="15"/>
      <c r="F146" s="15"/>
      <c r="G146" s="15" t="s">
        <v>221</v>
      </c>
    </row>
    <row r="147" spans="1:7">
      <c r="A147" s="15"/>
      <c r="B147" s="15"/>
      <c r="C147" s="15"/>
      <c r="D147" s="15"/>
      <c r="E147" s="15"/>
      <c r="F147" s="15"/>
      <c r="G147" s="15" t="s">
        <v>222</v>
      </c>
    </row>
    <row r="148" spans="1:7">
      <c r="A148" s="15"/>
      <c r="B148" s="15"/>
      <c r="C148" s="15"/>
      <c r="D148" s="15"/>
      <c r="E148" s="15"/>
      <c r="F148" s="15"/>
      <c r="G148" s="15" t="s">
        <v>223</v>
      </c>
    </row>
    <row r="149" spans="1:7">
      <c r="A149" s="15"/>
      <c r="B149" s="15"/>
      <c r="C149" s="15"/>
      <c r="D149" s="15"/>
      <c r="E149" s="15"/>
      <c r="F149" s="15"/>
      <c r="G149" s="15" t="s">
        <v>224</v>
      </c>
    </row>
    <row r="150" spans="1:7">
      <c r="A150" s="15"/>
      <c r="B150" s="15"/>
      <c r="C150" s="15"/>
      <c r="D150" s="15"/>
      <c r="E150" s="15"/>
      <c r="F150" s="15"/>
      <c r="G150" s="15" t="s">
        <v>225</v>
      </c>
    </row>
    <row r="151" spans="1:7">
      <c r="A151" s="15"/>
      <c r="B151" s="15"/>
      <c r="C151" s="15"/>
      <c r="D151" s="15"/>
      <c r="E151" s="15"/>
      <c r="F151" s="15"/>
      <c r="G151" s="15" t="s">
        <v>226</v>
      </c>
    </row>
    <row r="152" spans="1:7">
      <c r="A152" s="15"/>
      <c r="B152" s="15"/>
      <c r="C152" s="15"/>
      <c r="D152" s="15"/>
      <c r="E152" s="15"/>
      <c r="F152" s="15"/>
      <c r="G152" s="15" t="s">
        <v>227</v>
      </c>
    </row>
    <row r="153" spans="1:7">
      <c r="A153" s="15"/>
      <c r="B153" s="15"/>
      <c r="C153" s="15"/>
      <c r="D153" s="15"/>
      <c r="E153" s="15"/>
      <c r="F153" s="15"/>
      <c r="G153" s="15" t="s">
        <v>228</v>
      </c>
    </row>
    <row r="154" spans="1:7">
      <c r="A154" s="15"/>
      <c r="B154" s="15"/>
      <c r="C154" s="15"/>
      <c r="D154" s="15"/>
      <c r="E154" s="15"/>
      <c r="F154" s="15"/>
      <c r="G154" s="15" t="s">
        <v>229</v>
      </c>
    </row>
    <row r="155" spans="1:7">
      <c r="A155" s="15"/>
      <c r="B155" s="15"/>
      <c r="C155" s="15"/>
      <c r="D155" s="15"/>
      <c r="E155" s="15"/>
      <c r="F155" s="15"/>
      <c r="G155" s="15" t="s">
        <v>230</v>
      </c>
    </row>
    <row r="156" spans="1:7">
      <c r="A156" s="15"/>
      <c r="B156" s="15"/>
      <c r="C156" s="15"/>
      <c r="D156" s="15"/>
      <c r="E156" s="15"/>
      <c r="F156" s="15"/>
      <c r="G156" s="15" t="s">
        <v>231</v>
      </c>
    </row>
    <row r="157" spans="1:7">
      <c r="A157" s="15"/>
      <c r="B157" s="15"/>
      <c r="C157" s="15"/>
      <c r="D157" s="15"/>
      <c r="E157" s="15"/>
      <c r="F157" s="15"/>
      <c r="G157" s="15" t="s">
        <v>232</v>
      </c>
    </row>
    <row r="158" spans="1:7">
      <c r="A158" s="15"/>
      <c r="B158" s="15"/>
      <c r="C158" s="15"/>
      <c r="D158" s="15"/>
      <c r="E158" s="15"/>
      <c r="F158" s="15"/>
      <c r="G158" s="15" t="s">
        <v>233</v>
      </c>
    </row>
    <row r="159" spans="1:7">
      <c r="A159" s="15"/>
      <c r="B159" s="15"/>
      <c r="C159" s="15"/>
      <c r="D159" s="15"/>
      <c r="E159" s="15"/>
      <c r="F159" s="15"/>
      <c r="G159" s="15" t="s">
        <v>234</v>
      </c>
    </row>
    <row r="160" spans="1:7">
      <c r="A160" s="15"/>
      <c r="B160" s="15"/>
      <c r="C160" s="15"/>
      <c r="D160" s="15"/>
      <c r="E160" s="15"/>
      <c r="F160" s="15"/>
      <c r="G160" s="15" t="s">
        <v>235</v>
      </c>
    </row>
    <row r="161" spans="1:7">
      <c r="A161" s="15"/>
      <c r="B161" s="15"/>
      <c r="C161" s="15"/>
      <c r="D161" s="15"/>
      <c r="E161" s="15"/>
      <c r="F161" s="15"/>
      <c r="G161" s="15" t="s">
        <v>236</v>
      </c>
    </row>
    <row r="162" spans="1:7">
      <c r="A162" s="15"/>
      <c r="B162" s="15"/>
      <c r="C162" s="15"/>
      <c r="D162" s="15"/>
      <c r="E162" s="15"/>
      <c r="F162" s="15"/>
      <c r="G162" s="15" t="s">
        <v>237</v>
      </c>
    </row>
    <row r="163" spans="1:7">
      <c r="A163" s="15"/>
      <c r="B163" s="15"/>
      <c r="C163" s="15"/>
      <c r="D163" s="15"/>
      <c r="E163" s="15"/>
      <c r="F163" s="15"/>
      <c r="G163" s="15" t="s">
        <v>238</v>
      </c>
    </row>
    <row r="164" spans="1:7">
      <c r="A164" s="15"/>
      <c r="B164" s="15"/>
      <c r="C164" s="15"/>
      <c r="D164" s="15"/>
      <c r="E164" s="15"/>
      <c r="F164" s="15"/>
      <c r="G164" s="15" t="s">
        <v>239</v>
      </c>
    </row>
    <row r="165" spans="1:7">
      <c r="A165" s="15"/>
      <c r="B165" s="15"/>
      <c r="C165" s="15"/>
      <c r="D165" s="15"/>
      <c r="E165" s="15"/>
      <c r="F165" s="15"/>
      <c r="G165" s="15" t="s">
        <v>240</v>
      </c>
    </row>
    <row r="166" spans="1:7">
      <c r="A166" s="15"/>
      <c r="B166" s="15"/>
      <c r="C166" s="15"/>
      <c r="D166" s="15"/>
      <c r="E166" s="15"/>
      <c r="F166" s="15"/>
      <c r="G166" s="15" t="s">
        <v>241</v>
      </c>
    </row>
    <row r="167" spans="1:7">
      <c r="A167" s="15"/>
      <c r="B167" s="15"/>
      <c r="C167" s="15"/>
      <c r="D167" s="15"/>
      <c r="E167" s="15"/>
      <c r="F167" s="15"/>
      <c r="G167" s="15" t="s">
        <v>242</v>
      </c>
    </row>
    <row r="168" spans="1:7">
      <c r="A168" s="15"/>
      <c r="B168" s="15"/>
      <c r="C168" s="15"/>
      <c r="D168" s="15"/>
      <c r="E168" s="15"/>
      <c r="F168" s="15"/>
      <c r="G168" s="15" t="s">
        <v>243</v>
      </c>
    </row>
    <row r="169" spans="1:7">
      <c r="A169" s="15"/>
      <c r="B169" s="15"/>
      <c r="C169" s="15"/>
      <c r="D169" s="15"/>
      <c r="E169" s="15"/>
      <c r="F169" s="15"/>
      <c r="G169" s="15" t="s">
        <v>244</v>
      </c>
    </row>
    <row r="170" spans="1:7">
      <c r="A170" s="15"/>
      <c r="B170" s="15"/>
      <c r="C170" s="15"/>
      <c r="D170" s="15"/>
      <c r="E170" s="15"/>
      <c r="F170" s="15"/>
      <c r="G170" s="15" t="s">
        <v>245</v>
      </c>
    </row>
    <row r="171" spans="1:7">
      <c r="A171" s="15"/>
      <c r="B171" s="15"/>
      <c r="C171" s="15"/>
      <c r="D171" s="15"/>
      <c r="E171" s="15"/>
      <c r="F171" s="15"/>
      <c r="G171" s="15" t="s">
        <v>246</v>
      </c>
    </row>
    <row r="172" spans="1:7">
      <c r="A172" s="15"/>
      <c r="B172" s="15"/>
      <c r="C172" s="15"/>
      <c r="D172" s="15"/>
      <c r="E172" s="15"/>
      <c r="F172" s="15"/>
      <c r="G172" s="15" t="s">
        <v>247</v>
      </c>
    </row>
    <row r="173" spans="1:7">
      <c r="A173" s="15"/>
      <c r="B173" s="15"/>
      <c r="C173" s="15"/>
      <c r="D173" s="15"/>
      <c r="E173" s="15"/>
      <c r="F173" s="15"/>
      <c r="G173" s="15" t="s">
        <v>248</v>
      </c>
    </row>
    <row r="174" spans="1:7">
      <c r="A174" s="15"/>
      <c r="B174" s="15"/>
      <c r="C174" s="15"/>
      <c r="D174" s="15"/>
      <c r="E174" s="15"/>
      <c r="F174" s="15"/>
      <c r="G174" s="15" t="s">
        <v>249</v>
      </c>
    </row>
    <row r="175" spans="1:7">
      <c r="A175" s="15"/>
      <c r="B175" s="15"/>
      <c r="C175" s="15"/>
      <c r="D175" s="15"/>
      <c r="E175" s="15"/>
      <c r="F175" s="15"/>
      <c r="G175" s="15" t="s">
        <v>250</v>
      </c>
    </row>
    <row r="176" spans="1:7">
      <c r="A176" s="15"/>
      <c r="B176" s="15"/>
      <c r="C176" s="15"/>
      <c r="D176" s="15"/>
      <c r="E176" s="15"/>
      <c r="F176" s="15"/>
      <c r="G176" s="15" t="s">
        <v>251</v>
      </c>
    </row>
    <row r="177" spans="1:7">
      <c r="A177" s="15"/>
      <c r="B177" s="15"/>
      <c r="C177" s="15"/>
      <c r="D177" s="15"/>
      <c r="E177" s="15"/>
      <c r="F177" s="15"/>
      <c r="G177" s="15" t="s">
        <v>252</v>
      </c>
    </row>
    <row r="178" spans="1:7">
      <c r="A178" s="15"/>
      <c r="B178" s="15"/>
      <c r="C178" s="15"/>
      <c r="D178" s="15"/>
      <c r="E178" s="15"/>
      <c r="F178" s="15"/>
      <c r="G178" s="15" t="s">
        <v>253</v>
      </c>
    </row>
    <row r="179" spans="1:7">
      <c r="A179" s="15"/>
      <c r="B179" s="15"/>
      <c r="C179" s="15"/>
      <c r="D179" s="15"/>
      <c r="E179" s="15"/>
      <c r="F179" s="15"/>
      <c r="G179" s="15" t="s">
        <v>254</v>
      </c>
    </row>
    <row r="180" spans="1:7">
      <c r="A180" s="15"/>
      <c r="B180" s="15"/>
      <c r="C180" s="15"/>
      <c r="D180" s="15"/>
      <c r="E180" s="15"/>
      <c r="F180" s="15"/>
      <c r="G180" s="15" t="s">
        <v>255</v>
      </c>
    </row>
    <row r="181" spans="1:7">
      <c r="A181" s="15"/>
      <c r="B181" s="15"/>
      <c r="C181" s="15"/>
      <c r="D181" s="15"/>
      <c r="E181" s="15"/>
      <c r="F181" s="15"/>
      <c r="G181" s="15" t="s">
        <v>256</v>
      </c>
    </row>
    <row r="182" spans="1:7">
      <c r="A182" s="15"/>
      <c r="B182" s="15"/>
      <c r="C182" s="15"/>
      <c r="D182" s="15"/>
      <c r="E182" s="15"/>
      <c r="F182" s="15"/>
      <c r="G182" s="15" t="s">
        <v>257</v>
      </c>
    </row>
    <row r="183" spans="1:7">
      <c r="A183" s="15"/>
      <c r="B183" s="15"/>
      <c r="C183" s="15"/>
      <c r="D183" s="15"/>
      <c r="E183" s="15"/>
      <c r="F183" s="15"/>
      <c r="G183" s="15" t="s">
        <v>258</v>
      </c>
    </row>
    <row r="184" spans="1:7">
      <c r="A184" s="15"/>
      <c r="B184" s="15"/>
      <c r="C184" s="15"/>
      <c r="D184" s="15"/>
      <c r="E184" s="15"/>
      <c r="F184" s="15"/>
      <c r="G184" s="15" t="s">
        <v>259</v>
      </c>
    </row>
    <row r="185" spans="1:7">
      <c r="A185" s="15"/>
      <c r="B185" s="15"/>
      <c r="C185" s="15"/>
      <c r="D185" s="15"/>
      <c r="E185" s="15"/>
      <c r="F185" s="15"/>
      <c r="G185" s="15" t="s">
        <v>260</v>
      </c>
    </row>
    <row r="186" spans="1:7">
      <c r="A186" s="15"/>
      <c r="B186" s="15"/>
      <c r="C186" s="15"/>
      <c r="D186" s="15"/>
      <c r="E186" s="15"/>
      <c r="F186" s="15"/>
      <c r="G186" s="15" t="s">
        <v>261</v>
      </c>
    </row>
    <row r="187" spans="1:7">
      <c r="A187" s="15"/>
      <c r="B187" s="15"/>
      <c r="C187" s="15"/>
      <c r="D187" s="15"/>
      <c r="E187" s="15"/>
      <c r="F187" s="15"/>
      <c r="G187" s="15" t="s">
        <v>262</v>
      </c>
    </row>
    <row r="188" spans="1:7">
      <c r="A188" s="15"/>
      <c r="B188" s="15"/>
      <c r="C188" s="15"/>
      <c r="D188" s="15"/>
      <c r="E188" s="15"/>
      <c r="F188" s="15"/>
      <c r="G188" s="15" t="s">
        <v>263</v>
      </c>
    </row>
    <row r="189" spans="1:7">
      <c r="A189" s="15"/>
      <c r="B189" s="15"/>
      <c r="C189" s="15"/>
      <c r="D189" s="15"/>
      <c r="E189" s="15"/>
      <c r="F189" s="15"/>
      <c r="G189" s="15" t="s">
        <v>264</v>
      </c>
    </row>
    <row r="190" spans="1:7">
      <c r="A190" s="15"/>
      <c r="B190" s="15"/>
      <c r="C190" s="15"/>
      <c r="D190" s="15"/>
      <c r="E190" s="15"/>
      <c r="F190" s="15"/>
      <c r="G190" s="15" t="s">
        <v>265</v>
      </c>
    </row>
    <row r="191" spans="1:7">
      <c r="A191" s="15"/>
      <c r="B191" s="15"/>
      <c r="C191" s="15"/>
      <c r="D191" s="15"/>
      <c r="E191" s="15"/>
      <c r="F191" s="15"/>
      <c r="G191" s="15" t="s">
        <v>266</v>
      </c>
    </row>
    <row r="192" spans="1:7">
      <c r="A192" s="15"/>
      <c r="B192" s="15"/>
      <c r="C192" s="15"/>
      <c r="D192" s="15"/>
      <c r="E192" s="15"/>
      <c r="F192" s="15"/>
      <c r="G192" s="15" t="s">
        <v>267</v>
      </c>
    </row>
    <row r="193" spans="1:7">
      <c r="A193" s="15"/>
      <c r="B193" s="15"/>
      <c r="C193" s="15"/>
      <c r="D193" s="15"/>
      <c r="E193" s="15"/>
      <c r="F193" s="15"/>
      <c r="G193" s="15" t="s">
        <v>268</v>
      </c>
    </row>
    <row r="194" spans="1:7">
      <c r="A194" s="15"/>
      <c r="B194" s="15"/>
      <c r="C194" s="15"/>
      <c r="D194" s="15"/>
      <c r="E194" s="15"/>
      <c r="F194" s="15"/>
      <c r="G194" s="15" t="s">
        <v>269</v>
      </c>
    </row>
    <row r="195" spans="1:7">
      <c r="A195" s="15"/>
      <c r="B195" s="15"/>
      <c r="C195" s="15"/>
      <c r="D195" s="15"/>
      <c r="E195" s="15"/>
      <c r="F195" s="15"/>
      <c r="G195" s="15" t="s">
        <v>270</v>
      </c>
    </row>
    <row r="196" spans="1:7">
      <c r="A196" s="15"/>
      <c r="B196" s="15"/>
      <c r="C196" s="15"/>
      <c r="D196" s="15"/>
      <c r="E196" s="15"/>
      <c r="F196" s="15"/>
      <c r="G196" s="15" t="s">
        <v>271</v>
      </c>
    </row>
    <row r="197" spans="1:7">
      <c r="A197" s="15"/>
      <c r="B197" s="15"/>
      <c r="C197" s="15"/>
      <c r="D197" s="15"/>
      <c r="E197" s="15"/>
      <c r="F197" s="15"/>
      <c r="G197" s="15" t="s">
        <v>272</v>
      </c>
    </row>
    <row r="198" spans="1:7">
      <c r="A198" s="15"/>
      <c r="B198" s="15"/>
      <c r="C198" s="15"/>
      <c r="D198" s="15"/>
      <c r="E198" s="15"/>
      <c r="F198" s="15"/>
      <c r="G198" s="15" t="s">
        <v>273</v>
      </c>
    </row>
    <row r="199" spans="1:7">
      <c r="A199" s="15"/>
      <c r="B199" s="15"/>
      <c r="C199" s="15"/>
      <c r="D199" s="15"/>
      <c r="E199" s="15"/>
      <c r="F199" s="15"/>
      <c r="G199" s="15" t="s">
        <v>274</v>
      </c>
    </row>
    <row r="200" spans="1:7">
      <c r="A200" s="15"/>
      <c r="B200" s="15"/>
      <c r="C200" s="15"/>
      <c r="D200" s="15"/>
      <c r="E200" s="15"/>
      <c r="F200" s="15"/>
      <c r="G200" s="15" t="s">
        <v>275</v>
      </c>
    </row>
    <row r="201" spans="1:7">
      <c r="A201" s="15"/>
      <c r="B201" s="15"/>
      <c r="C201" s="15"/>
      <c r="D201" s="15"/>
      <c r="E201" s="15"/>
      <c r="F201" s="15"/>
      <c r="G201" s="15" t="s">
        <v>276</v>
      </c>
    </row>
    <row r="202" spans="1:7">
      <c r="A202" s="15"/>
      <c r="B202" s="15"/>
      <c r="C202" s="15"/>
      <c r="D202" s="15"/>
      <c r="E202" s="15"/>
      <c r="F202" s="15"/>
      <c r="G202" s="15" t="s">
        <v>277</v>
      </c>
    </row>
    <row r="203" spans="1:7">
      <c r="A203" s="15"/>
      <c r="B203" s="15"/>
      <c r="C203" s="15"/>
      <c r="D203" s="15"/>
      <c r="E203" s="15"/>
      <c r="F203" s="15"/>
      <c r="G203" s="15" t="s">
        <v>278</v>
      </c>
    </row>
    <row r="204" spans="1:7">
      <c r="G204" s="15" t="s">
        <v>279</v>
      </c>
    </row>
  </sheetData>
  <phoneticPr fontId="1"/>
  <pageMargins left="0.7" right="0.7" top="0.75" bottom="0.75"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9F4B4-8359-47B0-9AB4-78922334115C}">
  <dimension ref="A1:I174"/>
  <sheetViews>
    <sheetView zoomScaleNormal="100" workbookViewId="0">
      <selection activeCell="E28" sqref="E28"/>
    </sheetView>
  </sheetViews>
  <sheetFormatPr defaultColWidth="9" defaultRowHeight="15.75"/>
  <cols>
    <col min="1" max="1" width="42.25" style="1" customWidth="1"/>
    <col min="2" max="4" width="9" style="1"/>
    <col min="5" max="5" width="5.625" style="1" customWidth="1"/>
    <col min="6" max="6" width="12" style="1" customWidth="1"/>
    <col min="7" max="7" width="13.375" style="1" customWidth="1"/>
    <col min="8" max="8" width="19" style="1" customWidth="1"/>
    <col min="9" max="16384" width="9" style="1"/>
  </cols>
  <sheetData>
    <row r="1" spans="1:8">
      <c r="A1" s="12" t="s">
        <v>294</v>
      </c>
      <c r="B1" s="43" t="s">
        <v>292</v>
      </c>
      <c r="C1" s="43" t="s">
        <v>293</v>
      </c>
      <c r="D1" s="43" t="s">
        <v>314</v>
      </c>
      <c r="F1" s="1" t="s">
        <v>300</v>
      </c>
    </row>
    <row r="2" spans="1:8">
      <c r="A2" s="15" t="s">
        <v>377</v>
      </c>
      <c r="B2" s="1">
        <v>98.224999999999994</v>
      </c>
      <c r="C2" s="1">
        <v>111.925</v>
      </c>
      <c r="D2" s="1" t="s">
        <v>315</v>
      </c>
      <c r="G2" s="45" t="s">
        <v>298</v>
      </c>
      <c r="H2" s="45" t="s">
        <v>299</v>
      </c>
    </row>
    <row r="3" spans="1:8">
      <c r="A3" s="1" t="s">
        <v>74</v>
      </c>
      <c r="B3" s="1">
        <v>64.285471970146702</v>
      </c>
      <c r="C3" s="1">
        <v>98.094238543521897</v>
      </c>
      <c r="D3" s="1" t="s">
        <v>315</v>
      </c>
      <c r="F3" s="46" t="s">
        <v>291</v>
      </c>
      <c r="G3" s="44" t="e">
        <f>_xlfn.XLOOKUP(補正後の応札価格!$D$14,$A:$A,$B:$B)</f>
        <v>#N/A</v>
      </c>
      <c r="H3" s="44" t="e">
        <f>_xlfn.XLOOKUP(補正後の応札価格!$D$14,$A:$A,$C:$C)</f>
        <v>#N/A</v>
      </c>
    </row>
    <row r="4" spans="1:8">
      <c r="A4" s="1" t="s">
        <v>77</v>
      </c>
      <c r="B4" s="1">
        <v>82.816666666666606</v>
      </c>
      <c r="C4" s="1">
        <v>102.883333333333</v>
      </c>
      <c r="D4" s="1" t="s">
        <v>315</v>
      </c>
      <c r="F4" s="46" t="s">
        <v>295</v>
      </c>
      <c r="G4" s="44">
        <f>$B$2</f>
        <v>98.224999999999994</v>
      </c>
      <c r="H4" s="44">
        <f>$C$2</f>
        <v>111.925</v>
      </c>
    </row>
    <row r="5" spans="1:8">
      <c r="A5" s="1" t="s">
        <v>79</v>
      </c>
      <c r="B5" s="1">
        <v>117.73333333333299</v>
      </c>
      <c r="C5" s="1">
        <v>229.90833333333299</v>
      </c>
      <c r="D5" s="1" t="s">
        <v>315</v>
      </c>
      <c r="F5" s="47" t="s">
        <v>297</v>
      </c>
      <c r="G5" s="48"/>
      <c r="H5" s="44" t="e">
        <f>((H3/G3)^(1/10)-1)-((H4/G4)^(1/10)-1)</f>
        <v>#N/A</v>
      </c>
    </row>
    <row r="6" spans="1:8">
      <c r="A6" s="15" t="s">
        <v>82</v>
      </c>
      <c r="B6" s="69">
        <v>108.69572196069301</v>
      </c>
      <c r="C6" s="69">
        <v>147.64268729749955</v>
      </c>
      <c r="D6" s="1" t="s">
        <v>315</v>
      </c>
      <c r="F6" s="47" t="s">
        <v>302</v>
      </c>
      <c r="G6" s="48"/>
      <c r="H6" s="44">
        <f>補正後の応札価格!$D$22</f>
        <v>0</v>
      </c>
    </row>
    <row r="7" spans="1:8">
      <c r="A7" s="1" t="s">
        <v>83</v>
      </c>
      <c r="B7" s="1">
        <v>96.901640660512399</v>
      </c>
      <c r="C7" s="1">
        <v>109.656519308333</v>
      </c>
      <c r="D7" s="1" t="s">
        <v>315</v>
      </c>
      <c r="F7" s="1" t="s">
        <v>296</v>
      </c>
    </row>
    <row r="8" spans="1:8">
      <c r="A8" s="1" t="s">
        <v>84</v>
      </c>
      <c r="B8" s="1">
        <v>172.65333333333299</v>
      </c>
      <c r="C8" s="1">
        <v>285.421666666666</v>
      </c>
      <c r="D8" s="1" t="s">
        <v>315</v>
      </c>
      <c r="F8" s="1" t="s">
        <v>284</v>
      </c>
    </row>
    <row r="9" spans="1:8">
      <c r="A9" s="1" t="s">
        <v>86</v>
      </c>
      <c r="B9" s="1">
        <v>77.390539303559194</v>
      </c>
      <c r="C9" s="1">
        <v>100.11432955734099</v>
      </c>
      <c r="D9" s="1" t="s">
        <v>315</v>
      </c>
    </row>
    <row r="10" spans="1:8">
      <c r="A10" s="1" t="s">
        <v>87</v>
      </c>
      <c r="B10" s="1">
        <v>124.231343774992</v>
      </c>
      <c r="C10" s="1">
        <v>160.135537824219</v>
      </c>
      <c r="D10" s="1" t="s">
        <v>315</v>
      </c>
      <c r="F10" s="1" t="s">
        <v>301</v>
      </c>
    </row>
    <row r="11" spans="1:8" ht="17.25">
      <c r="A11" s="1" t="s">
        <v>88</v>
      </c>
      <c r="B11" s="1">
        <v>31.1064399057095</v>
      </c>
      <c r="C11" s="1">
        <v>241.60146000290499</v>
      </c>
      <c r="D11" s="1" t="s">
        <v>315</v>
      </c>
      <c r="F11" s="1" t="s">
        <v>357</v>
      </c>
    </row>
    <row r="12" spans="1:8">
      <c r="A12" s="1" t="s">
        <v>89</v>
      </c>
      <c r="B12" s="1">
        <v>96.561271526217894</v>
      </c>
      <c r="C12" s="1">
        <v>126.210833333333</v>
      </c>
      <c r="D12" s="1" t="s">
        <v>315</v>
      </c>
      <c r="F12" s="49" t="s">
        <v>304</v>
      </c>
    </row>
    <row r="13" spans="1:8">
      <c r="A13" s="1" t="s">
        <v>92</v>
      </c>
      <c r="B13" s="1">
        <v>87.2</v>
      </c>
      <c r="C13" s="1">
        <v>103.05</v>
      </c>
      <c r="D13" s="1" t="s">
        <v>315</v>
      </c>
      <c r="F13" s="46" t="s">
        <v>303</v>
      </c>
      <c r="G13" s="44" t="e">
        <f>IF(H5=0,1,((1+H5)*((1+H5)^H6-1)/H5)/H6)</f>
        <v>#N/A</v>
      </c>
    </row>
    <row r="14" spans="1:8">
      <c r="A14" s="1" t="s">
        <v>93</v>
      </c>
      <c r="B14" s="1">
        <v>81.540816666666601</v>
      </c>
      <c r="C14" s="1">
        <v>100.02719500000001</v>
      </c>
      <c r="D14" s="1" t="s">
        <v>315</v>
      </c>
    </row>
    <row r="15" spans="1:8">
      <c r="A15" s="1" t="s">
        <v>94</v>
      </c>
      <c r="B15" s="1">
        <v>88.510988836860307</v>
      </c>
      <c r="C15" s="1">
        <v>107.425</v>
      </c>
      <c r="D15" s="1" t="s">
        <v>315</v>
      </c>
      <c r="F15" s="1" t="s">
        <v>307</v>
      </c>
    </row>
    <row r="16" spans="1:8">
      <c r="A16" s="1" t="s">
        <v>95</v>
      </c>
      <c r="B16" s="1">
        <v>25.599042708381901</v>
      </c>
      <c r="C16" s="1">
        <v>358.28333333333302</v>
      </c>
      <c r="D16" s="1" t="s">
        <v>315</v>
      </c>
      <c r="F16" s="47" t="s">
        <v>41</v>
      </c>
      <c r="G16" s="50"/>
      <c r="H16" s="44" t="str">
        <f>IF(補正後の応札価格!$D$12="再生可能エネルギー由来","電気料金マーケット連動",IF(補正後の応札価格!$D$12="化石燃料由来",補正後の応札価格!$D$13,""))</f>
        <v/>
      </c>
    </row>
    <row r="17" spans="1:9">
      <c r="A17" s="1" t="s">
        <v>96</v>
      </c>
      <c r="B17" s="1">
        <v>64.717808945191294</v>
      </c>
      <c r="C17" s="1">
        <v>102.75416666666599</v>
      </c>
      <c r="D17" s="1" t="s">
        <v>315</v>
      </c>
      <c r="F17" s="47" t="s">
        <v>308</v>
      </c>
      <c r="G17" s="48"/>
      <c r="H17" s="68" t="e">
        <f>補正後の応札価格!$D$15+(補正後の応札価格!$D$17)*$G$13+補正後の応札価格!$D$18-補正後の応札価格!$D$21</f>
        <v>#N/A</v>
      </c>
    </row>
    <row r="18" spans="1:9">
      <c r="A18" s="1" t="s">
        <v>97</v>
      </c>
      <c r="B18" s="1">
        <v>81.259042500000007</v>
      </c>
      <c r="C18" s="1">
        <v>108.1275</v>
      </c>
      <c r="D18" s="1" t="s">
        <v>315</v>
      </c>
      <c r="F18" s="47" t="s">
        <v>349</v>
      </c>
      <c r="G18" s="48"/>
      <c r="H18" s="68" t="e">
        <f>(補正後の応札価格!$D$15+(補正後の応札価格!$D$17))*$G$13+補正後の応札価格!$D$18-補正後の応札価格!$D$21</f>
        <v>#N/A</v>
      </c>
    </row>
    <row r="19" spans="1:9">
      <c r="A19" s="1" t="s">
        <v>98</v>
      </c>
      <c r="B19" s="1">
        <v>91.173985356424495</v>
      </c>
      <c r="C19" s="1">
        <v>136.597412051438</v>
      </c>
      <c r="D19" s="1" t="s">
        <v>315</v>
      </c>
      <c r="F19" s="47" t="s">
        <v>309</v>
      </c>
      <c r="G19" s="48"/>
      <c r="H19" s="68" t="e">
        <f>補正後の応札価格!$D$16+(補正後の応札価格!$D$19)*$G$13+補正後の応札価格!$D$20-補正後の応札価格!$D$21</f>
        <v>#N/A</v>
      </c>
    </row>
    <row r="20" spans="1:9">
      <c r="A20" s="1" t="s">
        <v>99</v>
      </c>
      <c r="B20" s="1">
        <v>173.94166666666601</v>
      </c>
      <c r="C20" s="1">
        <v>496.558333333333</v>
      </c>
      <c r="D20" s="1" t="s">
        <v>315</v>
      </c>
    </row>
    <row r="21" spans="1:9" ht="15.75" customHeight="1">
      <c r="A21" s="1" t="s">
        <v>100</v>
      </c>
      <c r="B21" s="1">
        <v>53.4587629167683</v>
      </c>
      <c r="C21" s="1">
        <v>162.015900863279</v>
      </c>
      <c r="D21" s="1" t="s">
        <v>315</v>
      </c>
      <c r="F21" s="1" t="s">
        <v>310</v>
      </c>
    </row>
    <row r="22" spans="1:9">
      <c r="A22" s="1" t="s">
        <v>101</v>
      </c>
      <c r="B22" s="1">
        <v>55.9396144516788</v>
      </c>
      <c r="C22" s="1">
        <v>113.35166666666601</v>
      </c>
      <c r="D22" s="1" t="s">
        <v>315</v>
      </c>
      <c r="F22" s="47" t="s">
        <v>14</v>
      </c>
      <c r="G22" s="48"/>
      <c r="H22" s="51">
        <f>補正後の応札価格!$D$23</f>
        <v>0</v>
      </c>
    </row>
    <row r="23" spans="1:9">
      <c r="A23" s="1" t="s">
        <v>102</v>
      </c>
      <c r="B23" s="1">
        <v>99.991666666666603</v>
      </c>
      <c r="C23" s="1">
        <v>138</v>
      </c>
      <c r="D23" s="1" t="s">
        <v>315</v>
      </c>
      <c r="F23" s="47" t="s">
        <v>15</v>
      </c>
      <c r="G23" s="48"/>
      <c r="H23" s="51">
        <f>補正後の応札価格!$D$24</f>
        <v>0</v>
      </c>
    </row>
    <row r="24" spans="1:9">
      <c r="A24" s="1" t="s">
        <v>103</v>
      </c>
      <c r="B24" s="1">
        <v>103.22038088155099</v>
      </c>
      <c r="C24" s="1">
        <v>113.856628715799</v>
      </c>
      <c r="D24" s="1" t="s">
        <v>315</v>
      </c>
      <c r="F24" s="47" t="s">
        <v>16</v>
      </c>
      <c r="G24" s="48"/>
      <c r="H24" s="51">
        <f>補正後の応札価格!$D$25</f>
        <v>0</v>
      </c>
    </row>
    <row r="25" spans="1:9">
      <c r="A25" s="1" t="s">
        <v>104</v>
      </c>
      <c r="B25" s="1">
        <v>55.875497917283198</v>
      </c>
      <c r="C25" s="1">
        <v>253.61393925480701</v>
      </c>
      <c r="D25" s="1" t="s">
        <v>315</v>
      </c>
      <c r="F25" s="47" t="s">
        <v>306</v>
      </c>
      <c r="G25" s="48"/>
      <c r="H25" s="68" t="str">
        <f>IFERROR(_xlfn.XLOOKUP(H16,$F$17:$F$19,$H$17:$H$19),"")</f>
        <v/>
      </c>
    </row>
    <row r="26" spans="1:9">
      <c r="A26" s="1" t="s">
        <v>105</v>
      </c>
      <c r="B26" s="1">
        <v>195.048</v>
      </c>
      <c r="C26" s="1">
        <v>314.92091666666602</v>
      </c>
      <c r="D26" s="1" t="s">
        <v>315</v>
      </c>
      <c r="F26" s="47" t="s">
        <v>305</v>
      </c>
      <c r="G26" s="48"/>
      <c r="H26" s="51">
        <f>ROUNDDOWN(SUM($H$22:$H$25),0)</f>
        <v>0</v>
      </c>
      <c r="I26" s="1" t="s">
        <v>311</v>
      </c>
    </row>
    <row r="27" spans="1:9">
      <c r="A27" s="1" t="s">
        <v>107</v>
      </c>
      <c r="B27" s="1">
        <v>92.457755659183803</v>
      </c>
      <c r="C27" s="1">
        <v>524.74863297909098</v>
      </c>
      <c r="D27" s="1" t="s">
        <v>315</v>
      </c>
    </row>
    <row r="28" spans="1:9">
      <c r="A28" s="1" t="s">
        <v>109</v>
      </c>
      <c r="B28" s="1">
        <v>109.37333333333299</v>
      </c>
      <c r="C28" s="1">
        <v>130.72083333333299</v>
      </c>
      <c r="D28" s="1" t="s">
        <v>315</v>
      </c>
    </row>
    <row r="29" spans="1:9">
      <c r="A29" s="59" t="s">
        <v>110</v>
      </c>
      <c r="B29" s="59">
        <v>74.754482499999995</v>
      </c>
      <c r="C29" s="59">
        <v>99.048333333333304</v>
      </c>
      <c r="D29" s="59" t="s">
        <v>315</v>
      </c>
    </row>
    <row r="30" spans="1:9">
      <c r="A30" s="1" t="s">
        <v>111</v>
      </c>
      <c r="B30" s="1">
        <v>72.174162996276294</v>
      </c>
      <c r="C30" s="1">
        <v>100.025295326142</v>
      </c>
      <c r="D30" s="1" t="s">
        <v>315</v>
      </c>
    </row>
    <row r="31" spans="1:9">
      <c r="A31" s="1" t="s">
        <v>112</v>
      </c>
      <c r="B31" s="1">
        <v>96.482530689329494</v>
      </c>
      <c r="C31" s="1">
        <v>106.94166666666599</v>
      </c>
      <c r="D31" s="1" t="s">
        <v>315</v>
      </c>
    </row>
    <row r="32" spans="1:9">
      <c r="A32" s="1" t="s">
        <v>113</v>
      </c>
      <c r="B32" s="1">
        <v>74.356666666666598</v>
      </c>
      <c r="C32" s="1">
        <v>99.999166666666596</v>
      </c>
      <c r="D32" s="1" t="s">
        <v>315</v>
      </c>
    </row>
    <row r="33" spans="1:4">
      <c r="A33" s="1" t="s">
        <v>114</v>
      </c>
      <c r="B33" s="1">
        <v>54.997282008824101</v>
      </c>
      <c r="C33" s="1">
        <v>257.69333333333299</v>
      </c>
      <c r="D33" s="1" t="s">
        <v>315</v>
      </c>
    </row>
    <row r="34" spans="1:4">
      <c r="A34" s="1" t="s">
        <v>115</v>
      </c>
      <c r="B34" s="1">
        <v>99.3891774874361</v>
      </c>
      <c r="C34" s="1">
        <v>119.958333333333</v>
      </c>
      <c r="D34" s="1" t="s">
        <v>315</v>
      </c>
    </row>
    <row r="35" spans="1:4">
      <c r="A35" s="1" t="s">
        <v>116</v>
      </c>
      <c r="B35" s="1">
        <v>111.617939163035</v>
      </c>
      <c r="C35" s="1">
        <v>145.97502743939799</v>
      </c>
      <c r="D35" s="1" t="s">
        <v>315</v>
      </c>
    </row>
    <row r="36" spans="1:4">
      <c r="A36" s="1" t="s">
        <v>117</v>
      </c>
      <c r="B36" s="1">
        <v>66.016063799028601</v>
      </c>
      <c r="C36" s="1">
        <v>166.72499999999999</v>
      </c>
      <c r="D36" s="1" t="s">
        <v>315</v>
      </c>
    </row>
    <row r="37" spans="1:4">
      <c r="A37" s="1" t="s">
        <v>118</v>
      </c>
      <c r="B37" s="69">
        <v>96.67</v>
      </c>
      <c r="C37" s="69">
        <v>108.75</v>
      </c>
      <c r="D37" s="1" t="s">
        <v>316</v>
      </c>
    </row>
    <row r="38" spans="1:4">
      <c r="A38" s="59" t="s">
        <v>119</v>
      </c>
      <c r="B38" s="59">
        <v>126.56666666666599</v>
      </c>
      <c r="C38" s="59">
        <v>164.183333333333</v>
      </c>
      <c r="D38" s="59" t="s">
        <v>315</v>
      </c>
    </row>
    <row r="39" spans="1:4">
      <c r="A39" s="1" t="s">
        <v>120</v>
      </c>
      <c r="B39" s="1">
        <v>89.557464323869397</v>
      </c>
      <c r="C39" s="1">
        <v>114.79733225921601</v>
      </c>
      <c r="D39" s="1" t="s">
        <v>315</v>
      </c>
    </row>
    <row r="40" spans="1:4">
      <c r="A40" s="1" t="s">
        <v>121</v>
      </c>
      <c r="B40" s="1">
        <v>85.450890729227595</v>
      </c>
      <c r="C40" s="1">
        <v>116.05690689347399</v>
      </c>
      <c r="D40" s="1" t="s">
        <v>315</v>
      </c>
    </row>
    <row r="41" spans="1:4">
      <c r="A41" s="1" t="s">
        <v>123</v>
      </c>
      <c r="B41" s="1">
        <v>160.22499999999999</v>
      </c>
      <c r="C41" s="1">
        <v>208.66558333333299</v>
      </c>
      <c r="D41" s="1" t="s">
        <v>315</v>
      </c>
    </row>
    <row r="42" spans="1:4">
      <c r="A42" s="1" t="s">
        <v>124</v>
      </c>
      <c r="B42" s="1">
        <v>68.837070923076894</v>
      </c>
      <c r="C42" s="1">
        <v>99.997534153846104</v>
      </c>
      <c r="D42" s="1" t="s">
        <v>315</v>
      </c>
    </row>
    <row r="43" spans="1:4">
      <c r="A43" s="1" t="s">
        <v>125</v>
      </c>
      <c r="B43" s="1">
        <v>70.597698674451095</v>
      </c>
      <c r="C43" s="1">
        <v>166.119198122808</v>
      </c>
      <c r="D43" s="1" t="s">
        <v>315</v>
      </c>
    </row>
    <row r="44" spans="1:4">
      <c r="A44" s="1" t="s">
        <v>126</v>
      </c>
      <c r="B44" s="1">
        <v>79.412075503990394</v>
      </c>
      <c r="C44" s="1">
        <v>104.602355631674</v>
      </c>
      <c r="D44" s="1" t="s">
        <v>315</v>
      </c>
    </row>
    <row r="45" spans="1:4">
      <c r="A45" s="1" t="s">
        <v>127</v>
      </c>
      <c r="B45" s="1">
        <v>85.221779323212601</v>
      </c>
      <c r="C45" s="1">
        <v>100.003457969355</v>
      </c>
      <c r="D45" s="1" t="s">
        <v>315</v>
      </c>
    </row>
    <row r="46" spans="1:4">
      <c r="A46" s="1" t="s">
        <v>129</v>
      </c>
      <c r="B46" s="1">
        <v>100.103733333333</v>
      </c>
      <c r="C46" s="1">
        <v>120.908575</v>
      </c>
      <c r="D46" s="1" t="s">
        <v>315</v>
      </c>
    </row>
    <row r="47" spans="1:4">
      <c r="A47" s="1" t="s">
        <v>130</v>
      </c>
      <c r="B47" s="1">
        <v>83.778459536907903</v>
      </c>
      <c r="C47" s="1">
        <v>111.24929046480599</v>
      </c>
      <c r="D47" s="1" t="s">
        <v>315</v>
      </c>
    </row>
    <row r="48" spans="1:4">
      <c r="A48" s="1" t="s">
        <v>131</v>
      </c>
      <c r="B48" s="1">
        <v>244.57976040864401</v>
      </c>
      <c r="C48" s="1">
        <v>443.75877534736702</v>
      </c>
      <c r="D48" s="1" t="s">
        <v>315</v>
      </c>
    </row>
    <row r="49" spans="1:4">
      <c r="A49" s="1" t="s">
        <v>132</v>
      </c>
      <c r="B49" s="1">
        <v>67.8111644436174</v>
      </c>
      <c r="C49" s="1">
        <v>101.48841591086099</v>
      </c>
      <c r="D49" s="1" t="s">
        <v>315</v>
      </c>
    </row>
    <row r="50" spans="1:4">
      <c r="A50" s="1" t="s">
        <v>133</v>
      </c>
      <c r="B50" s="1">
        <v>106.552028432732</v>
      </c>
      <c r="C50" s="1">
        <v>136.875</v>
      </c>
      <c r="D50" s="1" t="s">
        <v>315</v>
      </c>
    </row>
    <row r="51" spans="1:4">
      <c r="A51" s="1" t="s">
        <v>135</v>
      </c>
      <c r="B51" s="1">
        <v>107.600833333333</v>
      </c>
      <c r="C51" s="1">
        <v>120.478333333333</v>
      </c>
      <c r="D51" s="1" t="s">
        <v>315</v>
      </c>
    </row>
    <row r="52" spans="1:4">
      <c r="A52" s="1" t="s">
        <v>136</v>
      </c>
      <c r="B52" s="1">
        <v>74.558823529411697</v>
      </c>
      <c r="C52" s="1">
        <v>100.002022058823</v>
      </c>
      <c r="D52" s="1" t="s">
        <v>315</v>
      </c>
    </row>
    <row r="53" spans="1:4">
      <c r="A53" s="1" t="s">
        <v>137</v>
      </c>
      <c r="B53" s="1">
        <v>81.521465073996495</v>
      </c>
      <c r="C53" s="1">
        <v>145.37329987987201</v>
      </c>
      <c r="D53" s="1" t="s">
        <v>315</v>
      </c>
    </row>
    <row r="54" spans="1:4">
      <c r="A54" s="1" t="s">
        <v>138</v>
      </c>
      <c r="B54" s="1">
        <v>83.169134677815407</v>
      </c>
      <c r="C54" s="1">
        <v>103.57988355461499</v>
      </c>
      <c r="D54" s="1" t="s">
        <v>315</v>
      </c>
    </row>
    <row r="55" spans="1:4">
      <c r="A55" s="1" t="s">
        <v>139</v>
      </c>
      <c r="B55" s="1">
        <v>92.969499999999996</v>
      </c>
      <c r="C55" s="1">
        <v>109.4145</v>
      </c>
      <c r="D55" s="1" t="s">
        <v>315</v>
      </c>
    </row>
    <row r="56" spans="1:4">
      <c r="A56" s="1" t="s">
        <v>140</v>
      </c>
      <c r="B56" s="1">
        <v>99.999999999999901</v>
      </c>
      <c r="C56" s="1">
        <v>135.13833021724901</v>
      </c>
      <c r="D56" s="1" t="s">
        <v>315</v>
      </c>
    </row>
    <row r="57" spans="1:4">
      <c r="A57" s="1" t="s">
        <v>141</v>
      </c>
      <c r="B57" s="1">
        <v>105.535833333333</v>
      </c>
      <c r="C57" s="1">
        <v>149.69999999999999</v>
      </c>
      <c r="D57" s="1" t="s">
        <v>315</v>
      </c>
    </row>
    <row r="58" spans="1:4">
      <c r="A58" s="1" t="s">
        <v>142</v>
      </c>
      <c r="B58" s="1">
        <v>85.558736666666604</v>
      </c>
      <c r="C58" s="1">
        <v>150.16569999999999</v>
      </c>
      <c r="D58" s="1" t="s">
        <v>315</v>
      </c>
    </row>
    <row r="59" spans="1:4">
      <c r="A59" s="1" t="s">
        <v>143</v>
      </c>
      <c r="B59" s="1">
        <v>93.525975773838795</v>
      </c>
      <c r="C59" s="1">
        <v>117.74166666666601</v>
      </c>
      <c r="D59" s="1" t="s">
        <v>315</v>
      </c>
    </row>
    <row r="60" spans="1:4">
      <c r="A60" s="1" t="s">
        <v>145</v>
      </c>
      <c r="B60" s="1">
        <v>87.225712405102101</v>
      </c>
      <c r="C60" s="1">
        <v>103.642919876113</v>
      </c>
      <c r="D60" s="1" t="s">
        <v>315</v>
      </c>
    </row>
    <row r="61" spans="1:4">
      <c r="A61" s="1" t="s">
        <v>146</v>
      </c>
      <c r="B61" s="1">
        <v>99.824320195539201</v>
      </c>
      <c r="C61" s="1">
        <v>137.45205724004899</v>
      </c>
      <c r="D61" s="1" t="s">
        <v>315</v>
      </c>
    </row>
    <row r="62" spans="1:4">
      <c r="A62" s="1" t="s">
        <v>147</v>
      </c>
      <c r="B62" s="1">
        <v>98.810969938094502</v>
      </c>
      <c r="C62" s="1">
        <v>276.072802180346</v>
      </c>
      <c r="D62" s="1" t="s">
        <v>315</v>
      </c>
    </row>
    <row r="63" spans="1:4">
      <c r="A63" s="1" t="s">
        <v>148</v>
      </c>
      <c r="B63" s="1">
        <v>155.8175</v>
      </c>
      <c r="C63" s="1">
        <v>522.82749999999999</v>
      </c>
      <c r="D63" s="1" t="s">
        <v>315</v>
      </c>
    </row>
    <row r="64" spans="1:4">
      <c r="A64" s="1" t="s">
        <v>149</v>
      </c>
      <c r="B64" s="1">
        <v>99.771562635055901</v>
      </c>
      <c r="C64" s="1">
        <v>120.894166666666</v>
      </c>
      <c r="D64" s="1" t="s">
        <v>315</v>
      </c>
    </row>
    <row r="65" spans="1:4">
      <c r="A65" s="1" t="s">
        <v>150</v>
      </c>
      <c r="B65" s="1">
        <v>42.171666666666603</v>
      </c>
      <c r="C65" s="1">
        <v>242.70903029061299</v>
      </c>
      <c r="D65" s="1" t="s">
        <v>315</v>
      </c>
    </row>
    <row r="66" spans="1:4">
      <c r="A66" s="1" t="s">
        <v>151</v>
      </c>
      <c r="B66" s="1">
        <v>86.647248138864697</v>
      </c>
      <c r="C66" s="1">
        <v>103.266666666666</v>
      </c>
      <c r="D66" s="1" t="s">
        <v>315</v>
      </c>
    </row>
    <row r="67" spans="1:4">
      <c r="A67" s="1" t="s">
        <v>152</v>
      </c>
      <c r="B67" s="1">
        <v>86.841666666666598</v>
      </c>
      <c r="C67" s="1">
        <v>143.49166666666599</v>
      </c>
      <c r="D67" s="1" t="s">
        <v>315</v>
      </c>
    </row>
    <row r="68" spans="1:4">
      <c r="A68" s="1" t="s">
        <v>153</v>
      </c>
      <c r="B68" s="1">
        <v>114.664725</v>
      </c>
      <c r="C68" s="1">
        <v>185.49279166666599</v>
      </c>
      <c r="D68" s="1" t="s">
        <v>315</v>
      </c>
    </row>
    <row r="69" spans="1:4">
      <c r="A69" s="1" t="s">
        <v>155</v>
      </c>
      <c r="B69" s="1">
        <v>85.046250000000001</v>
      </c>
      <c r="C69" s="1">
        <v>100.903166666666</v>
      </c>
      <c r="D69" s="1" t="s">
        <v>315</v>
      </c>
    </row>
    <row r="70" spans="1:4">
      <c r="A70" s="1" t="s">
        <v>157</v>
      </c>
      <c r="B70" s="1">
        <v>93.287313026919804</v>
      </c>
      <c r="C70" s="1">
        <v>100.414366664391</v>
      </c>
      <c r="D70" s="1" t="s">
        <v>315</v>
      </c>
    </row>
    <row r="71" spans="1:4">
      <c r="A71" s="1" t="s">
        <v>158</v>
      </c>
      <c r="B71" s="1">
        <v>93.279166666666598</v>
      </c>
      <c r="C71" s="1">
        <v>124.425</v>
      </c>
      <c r="D71" s="1" t="s">
        <v>315</v>
      </c>
    </row>
    <row r="72" spans="1:4">
      <c r="A72" s="1" t="s">
        <v>160</v>
      </c>
      <c r="B72" s="1">
        <v>78.884749999999997</v>
      </c>
      <c r="C72" s="1">
        <v>100.000083333333</v>
      </c>
      <c r="D72" s="1" t="s">
        <v>315</v>
      </c>
    </row>
    <row r="73" spans="1:4">
      <c r="A73" s="1" t="s">
        <v>161</v>
      </c>
      <c r="B73" s="1">
        <v>66.443084425663599</v>
      </c>
      <c r="C73" s="1">
        <v>885.38333333333298</v>
      </c>
      <c r="D73" s="1" t="s">
        <v>315</v>
      </c>
    </row>
    <row r="74" spans="1:4">
      <c r="A74" s="1" t="s">
        <v>162</v>
      </c>
      <c r="B74" s="1">
        <v>86.839210662525801</v>
      </c>
      <c r="C74" s="1">
        <v>193.25</v>
      </c>
      <c r="D74" s="1" t="s">
        <v>315</v>
      </c>
    </row>
    <row r="75" spans="1:4">
      <c r="A75" s="1" t="s">
        <v>163</v>
      </c>
      <c r="B75" s="1">
        <v>67.308732106339406</v>
      </c>
      <c r="C75" s="1">
        <v>100.00399591002</v>
      </c>
      <c r="D75" s="1" t="s">
        <v>315</v>
      </c>
    </row>
    <row r="76" spans="1:4">
      <c r="A76" s="1" t="s">
        <v>164</v>
      </c>
      <c r="B76" s="1">
        <v>76.727500000000006</v>
      </c>
      <c r="C76" s="1">
        <v>100.00083333333301</v>
      </c>
      <c r="D76" s="1" t="s">
        <v>315</v>
      </c>
    </row>
    <row r="77" spans="1:4">
      <c r="A77" s="1" t="s">
        <v>165</v>
      </c>
      <c r="B77" s="1">
        <v>104.041944107256</v>
      </c>
      <c r="C77" s="1">
        <v>126.949166666666</v>
      </c>
      <c r="D77" s="1" t="s">
        <v>315</v>
      </c>
    </row>
    <row r="78" spans="1:4">
      <c r="A78" s="1" t="s">
        <v>167</v>
      </c>
      <c r="B78" s="1">
        <v>78.612617966708896</v>
      </c>
      <c r="C78" s="1">
        <v>102.252042812716</v>
      </c>
      <c r="D78" s="1" t="s">
        <v>315</v>
      </c>
    </row>
    <row r="79" spans="1:4">
      <c r="A79" s="1" t="s">
        <v>168</v>
      </c>
      <c r="B79" s="1">
        <v>182.65833333333299</v>
      </c>
      <c r="C79" s="1">
        <v>286.183333333333</v>
      </c>
      <c r="D79" s="1" t="s">
        <v>315</v>
      </c>
    </row>
    <row r="80" spans="1:4">
      <c r="A80" s="1" t="s">
        <v>169</v>
      </c>
      <c r="B80" s="1">
        <v>107.345</v>
      </c>
      <c r="C80" s="1">
        <v>114.93583333333299</v>
      </c>
      <c r="D80" s="1" t="s">
        <v>315</v>
      </c>
    </row>
    <row r="81" spans="1:4">
      <c r="A81" s="1" t="s">
        <v>170</v>
      </c>
      <c r="B81" s="1">
        <v>105.808333333333</v>
      </c>
      <c r="C81" s="1">
        <v>129.833333333333</v>
      </c>
      <c r="D81" s="1" t="s">
        <v>315</v>
      </c>
    </row>
    <row r="82" spans="1:4">
      <c r="A82" s="1" t="s">
        <v>171</v>
      </c>
      <c r="B82" s="1">
        <v>102.33673675</v>
      </c>
      <c r="C82" s="1">
        <v>118.111666666666</v>
      </c>
      <c r="D82" s="1" t="s">
        <v>315</v>
      </c>
    </row>
    <row r="83" spans="1:4">
      <c r="A83" s="1" t="s">
        <v>172</v>
      </c>
      <c r="B83" s="1">
        <v>75.063170775585306</v>
      </c>
      <c r="C83" s="1">
        <v>113.95916666666599</v>
      </c>
      <c r="D83" s="1" t="s">
        <v>315</v>
      </c>
    </row>
    <row r="84" spans="1:4">
      <c r="A84" s="1" t="s">
        <v>173</v>
      </c>
      <c r="B84" s="1">
        <v>99.019239474258299</v>
      </c>
      <c r="C84" s="1">
        <v>130.308333333333</v>
      </c>
      <c r="D84" s="1" t="s">
        <v>315</v>
      </c>
    </row>
    <row r="85" spans="1:4">
      <c r="A85" s="1" t="s">
        <v>174</v>
      </c>
      <c r="B85" s="1">
        <v>90.387500000000003</v>
      </c>
      <c r="C85" s="1">
        <v>100.264166666666</v>
      </c>
      <c r="D85" s="1" t="s">
        <v>315</v>
      </c>
    </row>
    <row r="86" spans="1:4">
      <c r="A86" s="1" t="s">
        <v>175</v>
      </c>
      <c r="B86" s="1">
        <v>94.860916666666597</v>
      </c>
      <c r="C86" s="1">
        <v>116.605</v>
      </c>
      <c r="D86" s="1" t="s">
        <v>315</v>
      </c>
    </row>
    <row r="87" spans="1:4">
      <c r="A87" s="1" t="s">
        <v>176</v>
      </c>
      <c r="B87" s="1">
        <v>140.151994675</v>
      </c>
      <c r="C87" s="1">
        <v>249.404163232613</v>
      </c>
      <c r="D87" s="1" t="s">
        <v>315</v>
      </c>
    </row>
    <row r="88" spans="1:4">
      <c r="A88" s="1" t="s">
        <v>177</v>
      </c>
      <c r="B88" s="1">
        <v>81.623551794718793</v>
      </c>
      <c r="C88" s="1">
        <v>119.596666666666</v>
      </c>
      <c r="D88" s="1" t="s">
        <v>315</v>
      </c>
    </row>
    <row r="89" spans="1:4">
      <c r="A89" s="1" t="s">
        <v>178</v>
      </c>
      <c r="B89" s="1">
        <v>64.430236667380598</v>
      </c>
      <c r="C89" s="1">
        <v>99.988509316770205</v>
      </c>
      <c r="D89" s="1" t="s">
        <v>315</v>
      </c>
    </row>
    <row r="90" spans="1:4">
      <c r="A90" s="1" t="s">
        <v>179</v>
      </c>
      <c r="B90" s="1">
        <v>83.579767443447807</v>
      </c>
      <c r="C90" s="1">
        <v>107.21786484383099</v>
      </c>
      <c r="D90" s="1" t="s">
        <v>315</v>
      </c>
    </row>
    <row r="91" spans="1:4">
      <c r="A91" s="1" t="s">
        <v>180</v>
      </c>
      <c r="B91" s="1">
        <v>86.943939242902104</v>
      </c>
      <c r="C91" s="1">
        <v>117.21056596499101</v>
      </c>
      <c r="D91" s="1" t="s">
        <v>315</v>
      </c>
    </row>
    <row r="92" spans="1:4">
      <c r="A92" s="1" t="s">
        <v>181</v>
      </c>
      <c r="B92" s="1">
        <v>89.649043333333296</v>
      </c>
      <c r="C92" s="1">
        <v>103.436575</v>
      </c>
      <c r="D92" s="1" t="s">
        <v>315</v>
      </c>
    </row>
    <row r="93" spans="1:4">
      <c r="A93" s="1" t="s">
        <v>182</v>
      </c>
      <c r="B93" s="1">
        <v>99.999999999999901</v>
      </c>
      <c r="C93" s="1">
        <v>186.27500000000001</v>
      </c>
      <c r="D93" s="1" t="s">
        <v>315</v>
      </c>
    </row>
    <row r="94" spans="1:4">
      <c r="A94" s="59" t="s">
        <v>183</v>
      </c>
      <c r="B94" s="59">
        <v>69.134674620469596</v>
      </c>
      <c r="C94" s="59">
        <v>108.30416666666601</v>
      </c>
      <c r="D94" s="59" t="s">
        <v>315</v>
      </c>
    </row>
    <row r="95" spans="1:4">
      <c r="A95" s="1" t="s">
        <v>185</v>
      </c>
      <c r="B95" s="1">
        <v>82.6041666666666</v>
      </c>
      <c r="C95" s="1">
        <v>100</v>
      </c>
      <c r="D95" s="1" t="s">
        <v>315</v>
      </c>
    </row>
    <row r="96" spans="1:4">
      <c r="A96" s="1" t="s">
        <v>186</v>
      </c>
      <c r="B96" s="1">
        <v>94.851110833333294</v>
      </c>
      <c r="C96" s="1">
        <v>121.925</v>
      </c>
      <c r="D96" s="1" t="s">
        <v>315</v>
      </c>
    </row>
    <row r="97" spans="1:4">
      <c r="A97" s="1" t="s">
        <v>187</v>
      </c>
      <c r="B97" s="1">
        <v>81.307974351195597</v>
      </c>
      <c r="C97" s="1">
        <v>103.29760475182999</v>
      </c>
      <c r="D97" s="1" t="s">
        <v>315</v>
      </c>
    </row>
    <row r="98" spans="1:4">
      <c r="A98" s="1" t="s">
        <v>188</v>
      </c>
      <c r="B98" s="1">
        <v>102.245</v>
      </c>
      <c r="C98" s="1">
        <v>124.06083333333299</v>
      </c>
      <c r="D98" s="1" t="s">
        <v>315</v>
      </c>
    </row>
    <row r="99" spans="1:4">
      <c r="A99" s="1" t="s">
        <v>189</v>
      </c>
      <c r="B99" s="1">
        <v>87.732827675086398</v>
      </c>
      <c r="C99" s="1">
        <v>133.425833333333</v>
      </c>
      <c r="D99" s="1" t="s">
        <v>315</v>
      </c>
    </row>
    <row r="100" spans="1:4">
      <c r="A100" s="1" t="s">
        <v>190</v>
      </c>
      <c r="B100" s="1">
        <v>101.285169677304</v>
      </c>
      <c r="C100" s="1">
        <v>125.25</v>
      </c>
      <c r="D100" s="1" t="s">
        <v>315</v>
      </c>
    </row>
    <row r="101" spans="1:4">
      <c r="A101" s="1" t="s">
        <v>192</v>
      </c>
      <c r="B101" s="1">
        <v>8.1861841666666599</v>
      </c>
      <c r="C101" s="1">
        <v>100.00000249999999</v>
      </c>
      <c r="D101" s="1" t="s">
        <v>315</v>
      </c>
    </row>
    <row r="102" spans="1:4">
      <c r="A102" s="1" t="s">
        <v>193</v>
      </c>
      <c r="B102" s="1">
        <v>82.938129243943493</v>
      </c>
      <c r="C102" s="1">
        <v>131.583333333333</v>
      </c>
      <c r="D102" s="1" t="s">
        <v>315</v>
      </c>
    </row>
    <row r="103" spans="1:4">
      <c r="A103" s="1" t="s">
        <v>194</v>
      </c>
      <c r="B103" s="1">
        <v>22.724696069239201</v>
      </c>
      <c r="C103" s="1">
        <v>123.010123583333</v>
      </c>
      <c r="D103" s="1" t="s">
        <v>315</v>
      </c>
    </row>
    <row r="104" spans="1:4">
      <c r="A104" s="1" t="s">
        <v>196</v>
      </c>
      <c r="B104" s="1">
        <v>112.270565971907</v>
      </c>
      <c r="C104" s="1">
        <v>176.587895106704</v>
      </c>
      <c r="D104" s="1" t="s">
        <v>315</v>
      </c>
    </row>
    <row r="105" spans="1:4">
      <c r="A105" s="1" t="s">
        <v>198</v>
      </c>
      <c r="B105" s="1">
        <v>190.33860475</v>
      </c>
      <c r="C105" s="1">
        <v>314.83144633333302</v>
      </c>
      <c r="D105" s="1" t="s">
        <v>315</v>
      </c>
    </row>
    <row r="106" spans="1:4">
      <c r="A106" s="1" t="s">
        <v>199</v>
      </c>
      <c r="B106" s="1">
        <v>82.517200263504606</v>
      </c>
      <c r="C106" s="1">
        <v>104.193575948887</v>
      </c>
      <c r="D106" s="1" t="s">
        <v>315</v>
      </c>
    </row>
    <row r="107" spans="1:4">
      <c r="A107" s="1" t="s">
        <v>200</v>
      </c>
      <c r="B107" s="1">
        <v>97.818105000000003</v>
      </c>
      <c r="C107" s="1">
        <v>131.27500000000001</v>
      </c>
      <c r="D107" s="1" t="s">
        <v>315</v>
      </c>
    </row>
    <row r="108" spans="1:4">
      <c r="A108" s="1" t="s">
        <v>201</v>
      </c>
      <c r="B108" s="1">
        <v>62.682339747747697</v>
      </c>
      <c r="C108" s="1">
        <v>104.731268</v>
      </c>
      <c r="D108" s="1" t="s">
        <v>315</v>
      </c>
    </row>
    <row r="109" spans="1:4">
      <c r="A109" s="1" t="s">
        <v>202</v>
      </c>
      <c r="B109" s="1">
        <v>72.608333333333306</v>
      </c>
      <c r="C109" s="1">
        <v>100</v>
      </c>
      <c r="D109" s="1" t="s">
        <v>315</v>
      </c>
    </row>
    <row r="110" spans="1:4">
      <c r="A110" s="1" t="s">
        <v>203</v>
      </c>
      <c r="B110" s="1">
        <v>92.965482568416206</v>
      </c>
      <c r="C110" s="1">
        <v>101.368547369315</v>
      </c>
      <c r="D110" s="1" t="s">
        <v>315</v>
      </c>
    </row>
    <row r="111" spans="1:4">
      <c r="A111" s="1" t="s">
        <v>204</v>
      </c>
      <c r="B111" s="1">
        <v>74.584894262889193</v>
      </c>
      <c r="C111" s="1">
        <v>527.875</v>
      </c>
      <c r="D111" s="1" t="s">
        <v>315</v>
      </c>
    </row>
    <row r="112" spans="1:4">
      <c r="A112" s="1" t="s">
        <v>205</v>
      </c>
      <c r="B112" s="1">
        <v>98.227956338181599</v>
      </c>
      <c r="C112" s="1">
        <v>270.79715644800399</v>
      </c>
      <c r="D112" s="1" t="s">
        <v>315</v>
      </c>
    </row>
    <row r="113" spans="1:4">
      <c r="A113" s="1" t="s">
        <v>207</v>
      </c>
      <c r="B113" s="1">
        <v>93.322232332423397</v>
      </c>
      <c r="C113" s="1">
        <v>99.952322565968998</v>
      </c>
      <c r="D113" s="1" t="s">
        <v>315</v>
      </c>
    </row>
    <row r="114" spans="1:4">
      <c r="A114" s="1" t="s">
        <v>208</v>
      </c>
      <c r="B114" s="1">
        <v>145.47499999999999</v>
      </c>
      <c r="C114" s="1">
        <v>207</v>
      </c>
      <c r="D114" s="1" t="s">
        <v>315</v>
      </c>
    </row>
    <row r="115" spans="1:4">
      <c r="A115" s="1" t="s">
        <v>209</v>
      </c>
      <c r="B115" s="1">
        <v>102.008333333333</v>
      </c>
      <c r="C115" s="1">
        <v>123.0275</v>
      </c>
      <c r="D115" s="1" t="s">
        <v>315</v>
      </c>
    </row>
    <row r="116" spans="1:4">
      <c r="A116" s="1" t="s">
        <v>210</v>
      </c>
      <c r="B116" s="1">
        <v>118</v>
      </c>
      <c r="C116" s="1">
        <v>178.40641506736301</v>
      </c>
      <c r="D116" s="1" t="s">
        <v>315</v>
      </c>
    </row>
    <row r="117" spans="1:4">
      <c r="A117" s="1" t="s">
        <v>211</v>
      </c>
      <c r="B117" s="1">
        <v>100.36278759244</v>
      </c>
      <c r="C117" s="1">
        <v>136.85</v>
      </c>
      <c r="D117" s="1" t="s">
        <v>315</v>
      </c>
    </row>
    <row r="118" spans="1:4">
      <c r="A118" s="1" t="s">
        <v>212</v>
      </c>
      <c r="B118" s="1">
        <v>90.844616376531206</v>
      </c>
      <c r="C118" s="1">
        <v>138.48333333333301</v>
      </c>
      <c r="D118" s="1" t="s">
        <v>315</v>
      </c>
    </row>
    <row r="119" spans="1:4">
      <c r="A119" s="1" t="s">
        <v>213</v>
      </c>
      <c r="B119" s="1">
        <v>90.519774427367295</v>
      </c>
      <c r="C119" s="1">
        <v>113.166666666666</v>
      </c>
      <c r="D119" s="1" t="s">
        <v>315</v>
      </c>
    </row>
    <row r="120" spans="1:4">
      <c r="A120" s="1" t="s">
        <v>214</v>
      </c>
      <c r="B120" s="1">
        <v>135.10833333333301</v>
      </c>
      <c r="C120" s="1">
        <v>232.90833333333299</v>
      </c>
      <c r="D120" s="1" t="s">
        <v>315</v>
      </c>
    </row>
    <row r="121" spans="1:4">
      <c r="A121" s="1" t="s">
        <v>215</v>
      </c>
      <c r="B121" s="1">
        <v>69.528019388716103</v>
      </c>
      <c r="C121" s="1">
        <v>137.07583333333301</v>
      </c>
      <c r="D121" s="1" t="s">
        <v>315</v>
      </c>
    </row>
    <row r="122" spans="1:4">
      <c r="A122" s="1" t="s">
        <v>216</v>
      </c>
      <c r="B122" s="1">
        <v>98.156779460482696</v>
      </c>
      <c r="C122" s="1">
        <v>125.05</v>
      </c>
      <c r="D122" s="1" t="s">
        <v>315</v>
      </c>
    </row>
    <row r="123" spans="1:4">
      <c r="A123" s="1" t="s">
        <v>217</v>
      </c>
      <c r="B123" s="1">
        <v>87.923821839080404</v>
      </c>
      <c r="C123" s="1">
        <v>111.69166666666599</v>
      </c>
      <c r="D123" s="1" t="s">
        <v>315</v>
      </c>
    </row>
    <row r="124" spans="1:4">
      <c r="A124" s="1" t="s">
        <v>218</v>
      </c>
      <c r="B124" s="1">
        <v>91.165819456617001</v>
      </c>
      <c r="C124" s="1">
        <v>128.19166666666601</v>
      </c>
      <c r="D124" s="1" t="s">
        <v>315</v>
      </c>
    </row>
    <row r="125" spans="1:4">
      <c r="A125" s="1" t="s">
        <v>219</v>
      </c>
      <c r="B125" s="1">
        <v>81.452500000000001</v>
      </c>
      <c r="C125" s="1">
        <v>99.995000000000005</v>
      </c>
      <c r="D125" s="1" t="s">
        <v>315</v>
      </c>
    </row>
    <row r="126" spans="1:4">
      <c r="A126" s="1" t="s">
        <v>220</v>
      </c>
      <c r="B126" s="1">
        <v>69.008879887530796</v>
      </c>
      <c r="C126" s="1">
        <v>104.813182484819</v>
      </c>
      <c r="D126" s="1" t="s">
        <v>315</v>
      </c>
    </row>
    <row r="127" spans="1:4">
      <c r="A127" s="1" t="s">
        <v>221</v>
      </c>
      <c r="B127" s="1">
        <v>4310.11916666666</v>
      </c>
      <c r="C127" s="1">
        <v>7300.8416666666599</v>
      </c>
      <c r="D127" s="1" t="s">
        <v>315</v>
      </c>
    </row>
    <row r="128" spans="1:4">
      <c r="A128" s="1" t="s">
        <v>222</v>
      </c>
      <c r="B128" s="1">
        <v>82.678333333333299</v>
      </c>
      <c r="C128" s="1">
        <v>99.999999999999901</v>
      </c>
      <c r="D128" s="1" t="s">
        <v>315</v>
      </c>
    </row>
    <row r="129" spans="1:4">
      <c r="A129" s="1" t="s">
        <v>223</v>
      </c>
      <c r="B129" s="1">
        <v>65.604841269218298</v>
      </c>
      <c r="C129" s="1">
        <v>99.999998854125806</v>
      </c>
      <c r="D129" s="1" t="s">
        <v>315</v>
      </c>
    </row>
    <row r="130" spans="1:4">
      <c r="A130" s="1" t="s">
        <v>224</v>
      </c>
      <c r="B130" s="1">
        <v>81.817777097054105</v>
      </c>
      <c r="C130" s="1">
        <v>103.629119573271</v>
      </c>
      <c r="D130" s="1" t="s">
        <v>315</v>
      </c>
    </row>
    <row r="131" spans="1:4">
      <c r="A131" s="1" t="s">
        <v>225</v>
      </c>
      <c r="B131" s="1">
        <v>100.111262040074</v>
      </c>
      <c r="C131" s="1">
        <v>106.07346860725499</v>
      </c>
      <c r="D131" s="1" t="s">
        <v>315</v>
      </c>
    </row>
    <row r="132" spans="1:4">
      <c r="A132" s="1" t="s">
        <v>226</v>
      </c>
      <c r="B132" s="1">
        <v>93.766735439040204</v>
      </c>
      <c r="C132" s="1">
        <v>313.64999999999998</v>
      </c>
      <c r="D132" s="1" t="s">
        <v>315</v>
      </c>
    </row>
    <row r="133" spans="1:4">
      <c r="A133" s="1" t="s">
        <v>227</v>
      </c>
      <c r="B133" s="1">
        <v>75.8766859698476</v>
      </c>
      <c r="C133" s="1">
        <v>102.873832055409</v>
      </c>
      <c r="D133" s="1" t="s">
        <v>315</v>
      </c>
    </row>
    <row r="134" spans="1:4">
      <c r="A134" s="1" t="s">
        <v>228</v>
      </c>
      <c r="B134" s="1">
        <v>90.842118528162999</v>
      </c>
      <c r="C134" s="1">
        <v>102.303344970626</v>
      </c>
      <c r="D134" s="1" t="s">
        <v>315</v>
      </c>
    </row>
    <row r="135" spans="1:4">
      <c r="A135" s="1" t="s">
        <v>230</v>
      </c>
      <c r="B135" s="1">
        <v>47.454961279540498</v>
      </c>
      <c r="C135" s="1">
        <v>98.216500982869903</v>
      </c>
      <c r="D135" s="1" t="s">
        <v>315</v>
      </c>
    </row>
    <row r="136" spans="1:4">
      <c r="A136" s="1" t="s">
        <v>231</v>
      </c>
      <c r="B136" s="1">
        <v>98.115977222665407</v>
      </c>
      <c r="C136" s="1">
        <v>120.13</v>
      </c>
      <c r="D136" s="1" t="s">
        <v>315</v>
      </c>
    </row>
    <row r="137" spans="1:4">
      <c r="A137" s="1" t="s">
        <v>232</v>
      </c>
      <c r="B137" s="1">
        <v>82.089474569321496</v>
      </c>
      <c r="C137" s="1">
        <v>115.45230041666601</v>
      </c>
      <c r="D137" s="1" t="s">
        <v>315</v>
      </c>
    </row>
    <row r="138" spans="1:4">
      <c r="A138" s="1" t="s">
        <v>233</v>
      </c>
      <c r="B138" s="1">
        <v>74.578333333333305</v>
      </c>
      <c r="C138" s="1">
        <v>99.998333333333306</v>
      </c>
      <c r="D138" s="1" t="s">
        <v>315</v>
      </c>
    </row>
    <row r="139" spans="1:4">
      <c r="A139" s="1" t="s">
        <v>234</v>
      </c>
      <c r="B139" s="1">
        <v>63.1619537275064</v>
      </c>
      <c r="C139" s="1">
        <v>99.545844044558706</v>
      </c>
      <c r="D139" s="1" t="s">
        <v>315</v>
      </c>
    </row>
    <row r="140" spans="1:4">
      <c r="A140" s="1" t="s">
        <v>235</v>
      </c>
      <c r="B140" s="1">
        <v>100</v>
      </c>
      <c r="C140" s="1">
        <v>130.61815000000001</v>
      </c>
      <c r="D140" s="1" t="s">
        <v>315</v>
      </c>
    </row>
    <row r="141" spans="1:4">
      <c r="A141" s="1" t="s">
        <v>236</v>
      </c>
      <c r="B141" s="1">
        <v>89.968963376784501</v>
      </c>
      <c r="C141" s="1">
        <v>137.20044999999999</v>
      </c>
      <c r="D141" s="1" t="s">
        <v>315</v>
      </c>
    </row>
    <row r="142" spans="1:4">
      <c r="A142" s="1" t="s">
        <v>237</v>
      </c>
      <c r="B142" s="1">
        <v>93.218333333333305</v>
      </c>
      <c r="C142" s="1">
        <v>137.90448610107501</v>
      </c>
      <c r="D142" s="1" t="s">
        <v>315</v>
      </c>
    </row>
    <row r="143" spans="1:4">
      <c r="A143" s="1" t="s">
        <v>238</v>
      </c>
      <c r="B143" s="1">
        <v>81.062406638613496</v>
      </c>
      <c r="C143" s="1">
        <v>100.00005618682</v>
      </c>
      <c r="D143" s="1" t="s">
        <v>315</v>
      </c>
    </row>
    <row r="144" spans="1:4">
      <c r="A144" s="1" t="s">
        <v>239</v>
      </c>
      <c r="B144" s="1">
        <v>60.9537033202174</v>
      </c>
      <c r="C144" s="1">
        <v>97.541979843512095</v>
      </c>
      <c r="D144" s="1" t="s">
        <v>315</v>
      </c>
    </row>
    <row r="145" spans="1:4">
      <c r="A145" s="1" t="s">
        <v>241</v>
      </c>
      <c r="B145" s="1">
        <v>94.299949379593599</v>
      </c>
      <c r="C145" s="1">
        <v>189.76373333333299</v>
      </c>
      <c r="D145" s="1" t="s">
        <v>315</v>
      </c>
    </row>
    <row r="146" spans="1:4">
      <c r="A146" s="1" t="s">
        <v>242</v>
      </c>
      <c r="B146" s="1">
        <v>46.625034164546001</v>
      </c>
      <c r="C146" s="1">
        <v>244.309993225108</v>
      </c>
      <c r="D146" s="1" t="s">
        <v>315</v>
      </c>
    </row>
    <row r="147" spans="1:4">
      <c r="A147" s="1" t="s">
        <v>243</v>
      </c>
      <c r="B147" s="1">
        <v>87.605231877265297</v>
      </c>
      <c r="C147" s="1">
        <v>107.482794080269</v>
      </c>
      <c r="D147" s="1" t="s">
        <v>315</v>
      </c>
    </row>
    <row r="148" spans="1:4">
      <c r="A148" s="1" t="s">
        <v>244</v>
      </c>
      <c r="B148" s="1">
        <v>97.874809805804304</v>
      </c>
      <c r="C148" s="1">
        <v>121.73120556152899</v>
      </c>
      <c r="D148" s="1" t="s">
        <v>315</v>
      </c>
    </row>
    <row r="149" spans="1:4">
      <c r="A149" s="1" t="s">
        <v>245</v>
      </c>
      <c r="B149" s="1">
        <v>112.808333333333</v>
      </c>
      <c r="C149" s="1">
        <v>134.625</v>
      </c>
      <c r="D149" s="1" t="s">
        <v>315</v>
      </c>
    </row>
    <row r="150" spans="1:4">
      <c r="A150" s="1" t="s">
        <v>247</v>
      </c>
      <c r="B150" s="1">
        <v>63.608333333333299</v>
      </c>
      <c r="C150" s="1">
        <v>102.49166666666601</v>
      </c>
      <c r="D150" s="1" t="s">
        <v>315</v>
      </c>
    </row>
    <row r="151" spans="1:4">
      <c r="A151" s="1" t="s">
        <v>250</v>
      </c>
      <c r="B151" s="1">
        <v>87.654568333333302</v>
      </c>
      <c r="C151" s="1">
        <v>140.53825000000001</v>
      </c>
      <c r="D151" s="1" t="s">
        <v>315</v>
      </c>
    </row>
    <row r="152" spans="1:4">
      <c r="A152" s="1" t="s">
        <v>251</v>
      </c>
      <c r="B152" s="1">
        <v>72.816672525092798</v>
      </c>
      <c r="C152" s="1">
        <v>107.375</v>
      </c>
      <c r="D152" s="1" t="s">
        <v>315</v>
      </c>
    </row>
    <row r="153" spans="1:4">
      <c r="A153" s="1" t="s">
        <v>252</v>
      </c>
      <c r="B153" s="1">
        <v>91.417712279680003</v>
      </c>
      <c r="C153" s="1">
        <v>126.875</v>
      </c>
      <c r="D153" s="1" t="s">
        <v>315</v>
      </c>
    </row>
    <row r="154" spans="1:4">
      <c r="A154" s="1" t="s">
        <v>253</v>
      </c>
      <c r="B154" s="1">
        <v>52.790472823523601</v>
      </c>
      <c r="C154" s="1">
        <v>107.71</v>
      </c>
      <c r="D154" s="1" t="s">
        <v>315</v>
      </c>
    </row>
    <row r="155" spans="1:4">
      <c r="A155" s="1" t="s">
        <v>255</v>
      </c>
      <c r="B155" s="1">
        <v>94.545447909154305</v>
      </c>
      <c r="C155" s="1">
        <v>107.696235351902</v>
      </c>
      <c r="D155" s="1" t="s">
        <v>315</v>
      </c>
    </row>
    <row r="156" spans="1:4">
      <c r="A156" s="1" t="s">
        <v>256</v>
      </c>
      <c r="B156" s="1">
        <v>43.990821257086303</v>
      </c>
      <c r="C156" s="1">
        <v>96.759417463900803</v>
      </c>
      <c r="D156" s="1" t="s">
        <v>315</v>
      </c>
    </row>
    <row r="157" spans="1:4">
      <c r="A157" s="1" t="s">
        <v>257</v>
      </c>
      <c r="B157" s="1">
        <v>97.302530253025296</v>
      </c>
      <c r="C157" s="1">
        <v>119.558333333333</v>
      </c>
      <c r="D157" s="1" t="s">
        <v>315</v>
      </c>
    </row>
    <row r="158" spans="1:4">
      <c r="A158" s="1" t="s">
        <v>258</v>
      </c>
      <c r="B158" s="1">
        <v>58.683515252573002</v>
      </c>
      <c r="C158" s="1">
        <v>115.336507109796</v>
      </c>
      <c r="D158" s="1" t="s">
        <v>315</v>
      </c>
    </row>
    <row r="159" spans="1:4">
      <c r="A159" s="1" t="s">
        <v>259</v>
      </c>
      <c r="B159" s="1">
        <v>70.650904163356799</v>
      </c>
      <c r="C159" s="1">
        <v>100.004431502085</v>
      </c>
      <c r="D159" s="1" t="s">
        <v>315</v>
      </c>
    </row>
    <row r="160" spans="1:4">
      <c r="A160" s="1" t="s">
        <v>260</v>
      </c>
      <c r="B160" s="1">
        <v>93.375622557874806</v>
      </c>
      <c r="C160" s="1">
        <v>112.670493057774</v>
      </c>
      <c r="D160" s="1" t="s">
        <v>315</v>
      </c>
    </row>
    <row r="161" spans="1:4">
      <c r="A161" s="1" t="s">
        <v>261</v>
      </c>
      <c r="B161" s="1">
        <v>99.712639722416895</v>
      </c>
      <c r="C161" s="1">
        <v>251.38279906463501</v>
      </c>
      <c r="D161" s="1" t="s">
        <v>315</v>
      </c>
    </row>
    <row r="162" spans="1:4">
      <c r="A162" s="1" t="s">
        <v>262</v>
      </c>
      <c r="B162" s="1">
        <v>66.217527565136805</v>
      </c>
      <c r="C162" s="1">
        <v>99.985228315843401</v>
      </c>
      <c r="D162" s="1" t="s">
        <v>315</v>
      </c>
    </row>
    <row r="163" spans="1:4">
      <c r="A163" s="1" t="s">
        <v>263</v>
      </c>
      <c r="B163" s="1">
        <v>62.849775000000001</v>
      </c>
      <c r="C163" s="1">
        <v>100.000008333333</v>
      </c>
      <c r="D163" s="1" t="s">
        <v>315</v>
      </c>
    </row>
    <row r="164" spans="1:4">
      <c r="A164" s="1" t="s">
        <v>264</v>
      </c>
      <c r="B164" s="1">
        <v>50.026265586551801</v>
      </c>
      <c r="C164" s="1">
        <v>101.841666666666</v>
      </c>
      <c r="D164" s="1" t="s">
        <v>315</v>
      </c>
    </row>
    <row r="165" spans="1:4">
      <c r="A165" s="1" t="s">
        <v>266</v>
      </c>
      <c r="B165" s="1">
        <v>59.057136746271198</v>
      </c>
      <c r="C165" s="1">
        <v>198.46766923250601</v>
      </c>
      <c r="D165" s="1" t="s">
        <v>315</v>
      </c>
    </row>
    <row r="166" spans="1:4">
      <c r="A166" s="1" t="s">
        <v>267</v>
      </c>
      <c r="B166" s="1">
        <v>99.999793477790803</v>
      </c>
      <c r="C166" s="1">
        <v>166.359166666666</v>
      </c>
      <c r="D166" s="1" t="s">
        <v>315</v>
      </c>
    </row>
    <row r="167" spans="1:4">
      <c r="A167" s="1" t="s">
        <v>268</v>
      </c>
      <c r="B167" s="1">
        <v>79.735298779521301</v>
      </c>
      <c r="C167" s="1">
        <v>99.996702660220805</v>
      </c>
      <c r="D167" s="1" t="s">
        <v>315</v>
      </c>
    </row>
    <row r="168" spans="1:4">
      <c r="A168" s="1" t="s">
        <v>269</v>
      </c>
      <c r="B168" s="1">
        <v>104.40430327749699</v>
      </c>
      <c r="C168" s="1">
        <v>207.55254718126</v>
      </c>
      <c r="D168" s="1" t="s">
        <v>315</v>
      </c>
    </row>
    <row r="169" spans="1:4">
      <c r="A169" s="1" t="s">
        <v>270</v>
      </c>
      <c r="B169" s="1">
        <v>67.626805284361495</v>
      </c>
      <c r="C169" s="1">
        <v>117.65309903909601</v>
      </c>
      <c r="D169" s="1" t="s">
        <v>315</v>
      </c>
    </row>
    <row r="170" spans="1:4">
      <c r="A170" s="1" t="s">
        <v>271</v>
      </c>
      <c r="B170" s="1">
        <v>97.034453303205495</v>
      </c>
      <c r="C170" s="1">
        <v>7496.8508039238995</v>
      </c>
      <c r="D170" s="1" t="s">
        <v>315</v>
      </c>
    </row>
    <row r="171" spans="1:4">
      <c r="A171" s="1" t="s">
        <v>272</v>
      </c>
      <c r="B171" s="1">
        <v>151.526258333333</v>
      </c>
      <c r="C171" s="1">
        <v>283.02499999999998</v>
      </c>
      <c r="D171" s="1" t="s">
        <v>315</v>
      </c>
    </row>
    <row r="172" spans="1:4">
      <c r="A172" s="1" t="s">
        <v>275</v>
      </c>
      <c r="B172" s="1">
        <v>100.20250479419499</v>
      </c>
      <c r="C172" s="1">
        <v>189.189078953657</v>
      </c>
      <c r="D172" s="1" t="s">
        <v>315</v>
      </c>
    </row>
    <row r="173" spans="1:4">
      <c r="A173" s="1" t="s">
        <v>276</v>
      </c>
      <c r="B173" s="1">
        <v>90.966666666666598</v>
      </c>
      <c r="C173" s="1">
        <v>108.875</v>
      </c>
      <c r="D173" s="1" t="s">
        <v>315</v>
      </c>
    </row>
    <row r="174" spans="1:4">
      <c r="A174" s="1" t="s">
        <v>277</v>
      </c>
      <c r="B174" s="1">
        <v>89.209846565106403</v>
      </c>
      <c r="C174" s="1">
        <v>101.178399095</v>
      </c>
      <c r="D174" s="1" t="s">
        <v>315</v>
      </c>
    </row>
  </sheetData>
  <phoneticPr fontId="1"/>
  <pageMargins left="0.7" right="0.7" top="0.75" bottom="0.75" header="0.3" footer="0.3"/>
  <pageSetup paperSize="9" orientation="portrait" horizontalDpi="300" verticalDpi="300" r:id="rId1"/>
  <drawing r:id="rId2"/>
</worksheet>
</file>

<file path=docMetadata/LabelInfo.xml><?xml version="1.0" encoding="utf-8"?>
<clbl:labelList xmlns:clbl="http://schemas.microsoft.com/office/2020/mipLabelMetadata">
  <clbl:label id="{95653b52-df9b-47d2-8549-8de78ac04e21}" enabled="1" method="Standard" siteId="{deff24bb-2089-4400-8c8e-f71e680378b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6</vt:i4>
      </vt:variant>
    </vt:vector>
  </HeadingPairs>
  <TitlesOfParts>
    <vt:vector size="11" baseType="lpstr">
      <vt:lpstr>契約単価の補正方法_全電源共通</vt:lpstr>
      <vt:lpstr>契約単価の補正方法_可変費の補正</vt:lpstr>
      <vt:lpstr>補正後の応札価格</vt:lpstr>
      <vt:lpstr>プルダウンテーブル_安定電源(非表示)</vt:lpstr>
      <vt:lpstr>調達国の消費者物価指数管理シート_CPI(非表示)</vt:lpstr>
      <vt:lpstr>安定電源リプレース等</vt:lpstr>
      <vt:lpstr>安定電源リプレース等火力</vt:lpstr>
      <vt:lpstr>安定電源既設火力の改修</vt:lpstr>
      <vt:lpstr>安定電源既設火力の改修火力</vt:lpstr>
      <vt:lpstr>安定電源新設</vt:lpstr>
      <vt:lpstr>安定電源新設火力</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2026-08-21T09:43:39Z</dcterms:created>
  <dcterms:modified xsi:type="dcterms:W3CDTF">2026-09-29T23:03:28Z</dcterms:modified>
  <cp:category/>
  <cp:contentStatus/>
</cp:coreProperties>
</file>