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L:\J_公表\依頼済_240829_電力需給及び電力系統(2023年度実績)_240904公表予定\"/>
    </mc:Choice>
  </mc:AlternateContent>
  <xr:revisionPtr revIDLastSave="0" documentId="13_ncr:1_{55AC30EF-7077-4A6D-9D0D-BC59034AC4AD}" xr6:coauthVersionLast="36" xr6:coauthVersionMax="36" xr10:uidLastSave="{00000000-0000-0000-0000-000000000000}"/>
  <bookViews>
    <workbookView xWindow="0" yWindow="0" windowWidth="23040" windowHeight="8244" tabRatio="806" activeTab="2" xr2:uid="{00000000-000D-0000-FFFF-FFFF00000000}"/>
  </bookViews>
  <sheets>
    <sheet name="P2,3_気象概況 " sheetId="25" r:id="rId1"/>
    <sheet name="P4,5_最大需要電力" sheetId="17" r:id="rId2"/>
    <sheet name="P6,7_需要電力量" sheetId="22" r:id="rId3"/>
    <sheet name="P8_負荷率" sheetId="12" r:id="rId4"/>
    <sheet name="需要電力量（過去から）" sheetId="11" state="hidden" r:id="rId5"/>
    <sheet name="負荷率（過去から）" sheetId="16" state="hidden" r:id="rId6"/>
    <sheet name="P10,11_夏季・最大需要電力" sheetId="29" r:id="rId7"/>
    <sheet name="P12,13_冬季・最大需要電力" sheetId="31" r:id="rId8"/>
    <sheet name="P14_最小広域予備率" sheetId="35" r:id="rId9"/>
    <sheet name="P15_最小需要電力" sheetId="27" r:id="rId10"/>
    <sheet name="P16_夏季・冬季・日最大需要電力量" sheetId="23" r:id="rId11"/>
    <sheet name="P17_指示実績" sheetId="32" r:id="rId12"/>
    <sheet name="P20～22＿再エネ抑制実績" sheetId="34" r:id="rId13"/>
  </sheets>
  <externalReferences>
    <externalReference r:id="rId14"/>
  </externalReferences>
  <definedNames>
    <definedName name="_xlnm.Print_Area" localSheetId="6">'P10,11_夏季・最大需要電力'!$A$1:$L$28</definedName>
    <definedName name="_xlnm.Print_Area" localSheetId="7">'P12,13_冬季・最大需要電力'!$A$1:$L$28</definedName>
    <definedName name="_xlnm.Print_Area" localSheetId="8">P14_最小広域予備率!$A$1:$I$10</definedName>
    <definedName name="_xlnm.Print_Area" localSheetId="9">P15_最小需要電力!$A$1:$R$16</definedName>
    <definedName name="_xlnm.Print_Area" localSheetId="10">P16_夏季・冬季・日最大需要電力量!$A$1:$G$32</definedName>
    <definedName name="_xlnm.Print_Area" localSheetId="0">'P2,3_気象概況 '!$A$1:$F$16</definedName>
    <definedName name="_xlnm.Print_Area" localSheetId="1">'P4,5_最大需要電力'!$A$1:$N$19</definedName>
    <definedName name="_xlnm.Print_Area" localSheetId="2">'P6,7_需要電力量'!$A$1:$P$19</definedName>
    <definedName name="_xlnm.Print_Area" localSheetId="3">P8_負荷率!$A$1:$P$19</definedName>
    <definedName name="_xlnm.Print_Area" localSheetId="4">'需要電力量（過去から）'!$A$1:$K$51</definedName>
    <definedName name="_xlnm.Print_Area" localSheetId="5">'負荷率（過去から）'!$A$1:$L$51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4" i="34" l="1"/>
  <c r="K94" i="34"/>
  <c r="L76" i="34"/>
  <c r="K76" i="34"/>
  <c r="J76" i="34"/>
  <c r="L57" i="34"/>
  <c r="K57" i="34"/>
  <c r="J57" i="34"/>
  <c r="L38" i="34"/>
  <c r="K38" i="34"/>
  <c r="J38" i="34"/>
  <c r="L19" i="34"/>
  <c r="K19" i="34"/>
  <c r="J19" i="34"/>
  <c r="B95" i="34"/>
  <c r="B76" i="34"/>
  <c r="B57" i="34"/>
  <c r="B38" i="34"/>
  <c r="B19" i="34"/>
  <c r="D95" i="34"/>
  <c r="C95" i="34"/>
  <c r="D76" i="34"/>
  <c r="C76" i="34"/>
  <c r="D57" i="34"/>
  <c r="C57" i="34"/>
  <c r="D38" i="34"/>
  <c r="C38" i="34"/>
  <c r="D19" i="34"/>
  <c r="C19" i="34"/>
  <c r="E25" i="31" l="1"/>
  <c r="E24" i="31"/>
  <c r="E23" i="31"/>
  <c r="E22" i="31"/>
  <c r="E21" i="31"/>
  <c r="E25" i="29"/>
  <c r="E24" i="29"/>
  <c r="E23" i="29"/>
  <c r="E22" i="29"/>
  <c r="E21" i="29"/>
  <c r="I19" i="17"/>
  <c r="K44" i="16" l="1"/>
  <c r="K15" i="16" s="1"/>
  <c r="K43" i="16"/>
  <c r="K14" i="16" s="1"/>
  <c r="K42" i="16"/>
  <c r="K13" i="16" s="1"/>
  <c r="K41" i="16"/>
  <c r="K12" i="16" s="1"/>
  <c r="K40" i="16"/>
  <c r="K11" i="16" s="1"/>
  <c r="K39" i="16"/>
  <c r="K10" i="16" s="1"/>
  <c r="K38" i="16"/>
  <c r="K9" i="16" s="1"/>
  <c r="K37" i="16"/>
  <c r="K8" i="16" s="1"/>
  <c r="K36" i="16"/>
  <c r="K7" i="16" s="1"/>
  <c r="K35" i="16"/>
  <c r="K6" i="16" s="1"/>
  <c r="K34" i="16"/>
  <c r="K5" i="16" s="1"/>
  <c r="K45" i="11"/>
  <c r="K50" i="11" s="1"/>
  <c r="K44" i="11"/>
  <c r="K14" i="11" s="1"/>
  <c r="K43" i="11"/>
  <c r="K13" i="11" s="1"/>
  <c r="K42" i="11"/>
  <c r="K12" i="11" s="1"/>
  <c r="K41" i="11"/>
  <c r="K11" i="11" s="1"/>
  <c r="K40" i="11"/>
  <c r="K10" i="11" s="1"/>
  <c r="K39" i="11"/>
  <c r="K9" i="11" s="1"/>
  <c r="K38" i="11"/>
  <c r="K8" i="11" s="1"/>
  <c r="K37" i="11"/>
  <c r="K7" i="11" s="1"/>
  <c r="K36" i="11"/>
  <c r="K6" i="11" s="1"/>
  <c r="K35" i="11"/>
  <c r="K5" i="11" s="1"/>
  <c r="K48" i="16" l="1"/>
  <c r="K15" i="11"/>
  <c r="D49" i="16" l="1"/>
  <c r="C49" i="16"/>
  <c r="J48" i="16"/>
  <c r="H48" i="16"/>
  <c r="G48" i="16"/>
  <c r="F48" i="16"/>
  <c r="E48" i="16"/>
  <c r="D48" i="16"/>
  <c r="K49" i="16" s="1"/>
  <c r="C48" i="16"/>
  <c r="E49" i="16" l="1"/>
  <c r="F49" i="16"/>
  <c r="G49" i="16"/>
  <c r="H49" i="16"/>
  <c r="J49" i="16"/>
  <c r="O2" i="11" l="1"/>
  <c r="C15" i="16" l="1"/>
  <c r="C14" i="16"/>
  <c r="C13" i="16"/>
  <c r="C12" i="16"/>
  <c r="C11" i="16"/>
  <c r="C10" i="16"/>
  <c r="C9" i="16"/>
  <c r="C8" i="16"/>
  <c r="C7" i="16"/>
  <c r="C6" i="16"/>
  <c r="C5" i="16"/>
  <c r="C50" i="11"/>
  <c r="C15" i="11"/>
  <c r="C14" i="11"/>
  <c r="C13" i="11"/>
  <c r="C12" i="11"/>
  <c r="C11" i="11"/>
  <c r="C10" i="11"/>
  <c r="C9" i="11"/>
  <c r="C8" i="11"/>
  <c r="C7" i="11"/>
  <c r="C6" i="11"/>
  <c r="C5" i="11"/>
  <c r="J5" i="16" l="1"/>
  <c r="J6" i="16"/>
  <c r="J7" i="16"/>
  <c r="J8" i="16"/>
  <c r="J9" i="16"/>
  <c r="J10" i="16"/>
  <c r="J11" i="16"/>
  <c r="J12" i="16"/>
  <c r="J13" i="16"/>
  <c r="J14" i="16"/>
  <c r="J15" i="16"/>
  <c r="J50" i="11"/>
  <c r="J5" i="11"/>
  <c r="J6" i="11"/>
  <c r="J7" i="11"/>
  <c r="J8" i="11"/>
  <c r="J9" i="11"/>
  <c r="J10" i="11"/>
  <c r="J11" i="11"/>
  <c r="J12" i="11"/>
  <c r="J13" i="11"/>
  <c r="J14" i="11"/>
  <c r="J15" i="11"/>
  <c r="H5" i="16" l="1"/>
  <c r="D10" i="11" l="1"/>
  <c r="E10" i="11"/>
  <c r="F10" i="11"/>
  <c r="G10" i="11"/>
  <c r="H10" i="11"/>
  <c r="D11" i="11"/>
  <c r="E11" i="11"/>
  <c r="F11" i="11"/>
  <c r="G11" i="11"/>
  <c r="H11" i="11"/>
  <c r="D12" i="11"/>
  <c r="E12" i="11"/>
  <c r="F12" i="11"/>
  <c r="G12" i="11"/>
  <c r="H12" i="11"/>
  <c r="D13" i="11"/>
  <c r="E13" i="11"/>
  <c r="F13" i="11"/>
  <c r="G13" i="11"/>
  <c r="H13" i="11"/>
  <c r="D14" i="11"/>
  <c r="E14" i="11"/>
  <c r="F14" i="11"/>
  <c r="G14" i="11"/>
  <c r="H14" i="11"/>
  <c r="D8" i="11"/>
  <c r="E8" i="11"/>
  <c r="F8" i="11"/>
  <c r="G8" i="11"/>
  <c r="H8" i="11"/>
  <c r="D5" i="16" l="1"/>
  <c r="D6" i="16"/>
  <c r="D7" i="16"/>
  <c r="D8" i="16"/>
  <c r="D9" i="16"/>
  <c r="D10" i="16"/>
  <c r="D11" i="16"/>
  <c r="D12" i="16"/>
  <c r="D13" i="16"/>
  <c r="D14" i="16"/>
  <c r="D15" i="16"/>
  <c r="E5" i="16"/>
  <c r="F5" i="16"/>
  <c r="G5" i="16"/>
  <c r="H15" i="16" l="1"/>
  <c r="G15" i="16"/>
  <c r="F15" i="16"/>
  <c r="E15" i="16"/>
  <c r="H14" i="16"/>
  <c r="G14" i="16"/>
  <c r="F14" i="16"/>
  <c r="E14" i="16"/>
  <c r="H13" i="16"/>
  <c r="G13" i="16"/>
  <c r="F13" i="16"/>
  <c r="E13" i="16"/>
  <c r="H12" i="16"/>
  <c r="G12" i="16"/>
  <c r="F12" i="16"/>
  <c r="E12" i="16"/>
  <c r="H11" i="16"/>
  <c r="G11" i="16"/>
  <c r="F11" i="16"/>
  <c r="E11" i="16"/>
  <c r="H10" i="16"/>
  <c r="G10" i="16"/>
  <c r="F10" i="16"/>
  <c r="E10" i="16"/>
  <c r="H9" i="16"/>
  <c r="G9" i="16"/>
  <c r="F9" i="16"/>
  <c r="E9" i="16"/>
  <c r="H8" i="16"/>
  <c r="G8" i="16"/>
  <c r="F8" i="16"/>
  <c r="E8" i="16"/>
  <c r="H7" i="16"/>
  <c r="G7" i="16"/>
  <c r="F7" i="16"/>
  <c r="E7" i="16"/>
  <c r="H6" i="16"/>
  <c r="G6" i="16"/>
  <c r="F6" i="16"/>
  <c r="E6" i="16"/>
  <c r="H50" i="11" l="1"/>
  <c r="G50" i="11"/>
  <c r="F50" i="11"/>
  <c r="E50" i="11"/>
  <c r="D50" i="11"/>
  <c r="H15" i="11"/>
  <c r="G15" i="11"/>
  <c r="F15" i="11"/>
  <c r="E15" i="11"/>
  <c r="D15" i="11"/>
  <c r="H9" i="11"/>
  <c r="G9" i="11"/>
  <c r="F9" i="11"/>
  <c r="E9" i="11"/>
  <c r="D9" i="11"/>
  <c r="H7" i="11"/>
  <c r="G7" i="11"/>
  <c r="F7" i="11"/>
  <c r="E7" i="11"/>
  <c r="D7" i="11"/>
  <c r="H6" i="11"/>
  <c r="G6" i="11"/>
  <c r="F6" i="11"/>
  <c r="E6" i="11"/>
  <c r="D6" i="11"/>
  <c r="H5" i="11"/>
  <c r="G5" i="11"/>
  <c r="F5" i="11"/>
  <c r="E5" i="11"/>
  <c r="D5" i="11"/>
</calcChain>
</file>

<file path=xl/sharedStrings.xml><?xml version="1.0" encoding="utf-8"?>
<sst xmlns="http://schemas.openxmlformats.org/spreadsheetml/2006/main" count="875" uniqueCount="279">
  <si>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</si>
  <si>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</si>
  <si>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</si>
  <si>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</si>
  <si>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</si>
  <si>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</si>
  <si>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</si>
  <si>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</si>
  <si>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</si>
  <si>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</si>
  <si>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年度計</t>
    <rPh sb="0" eb="2">
      <t>ネンド</t>
    </rPh>
    <rPh sb="2" eb="3">
      <t>ケイ</t>
    </rPh>
    <phoneticPr fontId="1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</si>
  <si>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</si>
  <si>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</si>
  <si>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</si>
  <si>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</si>
  <si>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</si>
  <si>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</si>
  <si>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</si>
  <si>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</si>
  <si>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</si>
  <si>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沖縄</t>
    <rPh sb="0" eb="2">
      <t>オキナワ</t>
    </rPh>
    <phoneticPr fontId="5"/>
  </si>
  <si>
    <t>全国</t>
    <rPh sb="0" eb="2">
      <t>ゼンコク</t>
    </rPh>
    <phoneticPr fontId="5"/>
  </si>
  <si>
    <t>２月</t>
  </si>
  <si>
    <t>３月</t>
  </si>
  <si>
    <t>←桁管理</t>
    <rPh sb="1" eb="2">
      <t>ケタ</t>
    </rPh>
    <rPh sb="2" eb="4">
      <t>カンリ</t>
    </rPh>
    <phoneticPr fontId="1"/>
  </si>
  <si>
    <t>/</t>
    <phoneticPr fontId="1"/>
  </si>
  <si>
    <t>需要電力量</t>
    <rPh sb="0" eb="2">
      <t>ジュヨウ</t>
    </rPh>
    <rPh sb="2" eb="4">
      <t>デンリョク</t>
    </rPh>
    <rPh sb="4" eb="5">
      <t>リョウ</t>
    </rPh>
    <phoneticPr fontId="1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</si>
  <si>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</si>
  <si>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</si>
  <si>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</si>
  <si>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</si>
  <si>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[MWh]</t>
    <phoneticPr fontId="1"/>
  </si>
  <si>
    <r>
      <t>[</t>
    </r>
    <r>
      <rPr>
        <sz val="11"/>
        <rFont val="ＭＳ Ｐゴシック"/>
        <family val="3"/>
        <charset val="128"/>
        <scheme val="minor"/>
      </rPr>
      <t>％]</t>
    </r>
    <phoneticPr fontId="1"/>
  </si>
  <si>
    <t>グラフ用式：負荷率（過去５年度）</t>
    <rPh sb="3" eb="4">
      <t>ヨウ</t>
    </rPh>
    <rPh sb="4" eb="5">
      <t>シキ</t>
    </rPh>
    <rPh sb="6" eb="8">
      <t>フカ</t>
    </rPh>
    <rPh sb="8" eb="9">
      <t>リツ</t>
    </rPh>
    <rPh sb="10" eb="12">
      <t>カコ</t>
    </rPh>
    <rPh sb="13" eb="15">
      <t>ネンド</t>
    </rPh>
    <phoneticPr fontId="1"/>
  </si>
  <si>
    <t>負荷率</t>
    <rPh sb="0" eb="2">
      <t>フカ</t>
    </rPh>
    <rPh sb="2" eb="3">
      <t>リツ</t>
    </rPh>
    <phoneticPr fontId="1"/>
  </si>
  <si>
    <t>平成２５年度</t>
    <rPh sb="0" eb="2">
      <t>ヘイセイ</t>
    </rPh>
    <rPh sb="4" eb="6">
      <t>ネンド</t>
    </rPh>
    <phoneticPr fontId="7"/>
  </si>
  <si>
    <t>北海道</t>
    <rPh sb="0" eb="3">
      <t>ホッカイドウ</t>
    </rPh>
    <phoneticPr fontId="7"/>
  </si>
  <si>
    <t>東北</t>
    <rPh sb="0" eb="2">
      <t>トウホク</t>
    </rPh>
    <phoneticPr fontId="7"/>
  </si>
  <si>
    <t>東京</t>
    <rPh sb="0" eb="2">
      <t>トウキョウ</t>
    </rPh>
    <phoneticPr fontId="7"/>
  </si>
  <si>
    <t>中部</t>
    <rPh sb="0" eb="2">
      <t>チュウブ</t>
    </rPh>
    <phoneticPr fontId="7"/>
  </si>
  <si>
    <t>北陸</t>
    <rPh sb="0" eb="2">
      <t>ホクリク</t>
    </rPh>
    <phoneticPr fontId="7"/>
  </si>
  <si>
    <t>関西</t>
    <rPh sb="0" eb="2">
      <t>カンサイ</t>
    </rPh>
    <phoneticPr fontId="7"/>
  </si>
  <si>
    <t>中国</t>
    <rPh sb="0" eb="2">
      <t>チュウゴク</t>
    </rPh>
    <phoneticPr fontId="7"/>
  </si>
  <si>
    <t>四国</t>
    <rPh sb="0" eb="2">
      <t>シコク</t>
    </rPh>
    <phoneticPr fontId="7"/>
  </si>
  <si>
    <t>九州</t>
    <rPh sb="0" eb="2">
      <t>キュウシュウ</t>
    </rPh>
    <phoneticPr fontId="7"/>
  </si>
  <si>
    <t>４月</t>
    <rPh sb="1" eb="2">
      <t>ガツ</t>
    </rPh>
    <phoneticPr fontId="7"/>
  </si>
  <si>
    <t>平成２６年度</t>
    <rPh sb="0" eb="2">
      <t>ヘイセイ</t>
    </rPh>
    <rPh sb="4" eb="6">
      <t>ネンド</t>
    </rPh>
    <phoneticPr fontId="7"/>
  </si>
  <si>
    <t>沖縄</t>
    <rPh sb="0" eb="2">
      <t>オキナワ</t>
    </rPh>
    <phoneticPr fontId="7"/>
  </si>
  <si>
    <t>１０エリア合成</t>
    <rPh sb="5" eb="7">
      <t>ゴウセイ</t>
    </rPh>
    <phoneticPr fontId="7"/>
  </si>
  <si>
    <t>発生日</t>
    <rPh sb="0" eb="2">
      <t>ハッセイ</t>
    </rPh>
    <rPh sb="2" eb="3">
      <t>ビ</t>
    </rPh>
    <phoneticPr fontId="5"/>
  </si>
  <si>
    <t>曜
日</t>
    <rPh sb="0" eb="1">
      <t>ヨウ</t>
    </rPh>
    <rPh sb="2" eb="3">
      <t>ニチ</t>
    </rPh>
    <phoneticPr fontId="5"/>
  </si>
  <si>
    <t>日負荷率
[％]</t>
    <rPh sb="0" eb="1">
      <t>ニチ</t>
    </rPh>
    <rPh sb="1" eb="3">
      <t>フカ</t>
    </rPh>
    <rPh sb="3" eb="4">
      <t>リツ</t>
    </rPh>
    <phoneticPr fontId="5"/>
  </si>
  <si>
    <t>全国</t>
    <phoneticPr fontId="5"/>
  </si>
  <si>
    <t>日平均
気温[℃]</t>
    <rPh sb="0" eb="1">
      <t>ニチ</t>
    </rPh>
    <rPh sb="1" eb="3">
      <t>ヘイキン</t>
    </rPh>
    <rPh sb="4" eb="6">
      <t>キオン</t>
    </rPh>
    <phoneticPr fontId="5"/>
  </si>
  <si>
    <t>平成２２年度</t>
    <rPh sb="0" eb="2">
      <t>ヘイセイ</t>
    </rPh>
    <rPh sb="4" eb="6">
      <t>ネンド</t>
    </rPh>
    <phoneticPr fontId="7"/>
  </si>
  <si>
    <t>平成２３年度</t>
    <rPh sb="0" eb="2">
      <t>ヘイセイ</t>
    </rPh>
    <rPh sb="4" eb="6">
      <t>ネンド</t>
    </rPh>
    <phoneticPr fontId="7"/>
  </si>
  <si>
    <t>平成２４年度</t>
    <rPh sb="0" eb="2">
      <t>ヘイセイ</t>
    </rPh>
    <rPh sb="4" eb="6">
      <t>ネンド</t>
    </rPh>
    <phoneticPr fontId="7"/>
  </si>
  <si>
    <t>年度</t>
    <rPh sb="0" eb="2">
      <t>ネンド</t>
    </rPh>
    <phoneticPr fontId="1"/>
  </si>
  <si>
    <t>年間</t>
    <rPh sb="0" eb="2">
      <t>ネンカン</t>
    </rPh>
    <phoneticPr fontId="7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</si>
  <si>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</si>
  <si>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7"/>
  </si>
  <si>
    <t>沖縄</t>
    <rPh sb="0" eb="2">
      <t>オキナワ</t>
    </rPh>
    <phoneticPr fontId="1"/>
  </si>
  <si>
    <t>←１０エリア</t>
    <phoneticPr fontId="1"/>
  </si>
  <si>
    <t>←９エリア</t>
    <phoneticPr fontId="1"/>
  </si>
  <si>
    <t>日最高
気温
[℃]</t>
    <rPh sb="0" eb="1">
      <t>ニチ</t>
    </rPh>
    <rPh sb="1" eb="2">
      <t>サイ</t>
    </rPh>
    <rPh sb="2" eb="3">
      <t>コウ</t>
    </rPh>
    <rPh sb="4" eb="6">
      <t>キオン</t>
    </rPh>
    <phoneticPr fontId="5"/>
  </si>
  <si>
    <r>
      <t>[</t>
    </r>
    <r>
      <rPr>
        <sz val="10.5"/>
        <rFont val="ＭＳ Ｐゴシック"/>
        <family val="3"/>
        <charset val="128"/>
        <scheme val="minor"/>
      </rPr>
      <t>％]</t>
    </r>
    <phoneticPr fontId="1"/>
  </si>
  <si>
    <t>平均</t>
    <rPh sb="0" eb="2">
      <t>ヘイキン</t>
    </rPh>
    <phoneticPr fontId="1"/>
  </si>
  <si>
    <t>日平均
気温
[℃]</t>
    <rPh sb="0" eb="1">
      <t>ニチ</t>
    </rPh>
    <rPh sb="1" eb="3">
      <t>ヘイキン</t>
    </rPh>
    <rPh sb="4" eb="6">
      <t>キオン</t>
    </rPh>
    <phoneticPr fontId="5"/>
  </si>
  <si>
    <t>時</t>
    <phoneticPr fontId="5"/>
  </si>
  <si>
    <t>全国</t>
    <phoneticPr fontId="5"/>
  </si>
  <si>
    <t>-</t>
  </si>
  <si>
    <t>地域</t>
    <rPh sb="0" eb="2">
      <t>チイキ</t>
    </rPh>
    <phoneticPr fontId="1"/>
  </si>
  <si>
    <t>北日本</t>
    <rPh sb="0" eb="1">
      <t>キタ</t>
    </rPh>
    <rPh sb="1" eb="3">
      <t>ニホン</t>
    </rPh>
    <phoneticPr fontId="1"/>
  </si>
  <si>
    <t>東日本</t>
    <rPh sb="0" eb="1">
      <t>ヒガシ</t>
    </rPh>
    <rPh sb="1" eb="3">
      <t>ニホン</t>
    </rPh>
    <phoneticPr fontId="1"/>
  </si>
  <si>
    <t>西日本</t>
    <rPh sb="0" eb="1">
      <t>ニシ</t>
    </rPh>
    <rPh sb="1" eb="3">
      <t>ニホン</t>
    </rPh>
    <phoneticPr fontId="1"/>
  </si>
  <si>
    <t>沖縄・奄美</t>
    <rPh sb="0" eb="2">
      <t>オキナワ</t>
    </rPh>
    <rPh sb="3" eb="5">
      <t>アマミ</t>
    </rPh>
    <phoneticPr fontId="1"/>
  </si>
  <si>
    <t>※黄色のセルに値を入力願います。</t>
    <rPh sb="1" eb="3">
      <t>キイロ</t>
    </rPh>
    <rPh sb="7" eb="8">
      <t>アタイ</t>
    </rPh>
    <rPh sb="9" eb="12">
      <t>ニュウリョクネガ</t>
    </rPh>
    <phoneticPr fontId="1"/>
  </si>
  <si>
    <t>平成２７年度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</si>
  <si>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8"/>
  </si>
  <si>
    <t>北海道</t>
    <rPh sb="0" eb="3">
      <t>ホッカイドウ</t>
    </rPh>
    <phoneticPr fontId="8"/>
  </si>
  <si>
    <t>東北</t>
    <rPh sb="0" eb="2">
      <t>トウホク</t>
    </rPh>
    <phoneticPr fontId="8"/>
  </si>
  <si>
    <t>東京</t>
    <rPh sb="0" eb="2">
      <t>トウキョウ</t>
    </rPh>
    <phoneticPr fontId="8"/>
  </si>
  <si>
    <t>中部</t>
    <rPh sb="0" eb="2">
      <t>チュウブ</t>
    </rPh>
    <phoneticPr fontId="8"/>
  </si>
  <si>
    <t>北陸</t>
    <rPh sb="0" eb="2">
      <t>ホクリク</t>
    </rPh>
    <phoneticPr fontId="8"/>
  </si>
  <si>
    <t>関西</t>
    <rPh sb="0" eb="2">
      <t>カンサイ</t>
    </rPh>
    <phoneticPr fontId="8"/>
  </si>
  <si>
    <t>中国</t>
    <rPh sb="0" eb="2">
      <t>チュウゴク</t>
    </rPh>
    <phoneticPr fontId="8"/>
  </si>
  <si>
    <t>四国</t>
    <rPh sb="0" eb="2">
      <t>シコク</t>
    </rPh>
    <phoneticPr fontId="8"/>
  </si>
  <si>
    <t>九州</t>
    <rPh sb="0" eb="2">
      <t>キュウシュウ</t>
    </rPh>
    <phoneticPr fontId="8"/>
  </si>
  <si>
    <t>沖縄</t>
    <rPh sb="0" eb="2">
      <t>オキナワ</t>
    </rPh>
    <phoneticPr fontId="8"/>
  </si>
  <si>
    <t>１０エリア合成</t>
    <rPh sb="5" eb="7">
      <t>ゴウセイ</t>
    </rPh>
    <phoneticPr fontId="8"/>
  </si>
  <si>
    <t>４月</t>
    <rPh sb="1" eb="2">
      <t>ガツ</t>
    </rPh>
    <phoneticPr fontId="8"/>
  </si>
  <si>
    <t>年間</t>
    <rPh sb="0" eb="2">
      <t>ネンカン</t>
    </rPh>
    <phoneticPr fontId="8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</si>
  <si>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</si>
  <si>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8"/>
  </si>
  <si>
    <t>平成２８年度</t>
    <rPh sb="0" eb="2">
      <t>ヘイセイ</t>
    </rPh>
    <rPh sb="4" eb="6">
      <t>ネンド</t>
    </rPh>
    <phoneticPr fontId="3"/>
  </si>
  <si>
    <t>グラフ用式：全国の需要電力量（過去６年度）</t>
    <rPh sb="3" eb="4">
      <t>ヨウ</t>
    </rPh>
    <rPh sb="4" eb="5">
      <t>シキ</t>
    </rPh>
    <rPh sb="6" eb="8">
      <t>ゼンコク</t>
    </rPh>
    <rPh sb="9" eb="11">
      <t>ジュヨウ</t>
    </rPh>
    <rPh sb="11" eb="13">
      <t>デンリョク</t>
    </rPh>
    <rPh sb="13" eb="14">
      <t>リョウ</t>
    </rPh>
    <rPh sb="15" eb="17">
      <t>カコ</t>
    </rPh>
    <rPh sb="18" eb="20">
      <t>ネンド</t>
    </rPh>
    <phoneticPr fontId="1"/>
  </si>
  <si>
    <t>平成２８年度</t>
    <rPh sb="0" eb="2">
      <t>ヘイセイ</t>
    </rPh>
    <rPh sb="4" eb="6">
      <t>ネンド</t>
    </rPh>
    <phoneticPr fontId="10"/>
  </si>
  <si>
    <t>北海道</t>
    <rPh sb="0" eb="3">
      <t>ホッカイドウ</t>
    </rPh>
    <phoneticPr fontId="10"/>
  </si>
  <si>
    <t>東北</t>
    <rPh sb="0" eb="2">
      <t>トウホク</t>
    </rPh>
    <phoneticPr fontId="10"/>
  </si>
  <si>
    <t>東京</t>
    <rPh sb="0" eb="2">
      <t>トウキョウ</t>
    </rPh>
    <phoneticPr fontId="10"/>
  </si>
  <si>
    <t>中部</t>
    <rPh sb="0" eb="2">
      <t>チュウブ</t>
    </rPh>
    <phoneticPr fontId="10"/>
  </si>
  <si>
    <t>北陸</t>
    <rPh sb="0" eb="2">
      <t>ホクリク</t>
    </rPh>
    <phoneticPr fontId="10"/>
  </si>
  <si>
    <t>関西</t>
    <rPh sb="0" eb="2">
      <t>カンサイ</t>
    </rPh>
    <phoneticPr fontId="10"/>
  </si>
  <si>
    <t>中国</t>
    <rPh sb="0" eb="2">
      <t>チュウゴク</t>
    </rPh>
    <phoneticPr fontId="10"/>
  </si>
  <si>
    <t>四国</t>
    <rPh sb="0" eb="2">
      <t>シコク</t>
    </rPh>
    <phoneticPr fontId="10"/>
  </si>
  <si>
    <t>九州</t>
    <rPh sb="0" eb="2">
      <t>キュウシュウ</t>
    </rPh>
    <phoneticPr fontId="10"/>
  </si>
  <si>
    <t>沖縄</t>
    <rPh sb="0" eb="2">
      <t>オキナワ</t>
    </rPh>
    <phoneticPr fontId="10"/>
  </si>
  <si>
    <t>１０エリア合成</t>
    <rPh sb="5" eb="7">
      <t>ゴウセイ</t>
    </rPh>
    <phoneticPr fontId="10"/>
  </si>
  <si>
    <t>４月</t>
    <rPh sb="1" eb="2">
      <t>ガツ</t>
    </rPh>
    <phoneticPr fontId="10"/>
  </si>
  <si>
    <t>平均</t>
    <rPh sb="0" eb="2">
      <t>ヘイキン</t>
    </rPh>
    <phoneticPr fontId="10"/>
  </si>
  <si>
    <t>年間</t>
    <rPh sb="0" eb="2">
      <t>ネンカン</t>
    </rPh>
    <phoneticPr fontId="10"/>
  </si>
  <si>
    <t>（注）月負荷率＝月間電力量/（月間最大電力×暦時間数）</t>
    <rPh sb="1" eb="2">
      <t>チュウ</t>
    </rPh>
    <rPh sb="3" eb="4">
      <t>ツキ</t>
    </rPh>
    <rPh sb="4" eb="6">
      <t>フカ</t>
    </rPh>
    <rPh sb="6" eb="7">
      <t>リツ</t>
    </rPh>
    <rPh sb="8" eb="10">
      <t>ゲッカン</t>
    </rPh>
    <rPh sb="10" eb="12">
      <t>デンリョク</t>
    </rPh>
    <rPh sb="12" eb="13">
      <t>リョウ</t>
    </rPh>
    <rPh sb="15" eb="17">
      <t>ゲッカン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</si>
  <si>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　　　年負荷率＝年間電力量/(年間最大電力×暦時間数)</t>
    <rPh sb="3" eb="4">
      <t>ネン</t>
    </rPh>
    <rPh sb="4" eb="6">
      <t>フカ</t>
    </rPh>
    <rPh sb="6" eb="7">
      <t>リツ</t>
    </rPh>
    <rPh sb="8" eb="10">
      <t>ネンカン</t>
    </rPh>
    <rPh sb="10" eb="12">
      <t>デンリョク</t>
    </rPh>
    <rPh sb="12" eb="13">
      <t>リョウ</t>
    </rPh>
    <rPh sb="15" eb="17">
      <t>ネンカン</t>
    </rPh>
    <rPh sb="17" eb="19">
      <t>サイダイ</t>
    </rPh>
    <rPh sb="19" eb="21">
      <t>デンリョク</t>
    </rPh>
    <rPh sb="22" eb="23">
      <t>レキ</t>
    </rPh>
    <rPh sb="23" eb="25">
      <t>ジカン</t>
    </rPh>
    <rPh sb="25" eb="26">
      <t>カズ</t>
    </rPh>
    <phoneticPr fontId="10"/>
  </si>
  <si>
    <t>平成２２年度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</si>
  <si>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5">
      <t>ネン</t>
    </rPh>
    <rPh sb="5" eb="6">
      <t>ド</t>
    </rPh>
    <phoneticPr fontId="3"/>
  </si>
  <si>
    <t>需要電力量（過去から）</t>
    <rPh sb="0" eb="2">
      <t>ジュヨウ</t>
    </rPh>
    <rPh sb="2" eb="4">
      <t>デンリョク</t>
    </rPh>
    <rPh sb="4" eb="5">
      <t>リョウ</t>
    </rPh>
    <rPh sb="6" eb="8">
      <t>カコ</t>
    </rPh>
    <phoneticPr fontId="6"/>
  </si>
  <si>
    <t>値貼り付け先：年度需要電力量（過去から）</t>
    <rPh sb="0" eb="1">
      <t>アタイ</t>
    </rPh>
    <rPh sb="1" eb="2">
      <t>ハ</t>
    </rPh>
    <rPh sb="3" eb="4">
      <t>ツ</t>
    </rPh>
    <rPh sb="5" eb="6">
      <t>サキ</t>
    </rPh>
    <rPh sb="7" eb="9">
      <t>ネンド</t>
    </rPh>
    <rPh sb="9" eb="11">
      <t>ジュヨウ</t>
    </rPh>
    <rPh sb="11" eb="13">
      <t>デンリョク</t>
    </rPh>
    <rPh sb="13" eb="14">
      <t>リョウ</t>
    </rPh>
    <rPh sb="15" eb="17">
      <t>カコ</t>
    </rPh>
    <phoneticPr fontId="1"/>
  </si>
  <si>
    <t>負荷率（過去から）</t>
    <rPh sb="0" eb="2">
      <t>フカ</t>
    </rPh>
    <rPh sb="2" eb="3">
      <t>リツ</t>
    </rPh>
    <rPh sb="4" eb="6">
      <t>カコ</t>
    </rPh>
    <phoneticPr fontId="6"/>
  </si>
  <si>
    <t>値貼り付け先：負荷率（過去から）</t>
    <rPh sb="0" eb="1">
      <t>アタイ</t>
    </rPh>
    <rPh sb="1" eb="2">
      <t>ハ</t>
    </rPh>
    <rPh sb="3" eb="4">
      <t>ツ</t>
    </rPh>
    <rPh sb="5" eb="6">
      <t>サキ</t>
    </rPh>
    <rPh sb="7" eb="9">
      <t>フカ</t>
    </rPh>
    <rPh sb="9" eb="10">
      <t>リツ</t>
    </rPh>
    <rPh sb="11" eb="13">
      <t>カコ</t>
    </rPh>
    <phoneticPr fontId="1"/>
  </si>
  <si>
    <t>[億kWh]</t>
    <rPh sb="1" eb="2">
      <t>オク</t>
    </rPh>
    <phoneticPr fontId="1"/>
  </si>
  <si>
    <r>
      <t>[</t>
    </r>
    <r>
      <rPr>
        <sz val="10.5"/>
        <rFont val="ＭＳ Ｐゴシック"/>
        <family val="3"/>
        <charset val="128"/>
        <scheme val="minor"/>
      </rPr>
      <t>百万kWh]</t>
    </r>
    <rPh sb="1" eb="2">
      <t>ヒャク</t>
    </rPh>
    <phoneticPr fontId="1"/>
  </si>
  <si>
    <t>気温平年差[℃]</t>
    <rPh sb="0" eb="2">
      <t>キオン</t>
    </rPh>
    <rPh sb="2" eb="4">
      <t>ヘイネン</t>
    </rPh>
    <rPh sb="4" eb="5">
      <t>サ</t>
    </rPh>
    <phoneticPr fontId="1"/>
  </si>
  <si>
    <t>降水量平年比[％]</t>
    <rPh sb="0" eb="3">
      <t>コウスイリョウ</t>
    </rPh>
    <rPh sb="3" eb="5">
      <t>ヘイネン</t>
    </rPh>
    <rPh sb="5" eb="6">
      <t>ヒ</t>
    </rPh>
    <phoneticPr fontId="1"/>
  </si>
  <si>
    <t>降雪量平年比[％]</t>
    <rPh sb="0" eb="2">
      <t>コウセツ</t>
    </rPh>
    <rPh sb="2" eb="3">
      <t>リョウ</t>
    </rPh>
    <rPh sb="3" eb="5">
      <t>ヘイネン</t>
    </rPh>
    <rPh sb="5" eb="6">
      <t>ヒ</t>
    </rPh>
    <phoneticPr fontId="1"/>
  </si>
  <si>
    <t>平成２９年度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</si>
  <si>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3"/>
  </si>
  <si>
    <t>時</t>
  </si>
  <si>
    <t>月</t>
  </si>
  <si>
    <t>供給力[万kW]</t>
    <phoneticPr fontId="1"/>
  </si>
  <si>
    <t>予備力[万kW]</t>
    <phoneticPr fontId="1"/>
  </si>
  <si>
    <t>予備率（％）</t>
  </si>
  <si>
    <t>日照時間平年比[％]</t>
    <rPh sb="0" eb="2">
      <t>ニッショウ</t>
    </rPh>
    <rPh sb="2" eb="4">
      <t>ジカン</t>
    </rPh>
    <rPh sb="4" eb="6">
      <t>ヘイネン</t>
    </rPh>
    <rPh sb="6" eb="7">
      <t>ヒ</t>
    </rPh>
    <phoneticPr fontId="1"/>
  </si>
  <si>
    <t>日最大
電力量
[万kWh]</t>
    <rPh sb="0" eb="1">
      <t>ニチ</t>
    </rPh>
    <rPh sb="1" eb="3">
      <t>サイダイ</t>
    </rPh>
    <rPh sb="4" eb="6">
      <t>デンリョク</t>
    </rPh>
    <rPh sb="6" eb="7">
      <t>リョウ</t>
    </rPh>
    <rPh sb="9" eb="10">
      <t>マン</t>
    </rPh>
    <phoneticPr fontId="1"/>
  </si>
  <si>
    <t>木</t>
  </si>
  <si>
    <t>水</t>
  </si>
  <si>
    <t>火</t>
  </si>
  <si>
    <t>金</t>
  </si>
  <si>
    <t>表1-1</t>
    <rPh sb="0" eb="1">
      <t>ヒョウ</t>
    </rPh>
    <phoneticPr fontId="1"/>
  </si>
  <si>
    <t>表1-2</t>
    <rPh sb="0" eb="1">
      <t>ヒョウ</t>
    </rPh>
    <phoneticPr fontId="1"/>
  </si>
  <si>
    <t>表1-3</t>
    <rPh sb="0" eb="1">
      <t>ヒョウ</t>
    </rPh>
    <phoneticPr fontId="1"/>
  </si>
  <si>
    <t>表1-4</t>
    <rPh sb="0" eb="1">
      <t>ヒョウ</t>
    </rPh>
    <phoneticPr fontId="1"/>
  </si>
  <si>
    <t>表1-5</t>
    <rPh sb="0" eb="1">
      <t>ヒョウ</t>
    </rPh>
    <phoneticPr fontId="1"/>
  </si>
  <si>
    <t>表1-6</t>
    <rPh sb="0" eb="1">
      <t>ヒョウ</t>
    </rPh>
    <phoneticPr fontId="1"/>
  </si>
  <si>
    <t>表1-7</t>
    <rPh sb="0" eb="1">
      <t>ヒョウ</t>
    </rPh>
    <phoneticPr fontId="1"/>
  </si>
  <si>
    <t>表1-8</t>
    <rPh sb="0" eb="1">
      <t>ヒョウ</t>
    </rPh>
    <phoneticPr fontId="1"/>
  </si>
  <si>
    <t>表1-9</t>
    <rPh sb="0" eb="1">
      <t>ヒョウ</t>
    </rPh>
    <phoneticPr fontId="1"/>
  </si>
  <si>
    <t>表1-10</t>
    <rPh sb="0" eb="1">
      <t>ヒョウ</t>
    </rPh>
    <phoneticPr fontId="1"/>
  </si>
  <si>
    <t>表1-12</t>
    <rPh sb="0" eb="1">
      <t>ヒョウ</t>
    </rPh>
    <phoneticPr fontId="1"/>
  </si>
  <si>
    <t>表1-13</t>
    <rPh sb="0" eb="1">
      <t>ヒョウ</t>
    </rPh>
    <phoneticPr fontId="1"/>
  </si>
  <si>
    <t>表1-15</t>
    <rPh sb="0" eb="1">
      <t>ヒョウ</t>
    </rPh>
    <phoneticPr fontId="1"/>
  </si>
  <si>
    <t>表1-18</t>
    <rPh sb="0" eb="1">
      <t>ヒョウ</t>
    </rPh>
    <phoneticPr fontId="1"/>
  </si>
  <si>
    <t xml:space="preserve"> </t>
    <phoneticPr fontId="1"/>
  </si>
  <si>
    <t>[万kW]</t>
    <rPh sb="1" eb="2">
      <t>マン</t>
    </rPh>
    <phoneticPr fontId="1"/>
  </si>
  <si>
    <t>全国</t>
    <rPh sb="0" eb="2">
      <t>ゼンコク</t>
    </rPh>
    <phoneticPr fontId="1"/>
  </si>
  <si>
    <t>[百万kWh]</t>
    <rPh sb="1" eb="2">
      <t>ヒャク</t>
    </rPh>
    <rPh sb="2" eb="3">
      <t>マン</t>
    </rPh>
    <phoneticPr fontId="1"/>
  </si>
  <si>
    <t>[％]</t>
    <phoneticPr fontId="1"/>
  </si>
  <si>
    <t>14:00～15:00</t>
  </si>
  <si>
    <t>13:00～14:00</t>
  </si>
  <si>
    <t>最大需要
電力
[万kW]</t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</si>
  <si>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t>曜日</t>
    <rPh sb="0" eb="1">
      <t>ヨウ</t>
    </rPh>
    <rPh sb="1" eb="2">
      <t>ニチ</t>
    </rPh>
    <phoneticPr fontId="5"/>
  </si>
  <si>
    <t>-</t>
    <phoneticPr fontId="1"/>
  </si>
  <si>
    <t>14:00～15:00</t>
    <phoneticPr fontId="1"/>
  </si>
  <si>
    <t>表1-11</t>
    <rPh sb="0" eb="1">
      <t>ヒョウ</t>
    </rPh>
    <phoneticPr fontId="1"/>
  </si>
  <si>
    <t>11:00～12:00</t>
  </si>
  <si>
    <t>09:00～10:00</t>
  </si>
  <si>
    <t>88.1</t>
  </si>
  <si>
    <t>日平均
気温
[℃]</t>
    <phoneticPr fontId="5"/>
  </si>
  <si>
    <t>18:00～19:00</t>
    <phoneticPr fontId="1"/>
  </si>
  <si>
    <t>88.0</t>
    <phoneticPr fontId="1"/>
  </si>
  <si>
    <t>88.4</t>
    <phoneticPr fontId="1"/>
  </si>
  <si>
    <t>86.5</t>
    <phoneticPr fontId="1"/>
  </si>
  <si>
    <t>01:00～02:00</t>
  </si>
  <si>
    <t>00:00～01:00</t>
  </si>
  <si>
    <t>広域機関による一般送配電事業者に対する指示の年間実績</t>
    <phoneticPr fontId="1"/>
  </si>
  <si>
    <t>[百万kWh]</t>
    <rPh sb="1" eb="2">
      <t>ヒャク</t>
    </rPh>
    <phoneticPr fontId="1"/>
  </si>
  <si>
    <r>
      <rPr>
        <sz val="8.5"/>
        <rFont val="メイリオ"/>
        <family val="3"/>
        <charset val="128"/>
      </rPr>
      <t>最大需要
電力</t>
    </r>
    <r>
      <rPr>
        <sz val="9"/>
        <rFont val="メイリオ"/>
        <family val="3"/>
        <charset val="128"/>
      </rPr>
      <t xml:space="preserve">
[万kW]</t>
    </r>
    <rPh sb="0" eb="2">
      <t>サイダイ</t>
    </rPh>
    <rPh sb="2" eb="4">
      <t>ジュヨウ</t>
    </rPh>
    <rPh sb="5" eb="7">
      <t>デンリョク</t>
    </rPh>
    <rPh sb="9" eb="10">
      <t>マン</t>
    </rPh>
    <phoneticPr fontId="5"/>
  </si>
  <si>
    <r>
      <rPr>
        <sz val="9"/>
        <rFont val="メイリオ"/>
        <family val="3"/>
        <charset val="128"/>
      </rPr>
      <t>日需要　　　電力量</t>
    </r>
    <r>
      <rPr>
        <sz val="10"/>
        <rFont val="メイリオ"/>
        <family val="3"/>
        <charset val="128"/>
      </rPr>
      <t xml:space="preserve">
[万kWh]</t>
    </r>
    <rPh sb="0" eb="1">
      <t>ヒ</t>
    </rPh>
    <rPh sb="1" eb="3">
      <t>ジュヨウ</t>
    </rPh>
    <rPh sb="6" eb="8">
      <t>デンリョク</t>
    </rPh>
    <rPh sb="8" eb="9">
      <t>リョウ</t>
    </rPh>
    <phoneticPr fontId="5"/>
  </si>
  <si>
    <r>
      <rPr>
        <sz val="8.5"/>
        <rFont val="メイリオ"/>
        <family val="3"/>
        <charset val="128"/>
      </rPr>
      <t>最大需要
電力</t>
    </r>
    <r>
      <rPr>
        <sz val="10"/>
        <rFont val="メイリオ"/>
        <family val="3"/>
        <charset val="128"/>
      </rPr>
      <t xml:space="preserve">
[万kW]</t>
    </r>
    <rPh sb="9" eb="10">
      <t>マン</t>
    </rPh>
    <phoneticPr fontId="1"/>
  </si>
  <si>
    <r>
      <rPr>
        <sz val="9"/>
        <rFont val="メイリオ"/>
        <family val="3"/>
        <charset val="128"/>
      </rPr>
      <t>日需要　　　　電力量</t>
    </r>
    <r>
      <rPr>
        <sz val="10"/>
        <rFont val="メイリオ"/>
        <family val="3"/>
        <charset val="128"/>
      </rPr>
      <t xml:space="preserve">
[万kWh]</t>
    </r>
    <rPh sb="1" eb="3">
      <t>ジュヨウ</t>
    </rPh>
    <phoneticPr fontId="5"/>
  </si>
  <si>
    <t>最小需要
電力
[万kW]</t>
    <rPh sb="0" eb="2">
      <t>サイショウ</t>
    </rPh>
    <rPh sb="2" eb="4">
      <t>ジュヨウ</t>
    </rPh>
    <rPh sb="5" eb="7">
      <t>デンリョク</t>
    </rPh>
    <rPh sb="9" eb="10">
      <t>マン</t>
    </rPh>
    <phoneticPr fontId="1"/>
  </si>
  <si>
    <t>日電力量
[万kWh]</t>
    <rPh sb="0" eb="1">
      <t>ヒ</t>
    </rPh>
    <rPh sb="1" eb="3">
      <t>デンリョク</t>
    </rPh>
    <rPh sb="3" eb="4">
      <t>リョウ</t>
    </rPh>
    <phoneticPr fontId="5"/>
  </si>
  <si>
    <t>表１-14</t>
    <phoneticPr fontId="1"/>
  </si>
  <si>
    <t>全国</t>
  </si>
  <si>
    <t>北海道</t>
    <rPh sb="0" eb="3">
      <t>ホッカイドウ</t>
    </rPh>
    <phoneticPr fontId="1"/>
  </si>
  <si>
    <t>東北</t>
    <rPh sb="0" eb="2">
      <t>トウホク</t>
    </rPh>
    <phoneticPr fontId="1"/>
  </si>
  <si>
    <t>中国</t>
    <rPh sb="0" eb="2">
      <t>チュウゴク</t>
    </rPh>
    <phoneticPr fontId="1"/>
  </si>
  <si>
    <t>四国</t>
    <rPh sb="0" eb="2">
      <t>シコク</t>
    </rPh>
    <phoneticPr fontId="1"/>
  </si>
  <si>
    <t>エリア</t>
    <phoneticPr fontId="1"/>
  </si>
  <si>
    <t>九州</t>
    <rPh sb="0" eb="2">
      <t>キュウシュウ</t>
    </rPh>
    <phoneticPr fontId="1"/>
  </si>
  <si>
    <t>10月</t>
    <phoneticPr fontId="1"/>
  </si>
  <si>
    <t>11月</t>
    <phoneticPr fontId="1"/>
  </si>
  <si>
    <t>12月</t>
    <phoneticPr fontId="1"/>
  </si>
  <si>
    <t>78.0</t>
  </si>
  <si>
    <t>年度</t>
  </si>
  <si>
    <t>発生日</t>
  </si>
  <si>
    <t>発生時間帯</t>
  </si>
  <si>
    <t>ブロック</t>
  </si>
  <si>
    <t>広域ブロック需要(MW)</t>
  </si>
  <si>
    <t>広域ブロック供給力(MW)</t>
  </si>
  <si>
    <t>広域ブロック予備力(MW)</t>
  </si>
  <si>
    <t>広域予備率(%)</t>
  </si>
  <si>
    <t>東京</t>
  </si>
  <si>
    <t>表１-16</t>
    <phoneticPr fontId="1"/>
  </si>
  <si>
    <t>表1-17</t>
    <rPh sb="0" eb="1">
      <t>ヒョウ</t>
    </rPh>
    <phoneticPr fontId="1"/>
  </si>
  <si>
    <t>表1-19</t>
    <phoneticPr fontId="1"/>
  </si>
  <si>
    <t>実施月</t>
    <rPh sb="0" eb="2">
      <t>ジッシ</t>
    </rPh>
    <rPh sb="2" eb="3">
      <t>ツキ</t>
    </rPh>
    <phoneticPr fontId="1"/>
  </si>
  <si>
    <t>抑制回数</t>
    <rPh sb="0" eb="2">
      <t>ヨクセイ</t>
    </rPh>
    <rPh sb="2" eb="4">
      <t>カイスウ</t>
    </rPh>
    <phoneticPr fontId="1"/>
  </si>
  <si>
    <t>抑制量</t>
    <rPh sb="0" eb="3">
      <t>ヨクセイリョウ</t>
    </rPh>
    <phoneticPr fontId="1"/>
  </si>
  <si>
    <t>最大抑制量</t>
    <rPh sb="0" eb="5">
      <t>サイダイヨクセイリョウ</t>
    </rPh>
    <phoneticPr fontId="1"/>
  </si>
  <si>
    <t>最大抑制日</t>
    <rPh sb="0" eb="5">
      <t>サイダイヨクセイビ</t>
    </rPh>
    <phoneticPr fontId="1"/>
  </si>
  <si>
    <t>東京</t>
    <rPh sb="0" eb="2">
      <t>トウキョウ</t>
    </rPh>
    <phoneticPr fontId="1"/>
  </si>
  <si>
    <t>中部</t>
    <rPh sb="0" eb="2">
      <t>チュウブ</t>
    </rPh>
    <phoneticPr fontId="1"/>
  </si>
  <si>
    <t>北陸</t>
    <rPh sb="0" eb="2">
      <t>ホクリク</t>
    </rPh>
    <phoneticPr fontId="1"/>
  </si>
  <si>
    <t>関西</t>
    <rPh sb="0" eb="2">
      <t>カンサイ</t>
    </rPh>
    <phoneticPr fontId="1"/>
  </si>
  <si>
    <t>九州離島</t>
    <rPh sb="0" eb="2">
      <t>キュウシュウ</t>
    </rPh>
    <rPh sb="2" eb="4">
      <t>リトウ</t>
    </rPh>
    <phoneticPr fontId="1"/>
  </si>
  <si>
    <t>(*)</t>
  </si>
  <si>
    <t>沖縄離島</t>
    <rPh sb="0" eb="4">
      <t>オキナワリトウ</t>
    </rPh>
    <phoneticPr fontId="1"/>
  </si>
  <si>
    <t>(*)離島は当日抑制回数と当日抑制量を集計していない</t>
    <rPh sb="3" eb="5">
      <t>リトウ</t>
    </rPh>
    <rPh sb="6" eb="12">
      <t>トウジツヨクセイカイスウ</t>
    </rPh>
    <rPh sb="13" eb="18">
      <t>トウジツヨクセイリョウ</t>
    </rPh>
    <rPh sb="19" eb="21">
      <t>シュウケイ</t>
    </rPh>
    <phoneticPr fontId="1"/>
  </si>
  <si>
    <t>表１-２０　再生可能エネルギー発電設備の出力抑制指令に基づく月間抑制回数及び抑制量</t>
  </si>
  <si>
    <t>(北海道エリア；万kW)</t>
  </si>
  <si>
    <t>表１-２1　再生可能エネルギー発電設備の出力抑制指令に基づく月間抑制回数及び抑制量</t>
    <phoneticPr fontId="1"/>
  </si>
  <si>
    <t>(東北エリア；万kW)</t>
    <rPh sb="1" eb="3">
      <t>トウホク</t>
    </rPh>
    <phoneticPr fontId="1"/>
  </si>
  <si>
    <t>表１-２２　再生可能エネルギー発電設備の出力抑制指令に基づく月間抑制回数及び抑制量</t>
  </si>
  <si>
    <t>(中部エリア；万kW)</t>
    <rPh sb="1" eb="3">
      <t>チュウブ</t>
    </rPh>
    <phoneticPr fontId="1"/>
  </si>
  <si>
    <t>表１-２３　再生可能エネルギー発電設備の出力抑制指令に基づく月間抑制回数及び抑制量</t>
    <phoneticPr fontId="1"/>
  </si>
  <si>
    <t>(北陸エリア；万kW)</t>
    <rPh sb="1" eb="3">
      <t>ホクリク</t>
    </rPh>
    <phoneticPr fontId="1"/>
  </si>
  <si>
    <t>表１-２４　再生可能エネルギー発電設備の出力抑制指令に基づく月間抑制回数及び抑制量</t>
    <phoneticPr fontId="1"/>
  </si>
  <si>
    <t>(関西エリア；万kW)</t>
    <rPh sb="1" eb="3">
      <t>カンサイ</t>
    </rPh>
    <phoneticPr fontId="1"/>
  </si>
  <si>
    <t>表１-２５　再生可能エネルギー発電設備の出力抑制指令に基づく月間抑制回数及び抑制量</t>
    <phoneticPr fontId="1"/>
  </si>
  <si>
    <t>(中国エリア；万kW)</t>
    <rPh sb="1" eb="3">
      <t>チュウゴク</t>
    </rPh>
    <phoneticPr fontId="1"/>
  </si>
  <si>
    <t>表１-２６　再生可能エネルギー発電設備の出力抑制指令に基づく月間抑制回数及び抑制量</t>
    <phoneticPr fontId="1"/>
  </si>
  <si>
    <t>(四国エリア；万kW)</t>
    <rPh sb="1" eb="3">
      <t>シコク</t>
    </rPh>
    <phoneticPr fontId="1"/>
  </si>
  <si>
    <t>表１-２７　再生可能エネルギー発電設備の出力抑制指令に基づく月間抑制回数及び抑制量</t>
    <phoneticPr fontId="1"/>
  </si>
  <si>
    <t>(九州エリア；万kW)</t>
    <rPh sb="1" eb="3">
      <t>キュウシュウ</t>
    </rPh>
    <phoneticPr fontId="1"/>
  </si>
  <si>
    <t>表１-２８　再生可能エネルギー発電設備の出力抑制指令に基づく月間抑制回数及び抑制量</t>
    <phoneticPr fontId="1"/>
  </si>
  <si>
    <t>(沖縄エリア；万kW)</t>
    <rPh sb="1" eb="3">
      <t>オキナワ</t>
    </rPh>
    <phoneticPr fontId="1"/>
  </si>
  <si>
    <t>表１-２９　再生可能エネルギー発電設備の出力抑制指令に基づく抑制回数及び抑制量</t>
  </si>
  <si>
    <t xml:space="preserve"> (２０２３年度　エリア別；万kW)</t>
  </si>
  <si>
    <t>[回]</t>
    <rPh sb="1" eb="2">
      <t>カイ</t>
    </rPh>
    <phoneticPr fontId="1"/>
  </si>
  <si>
    <t xml:space="preserve">　　　　　年度　 　融通指示 </t>
    <rPh sb="10" eb="12">
      <t>ユウヅウ</t>
    </rPh>
    <rPh sb="12" eb="14">
      <t>シジ</t>
    </rPh>
    <phoneticPr fontId="1"/>
  </si>
  <si>
    <t>需給ひっ迫</t>
    <rPh sb="0" eb="2">
      <t>ジュキュウ</t>
    </rPh>
    <rPh sb="4" eb="5">
      <t>パク</t>
    </rPh>
    <phoneticPr fontId="1"/>
  </si>
  <si>
    <t>下げ代不足</t>
    <rPh sb="0" eb="1">
      <t>サ</t>
    </rPh>
    <rPh sb="2" eb="5">
      <t>シロフソク</t>
    </rPh>
    <phoneticPr fontId="1"/>
  </si>
  <si>
    <t>ー</t>
    <phoneticPr fontId="1"/>
  </si>
  <si>
    <t>２０２３年度(送電端)</t>
    <phoneticPr fontId="1"/>
  </si>
  <si>
    <t>2023年度（送電端）</t>
    <rPh sb="4" eb="6">
      <t>ネンド</t>
    </rPh>
    <rPh sb="7" eb="9">
      <t>ソウデン</t>
    </rPh>
    <rPh sb="9" eb="10">
      <t>タン</t>
    </rPh>
    <phoneticPr fontId="1"/>
  </si>
  <si>
    <t>[万kW]</t>
  </si>
  <si>
    <t>年間最小需要電力実績(2016年度～2023年度)</t>
    <phoneticPr fontId="1"/>
  </si>
  <si>
    <t>11:30~12:00</t>
    <phoneticPr fontId="1"/>
  </si>
  <si>
    <t>4:00~4:30</t>
    <phoneticPr fontId="1"/>
  </si>
  <si>
    <t>年間冬季最大需要電力発生時の電力需給状況(2016年度～2023年度)</t>
    <rPh sb="2" eb="3">
      <t>フユ</t>
    </rPh>
    <phoneticPr fontId="1"/>
  </si>
  <si>
    <t>年間夏季最大需要電力発生時の電力需給状況(2016年度～2023年度)</t>
    <phoneticPr fontId="1"/>
  </si>
  <si>
    <t>15:00～16:00</t>
  </si>
  <si>
    <t>供給区域別の月・年負荷率 (2023年度)</t>
    <rPh sb="8" eb="9">
      <t>ネン</t>
    </rPh>
    <phoneticPr fontId="6"/>
  </si>
  <si>
    <t>年負荷率実績(2016～2023年度)</t>
    <rPh sb="4" eb="6">
      <t>ジッセキ</t>
    </rPh>
    <phoneticPr fontId="6"/>
  </si>
  <si>
    <t>夏季最大需要電力発生時の電力需給状況(2023年度)</t>
    <phoneticPr fontId="1"/>
  </si>
  <si>
    <t>冬季最大需要電力発生時の電力需給状況(2023年度)</t>
    <phoneticPr fontId="1"/>
  </si>
  <si>
    <t>実績最小広域予備率(夏季)発生時の電力需給状況(2023年度)</t>
    <rPh sb="0" eb="2">
      <t>ジッセキ</t>
    </rPh>
    <rPh sb="4" eb="9">
      <t>コウイキヨビリツ</t>
    </rPh>
    <rPh sb="10" eb="12">
      <t>カキ</t>
    </rPh>
    <rPh sb="13" eb="16">
      <t>ハッセイジ</t>
    </rPh>
    <rPh sb="17" eb="23">
      <t>デンリョクジュキュウジョウキョウ</t>
    </rPh>
    <phoneticPr fontId="1"/>
  </si>
  <si>
    <t>実績最小広域予備率（冬季）発生時の電力需給状況(2023年度)</t>
    <phoneticPr fontId="1"/>
  </si>
  <si>
    <t>最小需要電力の発生状況(2023年度)</t>
    <phoneticPr fontId="1"/>
  </si>
  <si>
    <t>夏季日最大需要電力量(2023年度)</t>
    <phoneticPr fontId="1"/>
  </si>
  <si>
    <t>冬季日最大需要電力量(2023年度)</t>
    <phoneticPr fontId="1"/>
  </si>
  <si>
    <t>供給区域別の月間・年間需要電力量 (2023年度)</t>
    <rPh sb="6" eb="8">
      <t>ゲッカン</t>
    </rPh>
    <rPh sb="9" eb="11">
      <t>ネンカン</t>
    </rPh>
    <phoneticPr fontId="1"/>
  </si>
  <si>
    <t>年間需要電力量実績 (2016～2023年度)</t>
    <rPh sb="7" eb="9">
      <t>ジッセキ</t>
    </rPh>
    <phoneticPr fontId="1"/>
  </si>
  <si>
    <t>供給区域別の月間最大需要電力(2023年度)</t>
    <rPh sb="7" eb="8">
      <t>アイダ</t>
    </rPh>
    <phoneticPr fontId="1"/>
  </si>
  <si>
    <t xml:space="preserve">最大需要電力実績(2016～2023年度) </t>
    <rPh sb="6" eb="8">
      <t>ジッセキ</t>
    </rPh>
    <phoneticPr fontId="1"/>
  </si>
  <si>
    <t xml:space="preserve">地域平均平年差（比）（2023 年 6 月～8 月） </t>
    <phoneticPr fontId="1"/>
  </si>
  <si>
    <t xml:space="preserve">地域平均平年差（比）（2023 年 12 月～2024年 2 月） </t>
    <phoneticPr fontId="1"/>
  </si>
  <si>
    <t>5844,04</t>
  </si>
  <si>
    <t>6218,73</t>
  </si>
  <si>
    <t>7313,61</t>
  </si>
  <si>
    <t>9321,88</t>
  </si>
  <si>
    <t>9319,82</t>
  </si>
  <si>
    <t>11391,85</t>
  </si>
  <si>
    <t>12300,79</t>
  </si>
  <si>
    <t>2408,26</t>
  </si>
  <si>
    <t>2224,65</t>
  </si>
  <si>
    <t>6387,56</t>
  </si>
  <si>
    <t>759,93</t>
  </si>
  <si>
    <t>839,94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</si>
</sst>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#,##0.0;[Red]\-#,##0.0"/>
    <numFmt numFmtId="177" formatCode="#,##0.0_ "/>
    <numFmt numFmtId="178" formatCode="[$-411]ge/m/d"/>
    <numFmt numFmtId="179" formatCode="0.0_ "/>
    <numFmt numFmtId="180" formatCode="m/d;@"/>
    <numFmt numFmtId="181" formatCode="#,##0_ "/>
    <numFmt numFmtId="182" formatCode="0.0;_ "/>
    <numFmt numFmtId="183" formatCode="\+#,##0.0;\-#,##0.0"/>
    <numFmt numFmtId="184" formatCode="#,##0.0_ ;[Red]\-#,##0.0\ "/>
    <numFmt numFmtId="185" formatCode="0.0_);[Red]\(0.0\)"/>
    <numFmt numFmtId="186" formatCode="_ * #,##0.0_ ;_ * \-#,##0.0_ ;_ * &quot;-&quot;?_ ;_ @_ "/>
    <numFmt numFmtId="187" formatCode="m&quot;月&quot;d&quot;日&quot;;@"/>
    <numFmt numFmtId="188" formatCode="_ * #,##0.0_ ;_ * \-#,##0.0_ ;_ * &quot;-&quot;_ ;_ @_ "/>
    <numFmt numFmtId="192" formatCode="#,##0,"/>
  </numFmts>
  <fonts count="5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  <scheme val="minor"/>
    </font>
    <font>
      <sz val="10.5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i/>
      <sz val="11"/>
      <color theme="1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1"/>
      <name val="ＭＳ Ｐゴシック"/>
      <family val="3"/>
      <charset val="128"/>
      <scheme val="minor"/>
    </font>
    <font>
      <u/>
      <sz val="10.5"/>
      <color theme="1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 tint="0.499984740745262"/>
      <name val="メイリオ"/>
      <family val="3"/>
      <charset val="128"/>
    </font>
    <font>
      <sz val="10.5"/>
      <name val="メイリオ"/>
      <family val="3"/>
      <charset val="128"/>
    </font>
    <font>
      <sz val="10.5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8.5"/>
      <name val="メイリオ"/>
      <family val="3"/>
      <charset val="128"/>
    </font>
    <font>
      <sz val="12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rgb="FF000000"/>
      <name val="メイリオ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6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 style="double">
        <color indexed="64"/>
      </top>
      <bottom style="thin">
        <color auto="1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/>
  </cellStyleXfs>
  <cellXfs count="4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right" vertical="center"/>
    </xf>
    <xf numFmtId="38" fontId="0" fillId="0" borderId="0" xfId="1" applyFont="1">
      <alignment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7" fillId="3" borderId="0" xfId="0" applyFont="1" applyFill="1" applyBorder="1" applyAlignment="1">
      <alignment horizontal="center" vertical="center"/>
    </xf>
    <xf numFmtId="38" fontId="10" fillId="3" borderId="0" xfId="1" applyFont="1" applyFill="1" applyBorder="1" applyAlignment="1">
      <alignment horizontal="right" vertical="center"/>
    </xf>
    <xf numFmtId="38" fontId="10" fillId="3" borderId="0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0" fillId="3" borderId="0" xfId="0" applyFill="1" applyBorder="1" applyAlignment="1">
      <alignment horizontal="center" vertical="center"/>
    </xf>
    <xf numFmtId="38" fontId="9" fillId="3" borderId="0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38" fontId="11" fillId="0" borderId="7" xfId="1" applyFont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38" fontId="6" fillId="4" borderId="1" xfId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right" vertical="center"/>
    </xf>
    <xf numFmtId="0" fontId="11" fillId="2" borderId="2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176" fontId="11" fillId="0" borderId="7" xfId="1" applyNumberFormat="1" applyFont="1" applyBorder="1" applyAlignment="1">
      <alignment horizontal="right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12" xfId="0" applyFont="1" applyBorder="1" applyAlignment="1">
      <alignment horizontal="righ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40" fontId="18" fillId="5" borderId="21" xfId="1" applyNumberFormat="1" applyFont="1" applyFill="1" applyBorder="1" applyAlignment="1">
      <alignment vertical="center"/>
    </xf>
    <xf numFmtId="38" fontId="11" fillId="0" borderId="52" xfId="1" applyFont="1" applyBorder="1" applyAlignment="1">
      <alignment horizontal="right" vertical="center"/>
    </xf>
    <xf numFmtId="0" fontId="11" fillId="2" borderId="50" xfId="0" applyFont="1" applyFill="1" applyBorder="1" applyAlignment="1">
      <alignment horizontal="center" vertical="center" shrinkToFit="1"/>
    </xf>
    <xf numFmtId="176" fontId="11" fillId="0" borderId="52" xfId="1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40" fontId="18" fillId="5" borderId="22" xfId="1" applyNumberFormat="1" applyFont="1" applyFill="1" applyBorder="1" applyAlignment="1">
      <alignment vertical="center"/>
    </xf>
    <xf numFmtId="0" fontId="25" fillId="0" borderId="0" xfId="0" applyFont="1">
      <alignment vertical="center"/>
    </xf>
    <xf numFmtId="0" fontId="1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3" fillId="4" borderId="4" xfId="0" applyFont="1" applyFill="1" applyBorder="1" applyAlignment="1">
      <alignment horizontal="center" vertical="center"/>
    </xf>
    <xf numFmtId="38" fontId="11" fillId="0" borderId="27" xfId="1" applyFont="1" applyBorder="1" applyAlignment="1">
      <alignment horizontal="right" vertical="center" shrinkToFit="1"/>
    </xf>
    <xf numFmtId="0" fontId="11" fillId="2" borderId="60" xfId="0" applyFont="1" applyFill="1" applyBorder="1" applyAlignment="1">
      <alignment horizontal="center" vertical="center" shrinkToFit="1"/>
    </xf>
    <xf numFmtId="38" fontId="11" fillId="0" borderId="59" xfId="1" applyFont="1" applyBorder="1" applyAlignment="1">
      <alignment horizontal="right" vertical="center" shrinkToFit="1"/>
    </xf>
    <xf numFmtId="38" fontId="7" fillId="0" borderId="32" xfId="1" applyFont="1" applyBorder="1" applyAlignment="1">
      <alignment horizontal="right" vertical="center" shrinkToFit="1"/>
    </xf>
    <xf numFmtId="0" fontId="13" fillId="4" borderId="60" xfId="0" applyFont="1" applyFill="1" applyBorder="1" applyAlignment="1">
      <alignment horizontal="center" vertical="center"/>
    </xf>
    <xf numFmtId="176" fontId="11" fillId="0" borderId="27" xfId="1" applyNumberFormat="1" applyFont="1" applyBorder="1" applyAlignment="1">
      <alignment horizontal="right" vertical="center"/>
    </xf>
    <xf numFmtId="176" fontId="11" fillId="0" borderId="59" xfId="1" applyNumberFormat="1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3" fillId="4" borderId="60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/>
    </xf>
    <xf numFmtId="38" fontId="11" fillId="0" borderId="57" xfId="1" applyFont="1" applyBorder="1" applyAlignment="1">
      <alignment horizontal="right" vertical="center"/>
    </xf>
    <xf numFmtId="38" fontId="11" fillId="0" borderId="66" xfId="1" applyFont="1" applyBorder="1" applyAlignment="1">
      <alignment horizontal="right" vertical="center"/>
    </xf>
    <xf numFmtId="38" fontId="7" fillId="0" borderId="67" xfId="1" applyFont="1" applyBorder="1" applyAlignment="1">
      <alignment horizontal="right" vertical="center"/>
    </xf>
    <xf numFmtId="0" fontId="11" fillId="2" borderId="26" xfId="0" applyFont="1" applyFill="1" applyBorder="1" applyAlignment="1">
      <alignment horizontal="center" vertical="center"/>
    </xf>
    <xf numFmtId="38" fontId="7" fillId="0" borderId="24" xfId="1" applyFont="1" applyBorder="1" applyAlignment="1">
      <alignment horizontal="right" vertical="center"/>
    </xf>
    <xf numFmtId="38" fontId="7" fillId="0" borderId="55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0" fontId="11" fillId="3" borderId="16" xfId="0" applyFont="1" applyFill="1" applyBorder="1" applyAlignment="1">
      <alignment horizontal="center" vertical="center"/>
    </xf>
    <xf numFmtId="38" fontId="11" fillId="3" borderId="16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6" fontId="11" fillId="0" borderId="57" xfId="1" applyNumberFormat="1" applyFont="1" applyBorder="1" applyAlignment="1">
      <alignment horizontal="right" vertical="center"/>
    </xf>
    <xf numFmtId="176" fontId="11" fillId="0" borderId="66" xfId="1" applyNumberFormat="1" applyFont="1" applyBorder="1" applyAlignment="1">
      <alignment horizontal="right" vertical="center"/>
    </xf>
    <xf numFmtId="176" fontId="7" fillId="0" borderId="68" xfId="1" applyNumberFormat="1" applyFont="1" applyBorder="1" applyAlignment="1">
      <alignment horizontal="right" vertical="center"/>
    </xf>
    <xf numFmtId="0" fontId="14" fillId="3" borderId="0" xfId="0" applyFont="1" applyFill="1" applyBorder="1" applyAlignment="1">
      <alignment horizontal="right" vertical="center"/>
    </xf>
    <xf numFmtId="0" fontId="0" fillId="3" borderId="0" xfId="0" applyFill="1" applyBorder="1">
      <alignment vertical="center"/>
    </xf>
    <xf numFmtId="0" fontId="20" fillId="3" borderId="0" xfId="0" applyFont="1" applyFill="1" applyBorder="1" applyAlignment="1">
      <alignment horizontal="right" vertical="center"/>
    </xf>
    <xf numFmtId="40" fontId="18" fillId="3" borderId="47" xfId="1" applyNumberFormat="1" applyFont="1" applyFill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76" fontId="7" fillId="0" borderId="24" xfId="1" applyNumberFormat="1" applyFont="1" applyBorder="1" applyAlignment="1">
      <alignment horizontal="right" vertical="center"/>
    </xf>
    <xf numFmtId="176" fontId="7" fillId="0" borderId="55" xfId="1" applyNumberFormat="1" applyFont="1" applyBorder="1" applyAlignment="1">
      <alignment horizontal="right" vertical="center"/>
    </xf>
    <xf numFmtId="176" fontId="7" fillId="0" borderId="46" xfId="1" applyNumberFormat="1" applyFont="1" applyBorder="1" applyAlignment="1">
      <alignment horizontal="right" vertical="center"/>
    </xf>
    <xf numFmtId="0" fontId="13" fillId="4" borderId="58" xfId="0" applyFont="1" applyFill="1" applyBorder="1" applyAlignment="1">
      <alignment horizontal="center" vertical="center"/>
    </xf>
    <xf numFmtId="0" fontId="13" fillId="4" borderId="65" xfId="0" applyFont="1" applyFill="1" applyBorder="1" applyAlignment="1">
      <alignment horizontal="center" vertical="center"/>
    </xf>
    <xf numFmtId="176" fontId="11" fillId="3" borderId="16" xfId="1" applyNumberFormat="1" applyFont="1" applyFill="1" applyBorder="1" applyAlignment="1">
      <alignment horizontal="right" vertical="center"/>
    </xf>
    <xf numFmtId="176" fontId="7" fillId="3" borderId="16" xfId="1" applyNumberFormat="1" applyFont="1" applyFill="1" applyBorder="1" applyAlignment="1">
      <alignment horizontal="right" vertical="center"/>
    </xf>
    <xf numFmtId="0" fontId="13" fillId="3" borderId="1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6" fillId="4" borderId="1" xfId="1" applyNumberFormat="1" applyFont="1" applyFill="1" applyBorder="1" applyAlignment="1">
      <alignment vertical="center"/>
    </xf>
    <xf numFmtId="176" fontId="6" fillId="3" borderId="16" xfId="2" applyNumberFormat="1" applyFont="1" applyFill="1" applyBorder="1" applyAlignment="1">
      <alignment vertical="center"/>
    </xf>
    <xf numFmtId="0" fontId="7" fillId="2" borderId="26" xfId="0" applyFont="1" applyFill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38" fontId="18" fillId="5" borderId="1" xfId="1" applyFont="1" applyFill="1" applyBorder="1" applyAlignment="1">
      <alignment vertical="center"/>
    </xf>
    <xf numFmtId="38" fontId="18" fillId="5" borderId="50" xfId="1" applyFont="1" applyFill="1" applyBorder="1" applyAlignment="1">
      <alignment vertical="center"/>
    </xf>
    <xf numFmtId="38" fontId="18" fillId="5" borderId="15" xfId="1" applyFont="1" applyFill="1" applyBorder="1" applyAlignment="1">
      <alignment vertical="center"/>
    </xf>
    <xf numFmtId="38" fontId="18" fillId="3" borderId="27" xfId="1" applyFont="1" applyFill="1" applyBorder="1" applyAlignment="1">
      <alignment vertical="center" shrinkToFit="1"/>
    </xf>
    <xf numFmtId="38" fontId="18" fillId="3" borderId="5" xfId="1" applyFont="1" applyFill="1" applyBorder="1" applyAlignment="1">
      <alignment vertical="center"/>
    </xf>
    <xf numFmtId="38" fontId="18" fillId="3" borderId="7" xfId="1" applyFont="1" applyFill="1" applyBorder="1" applyAlignment="1">
      <alignment vertical="center"/>
    </xf>
    <xf numFmtId="38" fontId="18" fillId="3" borderId="21" xfId="1" applyFont="1" applyFill="1" applyBorder="1" applyAlignment="1">
      <alignment vertical="center"/>
    </xf>
    <xf numFmtId="38" fontId="18" fillId="3" borderId="57" xfId="1" applyFont="1" applyFill="1" applyBorder="1" applyAlignment="1">
      <alignment vertical="center"/>
    </xf>
    <xf numFmtId="38" fontId="18" fillId="3" borderId="48" xfId="1" applyFont="1" applyFill="1" applyBorder="1" applyAlignment="1">
      <alignment vertical="center" shrinkToFit="1"/>
    </xf>
    <xf numFmtId="38" fontId="18" fillId="3" borderId="19" xfId="1" applyFont="1" applyFill="1" applyBorder="1" applyAlignment="1">
      <alignment vertical="center"/>
    </xf>
    <xf numFmtId="38" fontId="18" fillId="3" borderId="20" xfId="1" applyFont="1" applyFill="1" applyBorder="1" applyAlignment="1">
      <alignment vertical="center"/>
    </xf>
    <xf numFmtId="38" fontId="18" fillId="3" borderId="22" xfId="1" applyFont="1" applyFill="1" applyBorder="1" applyAlignment="1">
      <alignment vertical="center"/>
    </xf>
    <xf numFmtId="38" fontId="18" fillId="3" borderId="68" xfId="1" applyFont="1" applyFill="1" applyBorder="1" applyAlignment="1">
      <alignment vertical="center"/>
    </xf>
    <xf numFmtId="38" fontId="18" fillId="3" borderId="16" xfId="1" applyFont="1" applyFill="1" applyBorder="1" applyAlignment="1">
      <alignment vertical="center"/>
    </xf>
    <xf numFmtId="38" fontId="6" fillId="3" borderId="16" xfId="1" applyFont="1" applyFill="1" applyBorder="1" applyAlignment="1">
      <alignment vertical="center"/>
    </xf>
    <xf numFmtId="40" fontId="18" fillId="3" borderId="27" xfId="1" applyNumberFormat="1" applyFont="1" applyFill="1" applyBorder="1" applyAlignment="1">
      <alignment vertical="center"/>
    </xf>
    <xf numFmtId="40" fontId="18" fillId="3" borderId="5" xfId="1" applyNumberFormat="1" applyFont="1" applyFill="1" applyBorder="1" applyAlignment="1">
      <alignment vertical="center"/>
    </xf>
    <xf numFmtId="40" fontId="18" fillId="3" borderId="7" xfId="1" applyNumberFormat="1" applyFont="1" applyFill="1" applyBorder="1" applyAlignment="1">
      <alignment vertical="center"/>
    </xf>
    <xf numFmtId="40" fontId="18" fillId="3" borderId="21" xfId="1" applyNumberFormat="1" applyFont="1" applyFill="1" applyBorder="1" applyAlignment="1">
      <alignment vertical="center"/>
    </xf>
    <xf numFmtId="40" fontId="18" fillId="3" borderId="48" xfId="1" applyNumberFormat="1" applyFont="1" applyFill="1" applyBorder="1" applyAlignment="1">
      <alignment vertical="center"/>
    </xf>
    <xf numFmtId="40" fontId="18" fillId="3" borderId="19" xfId="1" applyNumberFormat="1" applyFont="1" applyFill="1" applyBorder="1" applyAlignment="1">
      <alignment vertical="center"/>
    </xf>
    <xf numFmtId="40" fontId="18" fillId="3" borderId="20" xfId="1" applyNumberFormat="1" applyFont="1" applyFill="1" applyBorder="1" applyAlignment="1">
      <alignment vertical="center"/>
    </xf>
    <xf numFmtId="40" fontId="18" fillId="3" borderId="22" xfId="1" applyNumberFormat="1" applyFont="1" applyFill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7" fillId="0" borderId="1" xfId="0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1" xfId="0" applyFont="1" applyBorder="1">
      <alignment vertical="center"/>
    </xf>
    <xf numFmtId="38" fontId="30" fillId="0" borderId="1" xfId="1" applyFont="1" applyBorder="1">
      <alignment vertical="center"/>
    </xf>
    <xf numFmtId="0" fontId="28" fillId="0" borderId="12" xfId="0" applyFont="1" applyBorder="1" applyAlignment="1">
      <alignment horizontal="right" vertical="center"/>
    </xf>
    <xf numFmtId="184" fontId="29" fillId="0" borderId="1" xfId="1" applyNumberFormat="1" applyFont="1" applyBorder="1">
      <alignment vertical="center"/>
    </xf>
    <xf numFmtId="0" fontId="32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3" fillId="0" borderId="0" xfId="0" applyFont="1" applyBorder="1">
      <alignment vertical="center"/>
    </xf>
    <xf numFmtId="0" fontId="34" fillId="2" borderId="2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83" fontId="36" fillId="0" borderId="9" xfId="0" applyNumberFormat="1" applyFont="1" applyFill="1" applyBorder="1">
      <alignment vertical="center"/>
    </xf>
    <xf numFmtId="9" fontId="36" fillId="0" borderId="9" xfId="0" applyNumberFormat="1" applyFont="1" applyFill="1" applyBorder="1">
      <alignment vertical="center"/>
    </xf>
    <xf numFmtId="0" fontId="35" fillId="0" borderId="0" xfId="0" applyFont="1">
      <alignment vertical="center"/>
    </xf>
    <xf numFmtId="0" fontId="34" fillId="2" borderId="24" xfId="0" applyFont="1" applyFill="1" applyBorder="1" applyAlignment="1">
      <alignment horizontal="center" vertical="center" wrapText="1"/>
    </xf>
    <xf numFmtId="9" fontId="35" fillId="0" borderId="9" xfId="0" applyNumberFormat="1" applyFont="1" applyBorder="1">
      <alignment vertical="center"/>
    </xf>
    <xf numFmtId="0" fontId="33" fillId="3" borderId="0" xfId="0" applyFont="1" applyFill="1">
      <alignment vertical="center"/>
    </xf>
    <xf numFmtId="0" fontId="33" fillId="3" borderId="0" xfId="0" applyFont="1" applyFill="1" applyAlignment="1">
      <alignment horizontal="right" vertical="center"/>
    </xf>
    <xf numFmtId="0" fontId="37" fillId="0" borderId="12" xfId="0" applyFont="1" applyBorder="1" applyAlignment="1">
      <alignment horizontal="right" vertical="center"/>
    </xf>
    <xf numFmtId="0" fontId="34" fillId="3" borderId="0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38" fontId="27" fillId="3" borderId="0" xfId="1" applyFont="1" applyFill="1" applyBorder="1" applyAlignment="1">
      <alignment horizontal="right" vertical="center"/>
    </xf>
    <xf numFmtId="0" fontId="27" fillId="2" borderId="27" xfId="0" applyFont="1" applyFill="1" applyBorder="1" applyAlignment="1">
      <alignment horizontal="center" vertical="center" shrinkToFit="1"/>
    </xf>
    <xf numFmtId="0" fontId="34" fillId="2" borderId="27" xfId="0" applyFont="1" applyFill="1" applyBorder="1" applyAlignment="1">
      <alignment horizontal="center" vertical="center" shrinkToFit="1"/>
    </xf>
    <xf numFmtId="38" fontId="27" fillId="3" borderId="0" xfId="1" applyFont="1" applyFill="1" applyBorder="1" applyAlignment="1">
      <alignment horizontal="center" vertical="center"/>
    </xf>
    <xf numFmtId="0" fontId="33" fillId="0" borderId="9" xfId="0" applyFont="1" applyBorder="1">
      <alignment vertical="center"/>
    </xf>
    <xf numFmtId="0" fontId="38" fillId="0" borderId="0" xfId="0" applyFont="1">
      <alignment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right" vertical="center"/>
    </xf>
    <xf numFmtId="0" fontId="37" fillId="0" borderId="12" xfId="0" applyFont="1" applyBorder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38" fontId="33" fillId="0" borderId="0" xfId="1" applyFont="1">
      <alignment vertical="center"/>
    </xf>
    <xf numFmtId="0" fontId="34" fillId="2" borderId="41" xfId="0" applyFont="1" applyFill="1" applyBorder="1" applyAlignment="1">
      <alignment horizontal="center" vertical="center" shrinkToFit="1"/>
    </xf>
    <xf numFmtId="0" fontId="27" fillId="2" borderId="1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9" fillId="2" borderId="10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34" fillId="2" borderId="49" xfId="0" applyFont="1" applyFill="1" applyBorder="1" applyAlignment="1">
      <alignment horizontal="center" vertical="center" shrinkToFit="1"/>
    </xf>
    <xf numFmtId="0" fontId="27" fillId="2" borderId="50" xfId="0" applyFont="1" applyFill="1" applyBorder="1" applyAlignment="1">
      <alignment horizontal="center" vertical="center" shrinkToFit="1"/>
    </xf>
    <xf numFmtId="0" fontId="40" fillId="3" borderId="0" xfId="3" applyFont="1" applyFill="1"/>
    <xf numFmtId="0" fontId="40" fillId="3" borderId="0" xfId="3" applyFont="1" applyFill="1" applyAlignment="1">
      <alignment horizontal="center"/>
    </xf>
    <xf numFmtId="0" fontId="40" fillId="3" borderId="0" xfId="3" applyFont="1" applyFill="1" applyAlignment="1">
      <alignment vertical="center"/>
    </xf>
    <xf numFmtId="0" fontId="26" fillId="2" borderId="1" xfId="3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/>
    </xf>
    <xf numFmtId="0" fontId="39" fillId="2" borderId="1" xfId="3" applyFont="1" applyFill="1" applyBorder="1" applyAlignment="1">
      <alignment horizontal="center" vertical="center" wrapText="1"/>
    </xf>
    <xf numFmtId="38" fontId="39" fillId="0" borderId="2" xfId="1" applyFont="1" applyFill="1" applyBorder="1" applyAlignment="1">
      <alignment vertical="center"/>
    </xf>
    <xf numFmtId="180" fontId="39" fillId="0" borderId="38" xfId="3" applyNumberFormat="1" applyFont="1" applyFill="1" applyBorder="1" applyAlignment="1">
      <alignment horizontal="center" vertical="center"/>
    </xf>
    <xf numFmtId="179" fontId="39" fillId="0" borderId="7" xfId="3" applyNumberFormat="1" applyFont="1" applyFill="1" applyBorder="1" applyAlignment="1">
      <alignment vertical="center"/>
    </xf>
    <xf numFmtId="0" fontId="39" fillId="2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vertical="center"/>
    </xf>
    <xf numFmtId="180" fontId="39" fillId="0" borderId="39" xfId="3" applyNumberFormat="1" applyFont="1" applyFill="1" applyBorder="1" applyAlignment="1">
      <alignment horizontal="center" vertical="center"/>
    </xf>
    <xf numFmtId="178" fontId="39" fillId="0" borderId="30" xfId="3" applyNumberFormat="1" applyFont="1" applyFill="1" applyBorder="1" applyAlignment="1">
      <alignment horizontal="center" vertical="center"/>
    </xf>
    <xf numFmtId="179" fontId="39" fillId="0" borderId="30" xfId="3" applyNumberFormat="1" applyFont="1" applyFill="1" applyBorder="1" applyAlignment="1">
      <alignment vertical="center"/>
    </xf>
    <xf numFmtId="0" fontId="39" fillId="2" borderId="17" xfId="3" applyFont="1" applyFill="1" applyBorder="1" applyAlignment="1">
      <alignment horizontal="center" vertical="center"/>
    </xf>
    <xf numFmtId="38" fontId="34" fillId="0" borderId="16" xfId="1" applyFont="1" applyFill="1" applyBorder="1" applyAlignment="1">
      <alignment vertical="center"/>
    </xf>
    <xf numFmtId="180" fontId="39" fillId="0" borderId="43" xfId="3" applyNumberFormat="1" applyFont="1" applyFill="1" applyBorder="1" applyAlignment="1">
      <alignment horizontal="center" vertical="center"/>
    </xf>
    <xf numFmtId="178" fontId="39" fillId="0" borderId="18" xfId="3" applyNumberFormat="1" applyFont="1" applyFill="1" applyBorder="1" applyAlignment="1">
      <alignment horizontal="center" vertical="center"/>
    </xf>
    <xf numFmtId="179" fontId="39" fillId="0" borderId="18" xfId="3" applyNumberFormat="1" applyFont="1" applyFill="1" applyBorder="1" applyAlignment="1">
      <alignment vertical="center"/>
    </xf>
    <xf numFmtId="57" fontId="40" fillId="3" borderId="0" xfId="3" applyNumberFormat="1" applyFont="1" applyFill="1" applyBorder="1"/>
    <xf numFmtId="0" fontId="39" fillId="2" borderId="19" xfId="3" applyFont="1" applyFill="1" applyBorder="1" applyAlignment="1">
      <alignment horizontal="center" vertical="center" wrapText="1"/>
    </xf>
    <xf numFmtId="38" fontId="39" fillId="0" borderId="15" xfId="1" applyFont="1" applyFill="1" applyBorder="1" applyAlignment="1">
      <alignment vertical="center"/>
    </xf>
    <xf numFmtId="180" fontId="39" fillId="0" borderId="45" xfId="3" applyNumberFormat="1" applyFont="1" applyFill="1" applyBorder="1" applyAlignment="1">
      <alignment horizontal="center" vertical="center"/>
    </xf>
    <xf numFmtId="178" fontId="39" fillId="0" borderId="20" xfId="3" applyNumberFormat="1" applyFont="1" applyFill="1" applyBorder="1" applyAlignment="1">
      <alignment horizontal="center" vertical="center"/>
    </xf>
    <xf numFmtId="0" fontId="39" fillId="0" borderId="20" xfId="3" applyFont="1" applyFill="1" applyBorder="1" applyAlignment="1">
      <alignment horizontal="center" vertical="center"/>
    </xf>
    <xf numFmtId="0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 applyAlignment="1">
      <alignment horizontal="center" vertical="center"/>
    </xf>
    <xf numFmtId="57" fontId="40" fillId="3" borderId="0" xfId="3" applyNumberFormat="1" applyFont="1" applyFill="1" applyBorder="1" applyAlignment="1">
      <alignment horizontal="center" vertical="center"/>
    </xf>
    <xf numFmtId="0" fontId="40" fillId="3" borderId="0" xfId="3" applyFont="1" applyFill="1" applyBorder="1"/>
    <xf numFmtId="181" fontId="40" fillId="3" borderId="0" xfId="3" applyNumberFormat="1" applyFont="1" applyFill="1" applyBorder="1"/>
    <xf numFmtId="57" fontId="40" fillId="3" borderId="0" xfId="3" applyNumberFormat="1" applyFont="1" applyFill="1" applyBorder="1" applyAlignment="1">
      <alignment horizontal="center"/>
    </xf>
    <xf numFmtId="0" fontId="26" fillId="2" borderId="69" xfId="3" applyFont="1" applyFill="1" applyBorder="1" applyAlignment="1">
      <alignment horizontal="left" wrapText="1"/>
    </xf>
    <xf numFmtId="0" fontId="39" fillId="2" borderId="4" xfId="3" applyFont="1" applyFill="1" applyBorder="1" applyAlignment="1">
      <alignment horizontal="center" vertical="center"/>
    </xf>
    <xf numFmtId="0" fontId="40" fillId="3" borderId="28" xfId="3" applyFont="1" applyFill="1" applyBorder="1" applyAlignment="1">
      <alignment vertical="center"/>
    </xf>
    <xf numFmtId="3" fontId="39" fillId="3" borderId="70" xfId="3" applyNumberFormat="1" applyFont="1" applyFill="1" applyBorder="1" applyAlignment="1">
      <alignment vertical="center"/>
    </xf>
    <xf numFmtId="180" fontId="39" fillId="0" borderId="71" xfId="3" applyNumberFormat="1" applyFont="1" applyFill="1" applyBorder="1" applyAlignment="1">
      <alignment horizontal="center" vertical="center"/>
    </xf>
    <xf numFmtId="0" fontId="40" fillId="3" borderId="31" xfId="3" applyFont="1" applyFill="1" applyBorder="1" applyAlignment="1">
      <alignment horizontal="center" vertical="center"/>
    </xf>
    <xf numFmtId="0" fontId="28" fillId="3" borderId="28" xfId="3" applyFont="1" applyFill="1" applyBorder="1" applyAlignment="1">
      <alignment horizontal="center" vertical="center"/>
    </xf>
    <xf numFmtId="3" fontId="39" fillId="3" borderId="31" xfId="3" applyNumberFormat="1" applyFont="1" applyFill="1" applyBorder="1" applyAlignment="1">
      <alignment vertical="center"/>
    </xf>
    <xf numFmtId="38" fontId="39" fillId="3" borderId="31" xfId="1" applyFont="1" applyFill="1" applyBorder="1" applyAlignment="1">
      <alignment vertical="center"/>
    </xf>
    <xf numFmtId="179" fontId="39" fillId="3" borderId="31" xfId="3" applyNumberFormat="1" applyFont="1" applyFill="1" applyBorder="1" applyAlignment="1">
      <alignment vertical="center"/>
    </xf>
    <xf numFmtId="38" fontId="39" fillId="3" borderId="70" xfId="1" applyFont="1" applyFill="1" applyBorder="1" applyAlignment="1">
      <alignment vertical="center"/>
    </xf>
    <xf numFmtId="180" fontId="39" fillId="0" borderId="28" xfId="3" applyNumberFormat="1" applyFont="1" applyFill="1" applyBorder="1" applyAlignment="1">
      <alignment horizontal="center" vertical="center"/>
    </xf>
    <xf numFmtId="38" fontId="39" fillId="3" borderId="0" xfId="1" applyFont="1" applyFill="1" applyAlignment="1">
      <alignment vertical="center"/>
    </xf>
    <xf numFmtId="178" fontId="39" fillId="0" borderId="28" xfId="3" applyNumberFormat="1" applyFont="1" applyFill="1" applyBorder="1" applyAlignment="1">
      <alignment horizontal="center" vertical="center"/>
    </xf>
    <xf numFmtId="0" fontId="40" fillId="3" borderId="44" xfId="3" applyFont="1" applyFill="1" applyBorder="1" applyAlignment="1">
      <alignment horizontal="center" vertical="center"/>
    </xf>
    <xf numFmtId="38" fontId="39" fillId="3" borderId="44" xfId="1" applyFont="1" applyFill="1" applyBorder="1" applyAlignment="1">
      <alignment vertical="center"/>
    </xf>
    <xf numFmtId="179" fontId="39" fillId="3" borderId="44" xfId="3" applyNumberFormat="1" applyFont="1" applyFill="1" applyBorder="1" applyAlignment="1">
      <alignment vertical="center"/>
    </xf>
    <xf numFmtId="38" fontId="39" fillId="3" borderId="72" xfId="1" applyFont="1" applyFill="1" applyBorder="1" applyAlignment="1">
      <alignment vertical="center"/>
    </xf>
    <xf numFmtId="181" fontId="40" fillId="3" borderId="0" xfId="3" applyNumberFormat="1" applyFont="1" applyFill="1" applyBorder="1" applyAlignment="1">
      <alignment horizontal="center"/>
    </xf>
    <xf numFmtId="0" fontId="40" fillId="3" borderId="0" xfId="3" applyFont="1" applyFill="1" applyBorder="1" applyAlignment="1">
      <alignment horizontal="center"/>
    </xf>
    <xf numFmtId="177" fontId="40" fillId="3" borderId="0" xfId="3" applyNumberFormat="1" applyFont="1" applyFill="1" applyAlignment="1">
      <alignment vertical="center"/>
    </xf>
    <xf numFmtId="38" fontId="34" fillId="0" borderId="28" xfId="1" applyFont="1" applyFill="1" applyBorder="1" applyAlignment="1">
      <alignment vertical="center"/>
    </xf>
    <xf numFmtId="38" fontId="39" fillId="0" borderId="16" xfId="1" applyFont="1" applyFill="1" applyBorder="1" applyAlignment="1">
      <alignment vertical="center"/>
    </xf>
    <xf numFmtId="0" fontId="39" fillId="6" borderId="5" xfId="3" applyFont="1" applyFill="1" applyBorder="1" applyAlignment="1">
      <alignment horizontal="center" vertical="center"/>
    </xf>
    <xf numFmtId="38" fontId="39" fillId="0" borderId="24" xfId="1" applyFont="1" applyFill="1" applyBorder="1" applyAlignment="1">
      <alignment vertical="center"/>
    </xf>
    <xf numFmtId="0" fontId="40" fillId="3" borderId="0" xfId="3" applyFont="1" applyFill="1" applyBorder="1" applyAlignment="1">
      <alignment wrapText="1"/>
    </xf>
    <xf numFmtId="0" fontId="39" fillId="6" borderId="28" xfId="3" applyFont="1" applyFill="1" applyBorder="1" applyAlignment="1">
      <alignment horizontal="center" vertical="center"/>
    </xf>
    <xf numFmtId="38" fontId="39" fillId="0" borderId="31" xfId="1" applyFont="1" applyFill="1" applyBorder="1" applyAlignment="1">
      <alignment vertical="center"/>
    </xf>
    <xf numFmtId="0" fontId="40" fillId="3" borderId="0" xfId="3" applyFont="1" applyFill="1" applyBorder="1" applyAlignment="1">
      <alignment vertical="center"/>
    </xf>
    <xf numFmtId="182" fontId="40" fillId="3" borderId="0" xfId="3" applyNumberFormat="1" applyFont="1" applyFill="1" applyBorder="1" applyAlignment="1">
      <alignment vertical="center"/>
    </xf>
    <xf numFmtId="0" fontId="39" fillId="6" borderId="17" xfId="3" applyFont="1" applyFill="1" applyBorder="1" applyAlignment="1">
      <alignment horizontal="center" vertical="center"/>
    </xf>
    <xf numFmtId="38" fontId="39" fillId="0" borderId="44" xfId="1" applyFont="1" applyFill="1" applyBorder="1" applyAlignment="1">
      <alignment vertical="center"/>
    </xf>
    <xf numFmtId="0" fontId="39" fillId="6" borderId="19" xfId="3" applyFont="1" applyFill="1" applyBorder="1" applyAlignment="1">
      <alignment horizontal="center" vertical="center" wrapText="1"/>
    </xf>
    <xf numFmtId="38" fontId="39" fillId="0" borderId="46" xfId="1" applyFont="1" applyFill="1" applyBorder="1" applyAlignment="1">
      <alignment vertical="center"/>
    </xf>
    <xf numFmtId="0" fontId="26" fillId="0" borderId="7" xfId="3" applyNumberFormat="1" applyFont="1" applyFill="1" applyBorder="1" applyAlignment="1">
      <alignment horizontal="center" vertical="center"/>
    </xf>
    <xf numFmtId="0" fontId="26" fillId="0" borderId="30" xfId="3" applyNumberFormat="1" applyFont="1" applyFill="1" applyBorder="1" applyAlignment="1">
      <alignment horizontal="center" vertical="center"/>
    </xf>
    <xf numFmtId="0" fontId="26" fillId="0" borderId="18" xfId="3" applyNumberFormat="1" applyFont="1" applyFill="1" applyBorder="1" applyAlignment="1">
      <alignment horizontal="center" vertical="center"/>
    </xf>
    <xf numFmtId="0" fontId="26" fillId="0" borderId="20" xfId="3" applyNumberFormat="1" applyFont="1" applyFill="1" applyBorder="1" applyAlignment="1">
      <alignment horizontal="center" vertical="center"/>
    </xf>
    <xf numFmtId="0" fontId="28" fillId="6" borderId="1" xfId="3" applyFont="1" applyFill="1" applyBorder="1" applyAlignment="1">
      <alignment horizontal="center" vertical="center" wrapText="1"/>
    </xf>
    <xf numFmtId="0" fontId="28" fillId="6" borderId="37" xfId="3" applyFont="1" applyFill="1" applyBorder="1" applyAlignment="1">
      <alignment horizontal="center" vertical="center"/>
    </xf>
    <xf numFmtId="0" fontId="28" fillId="6" borderId="35" xfId="3" applyFont="1" applyFill="1" applyBorder="1" applyAlignment="1">
      <alignment horizontal="center" vertical="center" wrapText="1"/>
    </xf>
    <xf numFmtId="0" fontId="28" fillId="6" borderId="35" xfId="3" applyFont="1" applyFill="1" applyBorder="1" applyAlignment="1">
      <alignment horizontal="center" vertical="center"/>
    </xf>
    <xf numFmtId="0" fontId="28" fillId="6" borderId="36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/>
    </xf>
    <xf numFmtId="0" fontId="42" fillId="3" borderId="0" xfId="3" applyFont="1" applyFill="1" applyAlignment="1">
      <alignment horizontal="center"/>
    </xf>
    <xf numFmtId="0" fontId="42" fillId="3" borderId="0" xfId="3" applyFont="1" applyFill="1"/>
    <xf numFmtId="0" fontId="39" fillId="3" borderId="0" xfId="3" applyFont="1" applyFill="1" applyBorder="1" applyAlignment="1">
      <alignment horizontal="center" vertical="center"/>
    </xf>
    <xf numFmtId="0" fontId="39" fillId="2" borderId="34" xfId="3" applyFont="1" applyFill="1" applyBorder="1" applyAlignment="1">
      <alignment horizontal="center" vertical="center"/>
    </xf>
    <xf numFmtId="0" fontId="39" fillId="2" borderId="35" xfId="3" applyFont="1" applyFill="1" applyBorder="1" applyAlignment="1">
      <alignment horizontal="center" vertical="center" wrapText="1"/>
    </xf>
    <xf numFmtId="0" fontId="39" fillId="2" borderId="40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40" fillId="2" borderId="5" xfId="3" applyFont="1" applyFill="1" applyBorder="1" applyAlignment="1">
      <alignment horizontal="center" vertical="center"/>
    </xf>
    <xf numFmtId="38" fontId="40" fillId="0" borderId="2" xfId="1" applyFont="1" applyFill="1" applyBorder="1" applyAlignment="1">
      <alignment vertical="center"/>
    </xf>
    <xf numFmtId="180" fontId="40" fillId="0" borderId="27" xfId="3" applyNumberFormat="1" applyFont="1" applyFill="1" applyBorder="1" applyAlignment="1">
      <alignment horizontal="center" vertical="center"/>
    </xf>
    <xf numFmtId="179" fontId="40" fillId="0" borderId="21" xfId="3" applyNumberFormat="1" applyFont="1" applyFill="1" applyBorder="1" applyAlignment="1">
      <alignment vertical="center"/>
    </xf>
    <xf numFmtId="179" fontId="40" fillId="3" borderId="0" xfId="3" applyNumberFormat="1" applyFont="1" applyFill="1" applyBorder="1" applyAlignment="1">
      <alignment vertical="center"/>
    </xf>
    <xf numFmtId="0" fontId="40" fillId="2" borderId="28" xfId="3" applyFont="1" applyFill="1" applyBorder="1" applyAlignment="1">
      <alignment horizontal="center" vertical="center"/>
    </xf>
    <xf numFmtId="38" fontId="40" fillId="0" borderId="28" xfId="1" applyFont="1" applyFill="1" applyBorder="1" applyAlignment="1">
      <alignment vertical="center"/>
    </xf>
    <xf numFmtId="180" fontId="40" fillId="0" borderId="29" xfId="3" applyNumberFormat="1" applyFont="1" applyFill="1" applyBorder="1" applyAlignment="1">
      <alignment horizontal="center" vertical="center"/>
    </xf>
    <xf numFmtId="179" fontId="40" fillId="0" borderId="33" xfId="3" applyNumberFormat="1" applyFont="1" applyFill="1" applyBorder="1" applyAlignment="1">
      <alignment vertical="center"/>
    </xf>
    <xf numFmtId="0" fontId="40" fillId="2" borderId="17" xfId="3" applyFont="1" applyFill="1" applyBorder="1" applyAlignment="1">
      <alignment horizontal="center" vertical="center"/>
    </xf>
    <xf numFmtId="38" fontId="40" fillId="0" borderId="16" xfId="1" applyFont="1" applyFill="1" applyBorder="1" applyAlignment="1">
      <alignment vertical="center"/>
    </xf>
    <xf numFmtId="180" fontId="40" fillId="0" borderId="42" xfId="3" applyNumberFormat="1" applyFont="1" applyFill="1" applyBorder="1" applyAlignment="1">
      <alignment horizontal="center" vertical="center"/>
    </xf>
    <xf numFmtId="179" fontId="40" fillId="0" borderId="47" xfId="3" applyNumberFormat="1" applyFont="1" applyFill="1" applyBorder="1" applyAlignment="1">
      <alignment vertical="center"/>
    </xf>
    <xf numFmtId="0" fontId="40" fillId="2" borderId="19" xfId="3" applyFont="1" applyFill="1" applyBorder="1" applyAlignment="1">
      <alignment horizontal="center" vertical="center" wrapText="1"/>
    </xf>
    <xf numFmtId="38" fontId="40" fillId="0" borderId="15" xfId="1" applyFont="1" applyFill="1" applyBorder="1" applyAlignment="1">
      <alignment vertical="center"/>
    </xf>
    <xf numFmtId="180" fontId="40" fillId="0" borderId="48" xfId="3" applyNumberFormat="1" applyFont="1" applyFill="1" applyBorder="1" applyAlignment="1">
      <alignment horizontal="center" vertical="center"/>
    </xf>
    <xf numFmtId="0" fontId="40" fillId="0" borderId="22" xfId="3" applyFont="1" applyFill="1" applyBorder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27" fillId="0" borderId="0" xfId="0" applyFont="1" applyBorder="1">
      <alignment vertical="center"/>
    </xf>
    <xf numFmtId="180" fontId="39" fillId="0" borderId="72" xfId="3" applyNumberFormat="1" applyFont="1" applyFill="1" applyBorder="1" applyAlignment="1">
      <alignment horizontal="center" vertical="center"/>
    </xf>
    <xf numFmtId="0" fontId="28" fillId="0" borderId="28" xfId="3" applyNumberFormat="1" applyFont="1" applyFill="1" applyBorder="1" applyAlignment="1">
      <alignment horizontal="center" vertical="center"/>
    </xf>
    <xf numFmtId="0" fontId="39" fillId="0" borderId="28" xfId="3" applyFont="1" applyFill="1" applyBorder="1" applyAlignment="1">
      <alignment horizontal="center" vertical="center"/>
    </xf>
    <xf numFmtId="38" fontId="39" fillId="0" borderId="28" xfId="1" applyFont="1" applyFill="1" applyBorder="1" applyAlignment="1">
      <alignment horizontal="right" vertical="center"/>
    </xf>
    <xf numFmtId="179" fontId="39" fillId="0" borderId="28" xfId="3" applyNumberFormat="1" applyFont="1" applyFill="1" applyBorder="1" applyAlignment="1">
      <alignment horizontal="right" vertical="center"/>
    </xf>
    <xf numFmtId="3" fontId="46" fillId="0" borderId="56" xfId="0" applyNumberFormat="1" applyFont="1" applyBorder="1" applyAlignment="1">
      <alignment horizontal="center"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3" fontId="46" fillId="0" borderId="49" xfId="0" applyNumberFormat="1" applyFont="1" applyBorder="1" applyAlignment="1">
      <alignment horizontal="center" vertical="center" wrapText="1"/>
    </xf>
    <xf numFmtId="186" fontId="39" fillId="0" borderId="28" xfId="3" quotePrefix="1" applyNumberFormat="1" applyFont="1" applyFill="1" applyBorder="1" applyAlignment="1">
      <alignment horizontal="right" vertical="center"/>
    </xf>
    <xf numFmtId="186" fontId="39" fillId="0" borderId="28" xfId="3" applyNumberFormat="1" applyFont="1" applyFill="1" applyBorder="1" applyAlignment="1">
      <alignment horizontal="right" vertical="center"/>
    </xf>
    <xf numFmtId="0" fontId="39" fillId="2" borderId="5" xfId="3" applyFont="1" applyFill="1" applyBorder="1" applyAlignment="1">
      <alignment horizontal="center" vertical="center"/>
    </xf>
    <xf numFmtId="183" fontId="39" fillId="0" borderId="11" xfId="0" applyNumberFormat="1" applyFont="1" applyBorder="1">
      <alignment vertical="center"/>
    </xf>
    <xf numFmtId="38" fontId="39" fillId="0" borderId="1" xfId="1" applyFont="1" applyBorder="1">
      <alignment vertical="center"/>
    </xf>
    <xf numFmtId="0" fontId="39" fillId="0" borderId="1" xfId="0" applyNumberFormat="1" applyFont="1" applyBorder="1">
      <alignment vertical="center"/>
    </xf>
    <xf numFmtId="38" fontId="39" fillId="0" borderId="26" xfId="1" applyFont="1" applyBorder="1">
      <alignment vertical="center"/>
    </xf>
    <xf numFmtId="38" fontId="39" fillId="0" borderId="26" xfId="1" applyFont="1" applyBorder="1" applyAlignment="1">
      <alignment horizontal="right" vertical="center"/>
    </xf>
    <xf numFmtId="0" fontId="32" fillId="4" borderId="4" xfId="0" applyFont="1" applyFill="1" applyBorder="1" applyAlignment="1">
      <alignment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/>
    </xf>
    <xf numFmtId="0" fontId="32" fillId="4" borderId="19" xfId="0" applyFont="1" applyFill="1" applyBorder="1" applyAlignment="1">
      <alignment vertical="center"/>
    </xf>
    <xf numFmtId="0" fontId="48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38" fontId="44" fillId="0" borderId="19" xfId="1" applyFont="1" applyFill="1" applyBorder="1" applyAlignment="1">
      <alignment vertical="center"/>
    </xf>
    <xf numFmtId="38" fontId="44" fillId="0" borderId="20" xfId="1" applyFont="1" applyFill="1" applyBorder="1" applyAlignment="1">
      <alignment vertical="center"/>
    </xf>
    <xf numFmtId="38" fontId="44" fillId="0" borderId="75" xfId="1" applyFont="1" applyFill="1" applyBorder="1" applyAlignment="1">
      <alignment vertical="center"/>
    </xf>
    <xf numFmtId="38" fontId="47" fillId="0" borderId="20" xfId="1" applyFont="1" applyFill="1" applyBorder="1" applyAlignment="1">
      <alignment vertical="center"/>
    </xf>
    <xf numFmtId="38" fontId="28" fillId="0" borderId="5" xfId="1" applyFont="1" applyFill="1" applyBorder="1" applyAlignment="1">
      <alignment vertical="center"/>
    </xf>
    <xf numFmtId="38" fontId="28" fillId="0" borderId="7" xfId="1" applyFont="1" applyFill="1" applyBorder="1" applyAlignment="1">
      <alignment vertical="center"/>
    </xf>
    <xf numFmtId="38" fontId="28" fillId="0" borderId="9" xfId="1" applyFont="1" applyFill="1" applyBorder="1" applyAlignment="1">
      <alignment vertical="center"/>
    </xf>
    <xf numFmtId="38" fontId="30" fillId="0" borderId="1" xfId="1" applyNumberFormat="1" applyFont="1" applyBorder="1">
      <alignment vertical="center"/>
    </xf>
    <xf numFmtId="180" fontId="39" fillId="0" borderId="9" xfId="3" applyNumberFormat="1" applyFont="1" applyFill="1" applyBorder="1" applyAlignment="1">
      <alignment horizontal="center" vertical="center"/>
    </xf>
    <xf numFmtId="0" fontId="28" fillId="0" borderId="2" xfId="3" applyNumberFormat="1" applyFont="1" applyFill="1" applyBorder="1" applyAlignment="1">
      <alignment horizontal="center" vertical="center"/>
    </xf>
    <xf numFmtId="179" fontId="39" fillId="0" borderId="2" xfId="3" applyNumberFormat="1" applyFont="1" applyFill="1" applyBorder="1" applyAlignment="1">
      <alignment vertical="center"/>
    </xf>
    <xf numFmtId="179" fontId="39" fillId="0" borderId="2" xfId="3" applyNumberFormat="1" applyFont="1" applyFill="1" applyBorder="1" applyAlignment="1">
      <alignment horizontal="right" vertical="center"/>
    </xf>
    <xf numFmtId="179" fontId="39" fillId="0" borderId="28" xfId="3" applyNumberFormat="1" applyFont="1" applyFill="1" applyBorder="1" applyAlignment="1">
      <alignment vertical="center"/>
    </xf>
    <xf numFmtId="180" fontId="39" fillId="0" borderId="0" xfId="3" applyNumberFormat="1" applyFont="1" applyFill="1" applyBorder="1" applyAlignment="1">
      <alignment horizontal="center" vertical="center"/>
    </xf>
    <xf numFmtId="178" fontId="39" fillId="0" borderId="16" xfId="3" applyNumberFormat="1" applyFont="1" applyFill="1" applyBorder="1" applyAlignment="1">
      <alignment horizontal="center" vertical="center"/>
    </xf>
    <xf numFmtId="0" fontId="28" fillId="0" borderId="16" xfId="3" applyNumberFormat="1" applyFont="1" applyFill="1" applyBorder="1" applyAlignment="1">
      <alignment horizontal="center" vertical="center"/>
    </xf>
    <xf numFmtId="179" fontId="39" fillId="0" borderId="16" xfId="3" applyNumberFormat="1" applyFont="1" applyFill="1" applyBorder="1" applyAlignment="1">
      <alignment vertical="center"/>
    </xf>
    <xf numFmtId="179" fontId="39" fillId="0" borderId="16" xfId="3" applyNumberFormat="1" applyFont="1" applyFill="1" applyBorder="1" applyAlignment="1">
      <alignment horizontal="right" vertical="center"/>
    </xf>
    <xf numFmtId="186" fontId="39" fillId="0" borderId="2" xfId="3" applyNumberFormat="1" applyFont="1" applyFill="1" applyBorder="1" applyAlignment="1">
      <alignment horizontal="right" vertical="center"/>
    </xf>
    <xf numFmtId="186" fontId="39" fillId="0" borderId="16" xfId="3" applyNumberFormat="1" applyFont="1" applyFill="1" applyBorder="1" applyAlignment="1">
      <alignment horizontal="right" vertical="center"/>
    </xf>
    <xf numFmtId="180" fontId="39" fillId="0" borderId="75" xfId="3" applyNumberFormat="1" applyFont="1" applyFill="1" applyBorder="1" applyAlignment="1">
      <alignment horizontal="center" vertical="center"/>
    </xf>
    <xf numFmtId="178" fontId="39" fillId="0" borderId="15" xfId="3" applyNumberFormat="1" applyFont="1" applyFill="1" applyBorder="1" applyAlignment="1">
      <alignment horizontal="center" vertical="center"/>
    </xf>
    <xf numFmtId="0" fontId="28" fillId="0" borderId="15" xfId="3" applyNumberFormat="1" applyFont="1" applyFill="1" applyBorder="1" applyAlignment="1">
      <alignment horizontal="center" vertical="center"/>
    </xf>
    <xf numFmtId="0" fontId="39" fillId="0" borderId="15" xfId="3" applyFont="1" applyFill="1" applyBorder="1" applyAlignment="1">
      <alignment horizontal="center" vertical="center"/>
    </xf>
    <xf numFmtId="38" fontId="39" fillId="0" borderId="15" xfId="1" applyFont="1" applyFill="1" applyBorder="1" applyAlignment="1">
      <alignment horizontal="right" vertical="center"/>
    </xf>
    <xf numFmtId="179" fontId="39" fillId="0" borderId="15" xfId="3" applyNumberFormat="1" applyFont="1" applyFill="1" applyBorder="1" applyAlignment="1">
      <alignment horizontal="right" vertical="center"/>
    </xf>
    <xf numFmtId="188" fontId="39" fillId="0" borderId="15" xfId="3" applyNumberFormat="1" applyFont="1" applyFill="1" applyBorder="1" applyAlignment="1">
      <alignment horizontal="right" vertical="center"/>
    </xf>
    <xf numFmtId="180" fontId="39" fillId="0" borderId="2" xfId="3" applyNumberFormat="1" applyFont="1" applyFill="1" applyBorder="1" applyAlignment="1">
      <alignment horizontal="center" vertical="center"/>
    </xf>
    <xf numFmtId="185" fontId="39" fillId="0" borderId="2" xfId="3" applyNumberFormat="1" applyFont="1" applyFill="1" applyBorder="1" applyAlignment="1">
      <alignment horizontal="right" vertical="center"/>
    </xf>
    <xf numFmtId="185" fontId="39" fillId="0" borderId="28" xfId="3" applyNumberFormat="1" applyFont="1" applyFill="1" applyBorder="1" applyAlignment="1">
      <alignment horizontal="right" vertical="center"/>
    </xf>
    <xf numFmtId="180" fontId="39" fillId="0" borderId="16" xfId="3" applyNumberFormat="1" applyFont="1" applyFill="1" applyBorder="1" applyAlignment="1">
      <alignment horizontal="center" vertical="center"/>
    </xf>
    <xf numFmtId="185" fontId="39" fillId="0" borderId="16" xfId="3" applyNumberFormat="1" applyFont="1" applyFill="1" applyBorder="1" applyAlignment="1">
      <alignment horizontal="right" vertical="center"/>
    </xf>
    <xf numFmtId="180" fontId="39" fillId="0" borderId="15" xfId="3" applyNumberFormat="1" applyFont="1" applyFill="1" applyBorder="1" applyAlignment="1">
      <alignment horizontal="center" vertical="center"/>
    </xf>
    <xf numFmtId="185" fontId="39" fillId="0" borderId="15" xfId="3" applyNumberFormat="1" applyFont="1" applyFill="1" applyBorder="1" applyAlignment="1">
      <alignment horizontal="right" vertical="center"/>
    </xf>
    <xf numFmtId="186" fontId="39" fillId="3" borderId="31" xfId="3" applyNumberFormat="1" applyFont="1" applyFill="1" applyBorder="1" applyAlignment="1">
      <alignment vertical="center"/>
    </xf>
    <xf numFmtId="186" fontId="39" fillId="3" borderId="44" xfId="3" applyNumberFormat="1" applyFont="1" applyFill="1" applyBorder="1" applyAlignment="1">
      <alignment vertical="center"/>
    </xf>
    <xf numFmtId="176" fontId="49" fillId="0" borderId="5" xfId="1" applyNumberFormat="1" applyFont="1" applyFill="1" applyBorder="1" applyAlignment="1">
      <alignment horizontal="right" vertical="center"/>
    </xf>
    <xf numFmtId="176" fontId="49" fillId="0" borderId="7" xfId="1" applyNumberFormat="1" applyFont="1" applyFill="1" applyBorder="1" applyAlignment="1">
      <alignment horizontal="right" vertical="center"/>
    </xf>
    <xf numFmtId="176" fontId="49" fillId="0" borderId="9" xfId="1" applyNumberFormat="1" applyFont="1" applyFill="1" applyBorder="1" applyAlignment="1">
      <alignment horizontal="right" vertical="center"/>
    </xf>
    <xf numFmtId="176" fontId="49" fillId="0" borderId="13" xfId="1" applyNumberFormat="1" applyFont="1" applyFill="1" applyBorder="1" applyAlignment="1">
      <alignment horizontal="right" vertical="center"/>
    </xf>
    <xf numFmtId="176" fontId="49" fillId="0" borderId="13" xfId="1" applyNumberFormat="1" applyFont="1" applyFill="1" applyBorder="1" applyAlignment="1">
      <alignment vertical="center"/>
    </xf>
    <xf numFmtId="176" fontId="49" fillId="0" borderId="51" xfId="1" applyNumberFormat="1" applyFont="1" applyFill="1" applyBorder="1" applyAlignment="1">
      <alignment horizontal="right" vertical="center"/>
    </xf>
    <xf numFmtId="176" fontId="49" fillId="0" borderId="52" xfId="1" applyNumberFormat="1" applyFont="1" applyFill="1" applyBorder="1" applyAlignment="1">
      <alignment horizontal="right" vertical="center"/>
    </xf>
    <xf numFmtId="176" fontId="49" fillId="0" borderId="53" xfId="1" applyNumberFormat="1" applyFont="1" applyFill="1" applyBorder="1" applyAlignment="1">
      <alignment horizontal="right" vertical="center"/>
    </xf>
    <xf numFmtId="176" fontId="49" fillId="0" borderId="54" xfId="1" applyNumberFormat="1" applyFont="1" applyFill="1" applyBorder="1" applyAlignment="1">
      <alignment horizontal="right" vertical="center"/>
    </xf>
    <xf numFmtId="176" fontId="49" fillId="0" borderId="6" xfId="1" applyNumberFormat="1" applyFont="1" applyFill="1" applyBorder="1" applyAlignment="1">
      <alignment horizontal="right" vertical="center"/>
    </xf>
    <xf numFmtId="176" fontId="49" fillId="0" borderId="8" xfId="1" applyNumberFormat="1" applyFont="1" applyFill="1" applyBorder="1" applyAlignment="1">
      <alignment horizontal="right" vertical="center"/>
    </xf>
    <xf numFmtId="176" fontId="49" fillId="0" borderId="12" xfId="1" applyNumberFormat="1" applyFont="1" applyFill="1" applyBorder="1" applyAlignment="1">
      <alignment horizontal="right" vertical="center"/>
    </xf>
    <xf numFmtId="176" fontId="49" fillId="0" borderId="14" xfId="1" applyNumberFormat="1" applyFont="1" applyFill="1" applyBorder="1" applyAlignment="1">
      <alignment horizontal="right" vertical="center"/>
    </xf>
    <xf numFmtId="56" fontId="33" fillId="0" borderId="0" xfId="0" applyNumberFormat="1" applyFont="1">
      <alignment vertical="center"/>
    </xf>
    <xf numFmtId="38" fontId="34" fillId="0" borderId="16" xfId="1" applyNumberFormat="1" applyFont="1" applyFill="1" applyBorder="1" applyAlignment="1">
      <alignment vertical="center"/>
    </xf>
    <xf numFmtId="178" fontId="39" fillId="0" borderId="73" xfId="3" applyNumberFormat="1" applyFont="1" applyFill="1" applyBorder="1" applyAlignment="1">
      <alignment horizontal="center" vertical="center"/>
    </xf>
    <xf numFmtId="0" fontId="31" fillId="2" borderId="1" xfId="3" applyFont="1" applyFill="1" applyBorder="1" applyAlignment="1">
      <alignment horizontal="center" vertical="center"/>
    </xf>
    <xf numFmtId="0" fontId="31" fillId="2" borderId="4" xfId="3" applyFont="1" applyFill="1" applyBorder="1" applyAlignment="1">
      <alignment horizontal="center" vertical="center"/>
    </xf>
    <xf numFmtId="0" fontId="31" fillId="2" borderId="26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0" fontId="31" fillId="3" borderId="1" xfId="3" applyFont="1" applyFill="1" applyBorder="1" applyAlignment="1">
      <alignment vertical="center"/>
    </xf>
    <xf numFmtId="14" fontId="31" fillId="3" borderId="1" xfId="3" applyNumberFormat="1" applyFont="1" applyFill="1" applyBorder="1" applyAlignment="1">
      <alignment vertical="center"/>
    </xf>
    <xf numFmtId="0" fontId="31" fillId="3" borderId="4" xfId="3" applyFont="1" applyFill="1" applyBorder="1" applyAlignment="1">
      <alignment horizontal="center" vertical="center"/>
    </xf>
    <xf numFmtId="0" fontId="31" fillId="3" borderId="1" xfId="3" applyFont="1" applyFill="1" applyBorder="1" applyAlignment="1">
      <alignment horizontal="center" vertical="center"/>
    </xf>
    <xf numFmtId="38" fontId="31" fillId="3" borderId="1" xfId="1" applyFont="1" applyFill="1" applyBorder="1" applyAlignment="1">
      <alignment vertical="center"/>
    </xf>
    <xf numFmtId="38" fontId="31" fillId="3" borderId="26" xfId="1" applyFont="1" applyFill="1" applyBorder="1" applyAlignment="1">
      <alignment vertical="center"/>
    </xf>
    <xf numFmtId="40" fontId="31" fillId="3" borderId="1" xfId="1" applyNumberFormat="1" applyFont="1" applyFill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8" fillId="0" borderId="12" xfId="0" applyFont="1" applyBorder="1" applyAlignment="1">
      <alignment vertical="center"/>
    </xf>
    <xf numFmtId="0" fontId="37" fillId="3" borderId="12" xfId="3" applyFont="1" applyFill="1" applyBorder="1" applyAlignment="1">
      <alignment vertical="center"/>
    </xf>
    <xf numFmtId="38" fontId="31" fillId="0" borderId="2" xfId="1" applyFont="1" applyFill="1" applyBorder="1" applyAlignment="1">
      <alignment vertical="center"/>
    </xf>
    <xf numFmtId="180" fontId="31" fillId="0" borderId="5" xfId="3" applyNumberFormat="1" applyFont="1" applyFill="1" applyBorder="1" applyAlignment="1">
      <alignment horizontal="center" vertical="center"/>
    </xf>
    <xf numFmtId="178" fontId="50" fillId="0" borderId="28" xfId="3" applyNumberFormat="1" applyFont="1" applyFill="1" applyBorder="1" applyAlignment="1">
      <alignment horizontal="center" vertical="center"/>
    </xf>
    <xf numFmtId="179" fontId="31" fillId="0" borderId="2" xfId="3" applyNumberFormat="1" applyFont="1" applyFill="1" applyBorder="1" applyAlignment="1">
      <alignment vertical="center"/>
    </xf>
    <xf numFmtId="38" fontId="31" fillId="0" borderId="28" xfId="1" applyFont="1" applyFill="1" applyBorder="1" applyAlignment="1">
      <alignment vertical="center"/>
    </xf>
    <xf numFmtId="180" fontId="31" fillId="0" borderId="70" xfId="3" applyNumberFormat="1" applyFont="1" applyFill="1" applyBorder="1" applyAlignment="1">
      <alignment horizontal="center" vertical="center"/>
    </xf>
    <xf numFmtId="179" fontId="31" fillId="0" borderId="28" xfId="3" applyNumberFormat="1" applyFont="1" applyFill="1" applyBorder="1" applyAlignment="1">
      <alignment vertical="center"/>
    </xf>
    <xf numFmtId="38" fontId="31" fillId="0" borderId="16" xfId="1" applyFont="1" applyFill="1" applyBorder="1" applyAlignment="1">
      <alignment vertical="center"/>
    </xf>
    <xf numFmtId="180" fontId="31" fillId="0" borderId="17" xfId="3" applyNumberFormat="1" applyFont="1" applyFill="1" applyBorder="1" applyAlignment="1">
      <alignment horizontal="center" vertical="center"/>
    </xf>
    <xf numFmtId="178" fontId="50" fillId="0" borderId="73" xfId="3" applyNumberFormat="1" applyFont="1" applyFill="1" applyBorder="1" applyAlignment="1">
      <alignment horizontal="center" vertical="center"/>
    </xf>
    <xf numFmtId="179" fontId="31" fillId="0" borderId="16" xfId="3" applyNumberFormat="1" applyFont="1" applyFill="1" applyBorder="1" applyAlignment="1">
      <alignment vertical="center"/>
    </xf>
    <xf numFmtId="38" fontId="31" fillId="0" borderId="15" xfId="1" applyFont="1" applyFill="1" applyBorder="1" applyAlignment="1">
      <alignment vertical="center"/>
    </xf>
    <xf numFmtId="180" fontId="31" fillId="0" borderId="19" xfId="3" applyNumberFormat="1" applyFont="1" applyFill="1" applyBorder="1" applyAlignment="1">
      <alignment horizontal="center" vertical="center"/>
    </xf>
    <xf numFmtId="178" fontId="50" fillId="0" borderId="15" xfId="3" applyNumberFormat="1" applyFont="1" applyFill="1" applyBorder="1" applyAlignment="1">
      <alignment horizontal="center" vertical="center"/>
    </xf>
    <xf numFmtId="0" fontId="31" fillId="0" borderId="15" xfId="3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74" xfId="1" applyNumberFormat="1" applyFont="1" applyFill="1" applyBorder="1" applyAlignment="1">
      <alignment horizontal="center" vertical="center"/>
    </xf>
    <xf numFmtId="176" fontId="7" fillId="3" borderId="26" xfId="1" applyNumberFormat="1" applyFont="1" applyFill="1" applyBorder="1" applyAlignment="1">
      <alignment horizontal="center" vertical="center"/>
    </xf>
    <xf numFmtId="55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74" xfId="1" applyNumberFormat="1" applyFont="1" applyFill="1" applyBorder="1">
      <alignment vertical="center"/>
    </xf>
    <xf numFmtId="176" fontId="0" fillId="3" borderId="26" xfId="1" applyNumberFormat="1" applyFont="1" applyFill="1" applyBorder="1">
      <alignment vertical="center"/>
    </xf>
    <xf numFmtId="187" fontId="0" fillId="3" borderId="1" xfId="0" applyNumberFormat="1" applyFill="1" applyBorder="1">
      <alignment vertical="center"/>
    </xf>
    <xf numFmtId="55" fontId="0" fillId="3" borderId="50" xfId="0" applyNumberFormat="1" applyFill="1" applyBorder="1">
      <alignment vertical="center"/>
    </xf>
    <xf numFmtId="0" fontId="0" fillId="3" borderId="50" xfId="0" applyFill="1" applyBorder="1">
      <alignment vertical="center"/>
    </xf>
    <xf numFmtId="176" fontId="0" fillId="3" borderId="76" xfId="1" applyNumberFormat="1" applyFont="1" applyFill="1" applyBorder="1">
      <alignment vertical="center"/>
    </xf>
    <xf numFmtId="176" fontId="0" fillId="3" borderId="55" xfId="1" applyNumberFormat="1" applyFont="1" applyFill="1" applyBorder="1">
      <alignment vertical="center"/>
    </xf>
    <xf numFmtId="187" fontId="0" fillId="3" borderId="50" xfId="0" applyNumberFormat="1" applyFill="1" applyBorder="1">
      <alignment vertical="center"/>
    </xf>
    <xf numFmtId="55" fontId="0" fillId="3" borderId="49" xfId="0" applyNumberFormat="1" applyFill="1" applyBorder="1" applyAlignment="1">
      <alignment horizontal="right" vertical="center"/>
    </xf>
    <xf numFmtId="0" fontId="0" fillId="3" borderId="49" xfId="0" applyFill="1" applyBorder="1">
      <alignment vertical="center"/>
    </xf>
    <xf numFmtId="176" fontId="0" fillId="3" borderId="49" xfId="1" applyNumberFormat="1" applyFont="1" applyFill="1" applyBorder="1">
      <alignment vertical="center"/>
    </xf>
    <xf numFmtId="176" fontId="7" fillId="3" borderId="1" xfId="1" applyNumberFormat="1" applyFont="1" applyFill="1" applyBorder="1" applyAlignment="1">
      <alignment horizontal="center" vertical="center"/>
    </xf>
    <xf numFmtId="55" fontId="0" fillId="3" borderId="1" xfId="0" applyNumberFormat="1" applyFill="1" applyBorder="1" applyAlignment="1">
      <alignment horizontal="left" vertical="center"/>
    </xf>
    <xf numFmtId="176" fontId="0" fillId="3" borderId="1" xfId="1" applyNumberFormat="1" applyFont="1" applyFill="1" applyBorder="1">
      <alignment vertical="center"/>
    </xf>
    <xf numFmtId="0" fontId="0" fillId="3" borderId="1" xfId="0" applyFill="1" applyBorder="1" applyAlignment="1">
      <alignment horizontal="right" vertical="center"/>
    </xf>
    <xf numFmtId="55" fontId="0" fillId="3" borderId="49" xfId="0" applyNumberForma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51" fillId="3" borderId="0" xfId="0" applyFont="1" applyFill="1">
      <alignment vertical="center"/>
    </xf>
    <xf numFmtId="0" fontId="51" fillId="3" borderId="0" xfId="0" applyFont="1" applyFill="1" applyAlignment="1">
      <alignment horizontal="right" vertical="center"/>
    </xf>
    <xf numFmtId="0" fontId="51" fillId="3" borderId="69" xfId="0" applyFont="1" applyFill="1" applyBorder="1" applyAlignment="1">
      <alignment vertical="center" wrapText="1"/>
    </xf>
    <xf numFmtId="0" fontId="51" fillId="3" borderId="1" xfId="0" applyFont="1" applyFill="1" applyBorder="1">
      <alignment vertical="center"/>
    </xf>
    <xf numFmtId="0" fontId="45" fillId="3" borderId="1" xfId="0" applyFont="1" applyFill="1" applyBorder="1">
      <alignment vertical="center"/>
    </xf>
    <xf numFmtId="0" fontId="51" fillId="3" borderId="1" xfId="0" applyFont="1" applyFill="1" applyBorder="1" applyAlignment="1">
      <alignment horizontal="right" vertical="center"/>
    </xf>
    <xf numFmtId="181" fontId="31" fillId="3" borderId="0" xfId="3" applyNumberFormat="1" applyFont="1" applyFill="1" applyBorder="1"/>
    <xf numFmtId="57" fontId="31" fillId="3" borderId="0" xfId="3" applyNumberFormat="1" applyFont="1" applyFill="1" applyBorder="1" applyAlignment="1">
      <alignment horizontal="center"/>
    </xf>
    <xf numFmtId="0" fontId="31" fillId="3" borderId="0" xfId="3" applyFont="1" applyFill="1" applyBorder="1"/>
    <xf numFmtId="0" fontId="31" fillId="3" borderId="0" xfId="3" applyFont="1" applyFill="1"/>
    <xf numFmtId="0" fontId="31" fillId="3" borderId="49" xfId="3" applyFont="1" applyFill="1" applyBorder="1" applyAlignment="1">
      <alignment vertical="center"/>
    </xf>
    <xf numFmtId="38" fontId="50" fillId="3" borderId="56" xfId="1" applyFont="1" applyFill="1" applyBorder="1" applyAlignment="1">
      <alignment vertical="center"/>
    </xf>
    <xf numFmtId="180" fontId="50" fillId="3" borderId="12" xfId="3" applyNumberFormat="1" applyFont="1" applyFill="1" applyBorder="1" applyAlignment="1">
      <alignment horizontal="center" vertical="center"/>
    </xf>
    <xf numFmtId="178" fontId="50" fillId="3" borderId="49" xfId="3" applyNumberFormat="1" applyFont="1" applyFill="1" applyBorder="1" applyAlignment="1">
      <alignment horizontal="center" vertical="center"/>
    </xf>
    <xf numFmtId="0" fontId="44" fillId="3" borderId="49" xfId="3" applyNumberFormat="1" applyFont="1" applyFill="1" applyBorder="1" applyAlignment="1">
      <alignment horizontal="center" vertical="center"/>
    </xf>
    <xf numFmtId="0" fontId="50" fillId="3" borderId="49" xfId="3" applyFont="1" applyFill="1" applyBorder="1" applyAlignment="1">
      <alignment horizontal="center" vertical="center"/>
    </xf>
    <xf numFmtId="38" fontId="50" fillId="3" borderId="49" xfId="1" applyFont="1" applyFill="1" applyBorder="1" applyAlignment="1">
      <alignment horizontal="right" vertical="center"/>
    </xf>
    <xf numFmtId="179" fontId="50" fillId="3" borderId="49" xfId="3" applyNumberFormat="1" applyFont="1" applyFill="1" applyBorder="1" applyAlignment="1">
      <alignment horizontal="right" vertical="center"/>
    </xf>
    <xf numFmtId="38" fontId="50" fillId="3" borderId="49" xfId="1" applyFont="1" applyFill="1" applyBorder="1" applyAlignment="1">
      <alignment vertical="center"/>
    </xf>
    <xf numFmtId="186" fontId="50" fillId="3" borderId="49" xfId="3" applyNumberFormat="1" applyFont="1" applyFill="1" applyBorder="1" applyAlignment="1">
      <alignment horizontal="right" vertical="center"/>
    </xf>
    <xf numFmtId="0" fontId="28" fillId="3" borderId="1" xfId="0" applyFont="1" applyFill="1" applyBorder="1">
      <alignment vertical="center"/>
    </xf>
    <xf numFmtId="184" fontId="28" fillId="3" borderId="1" xfId="1" applyNumberFormat="1" applyFont="1" applyFill="1" applyBorder="1">
      <alignment vertical="center"/>
    </xf>
    <xf numFmtId="38" fontId="29" fillId="0" borderId="1" xfId="1" applyFont="1" applyBorder="1">
      <alignment vertical="center"/>
    </xf>
    <xf numFmtId="38" fontId="52" fillId="0" borderId="1" xfId="1" applyNumberFormat="1" applyFont="1" applyBorder="1">
      <alignment vertical="center"/>
    </xf>
    <xf numFmtId="0" fontId="45" fillId="0" borderId="0" xfId="0" applyFont="1" applyAlignment="1">
      <alignment horizontal="right" vertical="center"/>
    </xf>
    <xf numFmtId="0" fontId="51" fillId="0" borderId="1" xfId="0" applyFont="1" applyBorder="1">
      <alignment vertical="center"/>
    </xf>
    <xf numFmtId="0" fontId="39" fillId="2" borderId="23" xfId="3" applyFont="1" applyFill="1" applyBorder="1" applyAlignment="1"/>
    <xf numFmtId="0" fontId="39" fillId="2" borderId="25" xfId="3" applyFont="1" applyFill="1" applyBorder="1" applyAlignment="1"/>
    <xf numFmtId="0" fontId="39" fillId="2" borderId="5" xfId="3" applyFont="1" applyFill="1" applyBorder="1" applyAlignment="1">
      <alignment horizontal="center" vertical="center"/>
    </xf>
    <xf numFmtId="0" fontId="39" fillId="2" borderId="9" xfId="3" applyFont="1" applyFill="1" applyBorder="1" applyAlignment="1">
      <alignment horizontal="center" vertical="center"/>
    </xf>
    <xf numFmtId="0" fontId="39" fillId="2" borderId="24" xfId="3" applyFont="1" applyFill="1" applyBorder="1" applyAlignment="1">
      <alignment horizontal="center" vertical="center"/>
    </xf>
    <xf numFmtId="0" fontId="39" fillId="6" borderId="23" xfId="3" applyFont="1" applyFill="1" applyBorder="1" applyAlignment="1"/>
    <xf numFmtId="0" fontId="39" fillId="6" borderId="25" xfId="3" applyFont="1" applyFill="1" applyBorder="1" applyAlignment="1"/>
    <xf numFmtId="0" fontId="39" fillId="6" borderId="5" xfId="3" applyFont="1" applyFill="1" applyBorder="1" applyAlignment="1">
      <alignment horizontal="center" vertical="center"/>
    </xf>
    <xf numFmtId="0" fontId="39" fillId="6" borderId="9" xfId="3" applyFont="1" applyFill="1" applyBorder="1" applyAlignment="1">
      <alignment horizontal="center" vertical="center"/>
    </xf>
    <xf numFmtId="0" fontId="39" fillId="6" borderId="24" xfId="3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0" fillId="3" borderId="77" xfId="0" applyFill="1" applyBorder="1" applyAlignment="1">
      <alignment horizontal="center" vertical="center"/>
    </xf>
    <xf numFmtId="0" fontId="0" fillId="3" borderId="78" xfId="0" applyFill="1" applyBorder="1" applyAlignment="1">
      <alignment horizontal="center" vertical="center"/>
    </xf>
    <xf numFmtId="192" fontId="30" fillId="3" borderId="5" xfId="1" applyNumberFormat="1" applyFont="1" applyFill="1" applyBorder="1" applyAlignment="1">
      <alignment horizontal="right" vertical="center"/>
    </xf>
    <xf numFmtId="192" fontId="30" fillId="0" borderId="7" xfId="1" applyNumberFormat="1" applyFont="1" applyBorder="1" applyAlignment="1">
      <alignment horizontal="right" vertical="center"/>
    </xf>
    <xf numFmtId="192" fontId="30" fillId="0" borderId="9" xfId="1" applyNumberFormat="1" applyFont="1" applyBorder="1" applyAlignment="1">
      <alignment horizontal="right" vertical="center"/>
    </xf>
    <xf numFmtId="192" fontId="30" fillId="0" borderId="13" xfId="1" applyNumberFormat="1" applyFont="1" applyBorder="1" applyAlignment="1">
      <alignment horizontal="right" vertical="center"/>
    </xf>
    <xf numFmtId="192" fontId="30" fillId="3" borderId="62" xfId="1" applyNumberFormat="1" applyFont="1" applyFill="1" applyBorder="1" applyAlignment="1">
      <alignment horizontal="right" vertical="center"/>
    </xf>
    <xf numFmtId="192" fontId="30" fillId="0" borderId="63" xfId="1" applyNumberFormat="1" applyFont="1" applyBorder="1" applyAlignment="1">
      <alignment horizontal="right" vertical="center"/>
    </xf>
    <xf numFmtId="192" fontId="30" fillId="0" borderId="61" xfId="1" applyNumberFormat="1" applyFont="1" applyBorder="1" applyAlignment="1">
      <alignment horizontal="right" vertical="center"/>
    </xf>
    <xf numFmtId="192" fontId="30" fillId="0" borderId="64" xfId="1" applyNumberFormat="1" applyFont="1" applyBorder="1" applyAlignment="1">
      <alignment horizontal="right" vertical="center"/>
    </xf>
  </cellXfs>
  <cellStyles count="5">
    <cellStyle name="パーセント" xfId="2" builtinId="5"/>
    <cellStyle name="桁区切り" xfId="1" builtinId="6"/>
    <cellStyle name="桁区切り 2" xfId="4" xr:uid="{00000000-0005-0000-0000-000002000000}"/>
    <cellStyle name="標準" xfId="0" builtinId="0"/>
    <cellStyle name="標準 2" xfId="3" xr:uid="{00000000-0005-0000-0000-000004000000}"/>
  </cellStyles>
  <dxfs count="76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8"/>
      </font>
    </dxf>
    <dxf>
      <font>
        <color rgb="FFFF0000"/>
      </font>
    </dxf>
    <dxf>
      <font>
        <color theme="8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4472C4"/>
      </font>
    </dxf>
    <dxf>
      <font>
        <color rgb="FFFF0000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</dxf>
    <dxf>
      <font>
        <b val="0"/>
        <i val="0"/>
        <color theme="8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  <dxf>
      <font>
        <color rgb="FFFF0000"/>
      </font>
      <fill>
        <patternFill patternType="none">
          <bgColor auto="1"/>
        </patternFill>
      </fill>
    </dxf>
    <dxf>
      <font>
        <color theme="4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4855177616796536E-3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8856557955618550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0594559899980012E-17"/>
                  <c:y val="2.6806889919511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5F-4EF7-8D26-99DD5F7118DD}"/>
                </c:ext>
              </c:extLst>
            </c:dLbl>
            <c:dLbl>
              <c:idx val="2"/>
              <c:layout>
                <c:manualLayout>
                  <c:x val="0"/>
                  <c:y val="2.144551193560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5F-4EF7-8D26-99DD5F7118DD}"/>
                </c:ext>
              </c:extLst>
            </c:dLbl>
            <c:dLbl>
              <c:idx val="3"/>
              <c:layout>
                <c:manualLayout>
                  <c:x val="0"/>
                  <c:y val="1.0722755967804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5F-4EF7-8D26-99DD5F7118DD}"/>
                </c:ext>
              </c:extLst>
            </c:dLbl>
            <c:dLbl>
              <c:idx val="4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5F-4EF7-8D26-99DD5F7118DD}"/>
                </c:ext>
              </c:extLst>
            </c:dLbl>
            <c:dLbl>
              <c:idx val="5"/>
              <c:layout>
                <c:manualLayout>
                  <c:x val="0"/>
                  <c:y val="2.1445511935609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5F-4EF7-8D26-99DD5F7118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'需要電力量（過去から）'!$C$49:$J$49</c15:sqref>
                  </c15:fullRef>
                </c:ext>
              </c:extLst>
              <c:f>'需要電力量（過去から）'!$C$49:$H$49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'需要電力量（過去から）'!$C$50:$J$50</c15:sqref>
                  </c15:fullRef>
                </c:ext>
              </c:extLst>
              <c:f>'需要電力量（過去から）'!$C$50:$H$50</c:f>
              <c:numCache>
                <c:formatCode>#,##0_);[Red]\(#,##0\)</c:formatCode>
                <c:ptCount val="6"/>
                <c:pt idx="0">
                  <c:v>10065.73848953</c:v>
                </c:pt>
                <c:pt idx="1">
                  <c:v>9560.0394388699988</c:v>
                </c:pt>
                <c:pt idx="2">
                  <c:v>9419.7784373900013</c:v>
                </c:pt>
                <c:pt idx="3">
                  <c:v>9387.6470000999998</c:v>
                </c:pt>
                <c:pt idx="4">
                  <c:v>9227.1327972999989</c:v>
                </c:pt>
                <c:pt idx="5">
                  <c:v>9040.6923403399996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'需要電力量（過去から）'!$J$50</c15:sqref>
                  <c15:dLbl>
                    <c:idx val="5"/>
                    <c:layout>
                      <c:manualLayout>
                        <c:x val="0"/>
                        <c:y val="-5.3613779839023568E-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D350-43F5-B517-184E8A2B58B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DD5F-4EF7-8D26-99DD5F711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8384"/>
        <c:axId val="310915640"/>
      </c:barChart>
      <c:catAx>
        <c:axId val="31091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5640"/>
        <c:crosses val="autoZero"/>
        <c:auto val="1"/>
        <c:lblAlgn val="ctr"/>
        <c:lblOffset val="100"/>
        <c:noMultiLvlLbl val="0"/>
      </c:catAx>
      <c:valAx>
        <c:axId val="310915640"/>
        <c:scaling>
          <c:orientation val="minMax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</a:t>
            </a:r>
            <a:r>
              <a:rPr lang="ja-JP" altLang="en-US" sz="900">
                <a:latin typeface="+mj-ea"/>
                <a:ea typeface="+mj-ea"/>
              </a:rPr>
              <a:t>億</a:t>
            </a:r>
            <a:r>
              <a:rPr lang="en-US" altLang="ja-JP" sz="900">
                <a:latin typeface="+mj-ea"/>
                <a:ea typeface="+mj-ea"/>
              </a:rPr>
              <a:t>kWh]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6.3492010588666237E-4"/>
          <c:y val="3.1620553359683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9630447066032973E-2"/>
          <c:y val="0.18228685145268014"/>
          <c:w val="0.63209462809263173"/>
          <c:h val="0.6895052925665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'需要電力量（過去から）'!$B$50</c:f>
              <c:strCache>
                <c:ptCount val="1"/>
                <c:pt idx="0">
                  <c:v>需要電力量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58200176477803E-2"/>
                  <c:y val="2.0989075970246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306807226757297"/>
                      <c:h val="0.131594202898550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1C2-4755-9752-98B427F90C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'需要電力量（過去から）'!$C$49:$K$49</c15:sqref>
                  </c15:fullRef>
                </c:ext>
              </c:extLst>
              <c:f>'需要電力量（過去から）'!$J$49:$K$49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'需要電力量（過去から）'!$C$50:$K$50</c15:sqref>
                  </c15:fullRef>
                </c:ext>
              </c:extLst>
              <c:f>'需要電力量（過去から）'!$J$50:$K$50</c:f>
              <c:numCache>
                <c:formatCode>#,##0_);[Red]\(#,##0\)</c:formatCode>
                <c:ptCount val="2"/>
                <c:pt idx="0">
                  <c:v>8904.5074387999994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'需要電力量（過去から）'!$C$50</c15:sqref>
                  <c15:dLbl>
                    <c:idx val="-1"/>
                    <c:layout>
                      <c:manualLayout>
                        <c:x val="-2.0594559899980012E-17"/>
                        <c:y val="2.6806889919511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8F4-41C6-B25A-8794714BFEDE}"/>
                      </c:ext>
                    </c:extLst>
                  </c15:dLbl>
                </c15:categoryFilterException>
                <c15:categoryFilterException>
                  <c15:sqref>'需要電力量（過去から）'!$E$50</c15:sqref>
                  <c15:dLbl>
                    <c:idx val="-1"/>
                    <c:layout>
                      <c:manualLayout>
                        <c:x val="0"/>
                        <c:y val="2.14455119356093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8F4-41C6-B25A-8794714BFEDE}"/>
                      </c:ext>
                    </c:extLst>
                  </c15:dLbl>
                </c15:categoryFilterException>
                <c15:categoryFilterException>
                  <c15:sqref>'需要電力量（過去から）'!$F$50</c15:sqref>
                  <c15:dLbl>
                    <c:idx val="-1"/>
                    <c:layout>
                      <c:manualLayout>
                        <c:x val="0"/>
                        <c:y val="1.072275596780466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8F4-41C6-B25A-8794714BFEDE}"/>
                      </c:ext>
                    </c:extLst>
                  </c15:dLbl>
                </c15:categoryFilterException>
                <c15:categoryFilterException>
                  <c15:sqref>'需要電力量（過去から）'!$G$50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8F4-41C6-B25A-8794714BFEDE}"/>
                      </c:ext>
                    </c:extLst>
                  </c15:dLbl>
                </c15:categoryFilterException>
                <c15:categoryFilterException>
                  <c15:sqref>'需要電力量（過去から）'!$H$50</c15:sqref>
                  <c15:dLbl>
                    <c:idx val="-1"/>
                    <c:layout>
                      <c:manualLayout>
                        <c:x val="0"/>
                        <c:y val="2.144551193560942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68F4-41C6-B25A-8794714BFED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41C2-4755-9752-98B427F9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919952"/>
        <c:axId val="310913680"/>
      </c:barChart>
      <c:catAx>
        <c:axId val="31091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3680"/>
        <c:crosses val="autoZero"/>
        <c:auto val="1"/>
        <c:lblAlgn val="ctr"/>
        <c:lblOffset val="100"/>
        <c:noMultiLvlLbl val="0"/>
      </c:catAx>
      <c:valAx>
        <c:axId val="310913680"/>
        <c:scaling>
          <c:orientation val="minMax"/>
          <c:max val="10200"/>
          <c:min val="84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1.0661293600926376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9133858267716536E-2"/>
          <c:y val="0.13690482607087837"/>
          <c:w val="0.906174783707592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'負荷率（過去から）'!$C$47:$J$47</c15:sqref>
                  </c15:fullRef>
                </c:ext>
              </c:extLst>
              <c:f>'負荷率（過去から）'!$C$47:$H$47</c:f>
              <c:strCache>
                <c:ptCount val="6"/>
                <c:pt idx="0">
                  <c:v>平成２２年度</c:v>
                </c:pt>
                <c:pt idx="1">
                  <c:v>平成２３年度</c:v>
                </c:pt>
                <c:pt idx="2">
                  <c:v>平成２４年度</c:v>
                </c:pt>
                <c:pt idx="3">
                  <c:v>平成２５年度</c:v>
                </c:pt>
                <c:pt idx="4">
                  <c:v>平成２６年度</c:v>
                </c:pt>
                <c:pt idx="5">
                  <c:v>平成２７年度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'負荷率（過去から）'!$C$48:$J$48</c15:sqref>
                  </c15:fullRef>
                </c:ext>
              </c:extLst>
              <c:f>'負荷率（過去から）'!$C$48:$H$48</c:f>
              <c:numCache>
                <c:formatCode>#,##0.0;[Red]\-#,##0.0</c:formatCode>
                <c:ptCount val="6"/>
                <c:pt idx="0">
                  <c:v>63.149158245134359</c:v>
                </c:pt>
                <c:pt idx="1">
                  <c:v>67.72464498938416</c:v>
                </c:pt>
                <c:pt idx="2">
                  <c:v>67.026724007459435</c:v>
                </c:pt>
                <c:pt idx="3">
                  <c:v>65.135448186625851</c:v>
                </c:pt>
                <c:pt idx="4">
                  <c:v>65.907710603949226</c:v>
                </c:pt>
                <c:pt idx="5">
                  <c:v>62.634395511810013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9-405E-8FCA-2B476E18D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916424"/>
        <c:axId val="313427400"/>
      </c:lineChart>
      <c:catAx>
        <c:axId val="31091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7400"/>
        <c:crosses val="autoZero"/>
        <c:auto val="1"/>
        <c:lblAlgn val="ctr"/>
        <c:lblOffset val="100"/>
        <c:noMultiLvlLbl val="0"/>
      </c:catAx>
      <c:valAx>
        <c:axId val="31342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091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ea"/>
                <a:ea typeface="+mj-ea"/>
                <a:cs typeface="+mn-cs"/>
              </a:defRPr>
            </a:pPr>
            <a:r>
              <a:rPr lang="en-US" altLang="ja-JP" sz="900">
                <a:latin typeface="+mj-ea"/>
                <a:ea typeface="+mj-ea"/>
              </a:rPr>
              <a:t>[%]</a:t>
            </a:r>
            <a:endParaRPr lang="ja-JP" altLang="en-US" sz="900">
              <a:latin typeface="+mj-ea"/>
              <a:ea typeface="+mj-ea"/>
            </a:endParaRPr>
          </a:p>
        </c:rich>
      </c:tx>
      <c:layout>
        <c:manualLayout>
          <c:xMode val="edge"/>
          <c:yMode val="edge"/>
          <c:x val="2.1424821897263139E-3"/>
          <c:y val="3.5714302453272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ea"/>
              <a:ea typeface="+mj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9332508436445442"/>
          <c:y val="0.13690482607087837"/>
          <c:w val="0.6019130108736408"/>
          <c:h val="0.72075446229586726"/>
        </c:manualLayout>
      </c:layout>
      <c:lineChart>
        <c:grouping val="standard"/>
        <c:varyColors val="0"/>
        <c:ser>
          <c:idx val="1"/>
          <c:order val="0"/>
          <c:tx>
            <c:strRef>
              <c:f>'負荷率（過去から）'!$B$48:$B$49</c:f>
              <c:strCache>
                <c:ptCount val="1"/>
                <c:pt idx="0">
                  <c:v>負荷率 平均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4865077349202319"/>
                  <c:y val="-6.06304183682125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71428571428568"/>
                      <c:h val="0.148631022043036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A3F-44DD-AFB7-1C932F701092}"/>
                </c:ext>
              </c:extLst>
            </c:dLbl>
            <c:dLbl>
              <c:idx val="1"/>
              <c:layout>
                <c:manualLayout>
                  <c:x val="0"/>
                  <c:y val="-5.95238374221210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F-44DD-AFB7-1C932F701092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'負荷率（過去から）'!$C$47:$K$47</c15:sqref>
                  </c15:fullRef>
                </c:ext>
              </c:extLst>
              <c:f>'負荷率（過去から）'!$J$47:$K$47</c:f>
              <c:strCache>
                <c:ptCount val="2"/>
                <c:pt idx="0">
                  <c:v>平成２８年度</c:v>
                </c:pt>
                <c:pt idx="1">
                  <c:v>平成２９年度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'負荷率（過去から）'!$C$48:$K$48</c15:sqref>
                  </c15:fullRef>
                </c:ext>
              </c:extLst>
              <c:f>'負荷率（過去から）'!$J$48:$K$48</c:f>
              <c:numCache>
                <c:formatCode>#,##0.0;[Red]\-#,##0.0</c:formatCode>
                <c:ptCount val="2"/>
                <c:pt idx="0">
                  <c:v>65.771245501400941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F-44DD-AFB7-1C932F701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3428576"/>
        <c:axId val="313426224"/>
      </c:lineChart>
      <c:catAx>
        <c:axId val="3134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6224"/>
        <c:crosses val="autoZero"/>
        <c:auto val="1"/>
        <c:lblAlgn val="ctr"/>
        <c:lblOffset val="100"/>
        <c:noMultiLvlLbl val="0"/>
      </c:catAx>
      <c:valAx>
        <c:axId val="313426224"/>
        <c:scaling>
          <c:orientation val="minMax"/>
          <c:max val="69"/>
          <c:min val="6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342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29308</xdr:colOff>
      <xdr:row>15</xdr:row>
      <xdr:rowOff>117231</xdr:rowOff>
    </xdr:from>
    <xdr:to>
      <xdr:col>8</xdr:col>
      <xdr:colOff>0</xdr:colOff>
      <xdr:row>29</xdr:row>
      <xdr:rowOff>126756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0</xdr:colOff>
      <xdr:row>6</xdr:row>
      <xdr:rowOff>0</xdr:rowOff>
    </xdr:from>
    <xdr:to>
      <xdr:col>16</xdr:col>
      <xdr:colOff>476250</xdr:colOff>
      <xdr:row>15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  <a:extLst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876925" y="971550"/>
          <a:ext cx="28575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  <xdr:twoCellAnchor>
    <xdr:from>
      <xdr:col>8</xdr:col>
      <xdr:colOff>114299</xdr:colOff>
      <xdr:row>15</xdr:row>
      <xdr:rowOff>114300</xdr:rowOff>
    </xdr:from>
    <xdr:to>
      <xdr:col>10</xdr:col>
      <xdr:colOff>695325</xdr:colOff>
      <xdr:row>29</xdr:row>
      <xdr:rowOff>123825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8</xdr:col>
      <xdr:colOff>19051</xdr:colOff>
      <xdr:row>28</xdr:row>
      <xdr:rowOff>76199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18</xdr:col>
          <xdr:colOff>152400</xdr:colOff>
          <xdr:row>15</xdr:row>
          <xdr:rowOff>114300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636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876925" y="866775"/>
              <a:ext cx="2867025" cy="19145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9</xdr:col>
      <xdr:colOff>0</xdr:colOff>
      <xdr:row>16</xdr:row>
      <xdr:rowOff>0</xdr:rowOff>
    </xdr:from>
    <xdr:to>
      <xdr:col>11</xdr:col>
      <xdr:colOff>600075</xdr:colOff>
      <xdr:row>28</xdr:row>
      <xdr:rowOff>76199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1_&#24180;&#27425;&#22577;&#21578;&#26360;\25_&#38651;&#21147;&#38656;&#32102;&#12539;&#38651;&#21147;&#31995;&#32113;&#12398;&#23455;&#32318;\2023&#24180;&#24230;(2022&#24180;&#24230;&#23455;&#32318;&#21454;&#37682;&#65289;\0621%20&#36939;&#29992;&#37096;&#12424;&#12426;&#12487;&#12540;&#12479;&#25552;&#20379;\&#12304;&#20316;&#26989;&#29992;&#12305;2023&#24180;&#24230;&#24180;&#27425;&#22577;&#21578;&#26360;_01&#38656;&#32102;&#23455;&#32318;(2022&#24180;&#24230;&#23455;&#32318;&#65289;r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気象"/>
      <sheetName val="最大需要電力（月別）"/>
      <sheetName val="需要電力量（月別）"/>
      <sheetName val="負荷率（月別）"/>
      <sheetName val="需要電力量（過去から）"/>
      <sheetName val="負荷率（過去から）"/>
      <sheetName val="最大需要電力 （日別）＆広域予備率"/>
      <sheetName val="最小需要電力 （日別）"/>
      <sheetName val="融通指示実績2022(R4) "/>
      <sheetName val="抑制指令実績(2022)"/>
      <sheetName val="×九州本土_抑制指令実績 (2022年度)"/>
      <sheetName val="×九州離島＿抑制指令実績 (2022年度)"/>
    </sheetNames>
    <sheetDataSet>
      <sheetData sheetId="0"/>
      <sheetData sheetId="1">
        <row r="82">
          <cell r="N82">
            <v>16608.180499999999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view="pageBreakPreview" zoomScale="85" zoomScaleNormal="85" zoomScaleSheetLayoutView="85" workbookViewId="0">
      <selection activeCell="E1" sqref="E1"/>
    </sheetView>
  </sheetViews>
  <sheetFormatPr defaultColWidth="8.88671875" defaultRowHeight="17.399999999999999" x14ac:dyDescent="0.2"/>
  <cols>
    <col min="1" max="1" width="10.77734375" style="131" customWidth="1"/>
    <col min="2" max="5" width="17.21875" style="132" customWidth="1"/>
    <col min="6" max="6" width="3.33203125" style="132" customWidth="1"/>
    <col min="7" max="16384" width="8.88671875" style="132"/>
  </cols>
  <sheetData>
    <row r="1" spans="1:7" ht="13.05" customHeight="1" x14ac:dyDescent="0.2">
      <c r="A1" s="131" t="s">
        <v>137</v>
      </c>
      <c r="B1" s="132" t="s">
        <v>265</v>
      </c>
      <c r="G1" s="133"/>
    </row>
    <row r="2" spans="1:7" ht="16.5" customHeight="1" x14ac:dyDescent="0.2">
      <c r="A2" s="358"/>
      <c r="B2" s="358"/>
      <c r="C2" s="358"/>
      <c r="D2" s="358"/>
      <c r="G2" s="133"/>
    </row>
    <row r="3" spans="1:7" ht="16.5" customHeight="1" x14ac:dyDescent="0.2">
      <c r="A3" s="134" t="s">
        <v>71</v>
      </c>
      <c r="B3" s="135" t="s">
        <v>121</v>
      </c>
      <c r="C3" s="136" t="s">
        <v>122</v>
      </c>
      <c r="D3" s="136" t="s">
        <v>131</v>
      </c>
      <c r="G3" s="133"/>
    </row>
    <row r="4" spans="1:7" ht="16.5" customHeight="1" x14ac:dyDescent="0.2">
      <c r="A4" s="137" t="s">
        <v>72</v>
      </c>
      <c r="B4" s="283">
        <v>3</v>
      </c>
      <c r="C4" s="284">
        <v>94</v>
      </c>
      <c r="D4" s="285">
        <v>120</v>
      </c>
      <c r="G4" s="133"/>
    </row>
    <row r="5" spans="1:7" ht="16.5" customHeight="1" x14ac:dyDescent="0.2">
      <c r="A5" s="137" t="s">
        <v>73</v>
      </c>
      <c r="B5" s="283">
        <v>1.7</v>
      </c>
      <c r="C5" s="284">
        <v>112</v>
      </c>
      <c r="D5" s="285">
        <v>126</v>
      </c>
      <c r="G5" s="133"/>
    </row>
    <row r="6" spans="1:7" ht="16.5" customHeight="1" x14ac:dyDescent="0.2">
      <c r="A6" s="137" t="s">
        <v>74</v>
      </c>
      <c r="B6" s="283">
        <v>0.9</v>
      </c>
      <c r="C6" s="284">
        <v>109</v>
      </c>
      <c r="D6" s="285">
        <v>101</v>
      </c>
      <c r="G6" s="133"/>
    </row>
    <row r="7" spans="1:7" ht="16.5" customHeight="1" x14ac:dyDescent="0.2">
      <c r="A7" s="137" t="s">
        <v>75</v>
      </c>
      <c r="B7" s="283">
        <v>0.1</v>
      </c>
      <c r="C7" s="284">
        <v>137</v>
      </c>
      <c r="D7" s="285">
        <v>93</v>
      </c>
      <c r="G7" s="133"/>
    </row>
    <row r="8" spans="1:7" ht="16.5" customHeight="1" x14ac:dyDescent="0.2">
      <c r="A8" s="138"/>
      <c r="B8" s="139"/>
      <c r="C8" s="139"/>
      <c r="D8" s="140"/>
      <c r="E8" s="141"/>
      <c r="G8" s="133"/>
    </row>
    <row r="9" spans="1:7" ht="16.5" customHeight="1" x14ac:dyDescent="0.2">
      <c r="A9" s="131" t="s">
        <v>138</v>
      </c>
      <c r="B9" s="132" t="s">
        <v>266</v>
      </c>
      <c r="G9" s="133"/>
    </row>
    <row r="10" spans="1:7" ht="16.5" customHeight="1" x14ac:dyDescent="0.2">
      <c r="A10" s="358"/>
      <c r="B10" s="358"/>
      <c r="C10" s="358"/>
      <c r="D10" s="358"/>
      <c r="E10" s="358"/>
      <c r="G10" s="133"/>
    </row>
    <row r="11" spans="1:7" ht="16.5" customHeight="1" x14ac:dyDescent="0.2">
      <c r="A11" s="134" t="s">
        <v>71</v>
      </c>
      <c r="B11" s="135" t="s">
        <v>121</v>
      </c>
      <c r="C11" s="136" t="s">
        <v>122</v>
      </c>
      <c r="D11" s="136" t="s">
        <v>131</v>
      </c>
      <c r="E11" s="142" t="s">
        <v>123</v>
      </c>
      <c r="G11" s="133"/>
    </row>
    <row r="12" spans="1:7" ht="16.5" customHeight="1" x14ac:dyDescent="0.2">
      <c r="A12" s="137" t="s">
        <v>72</v>
      </c>
      <c r="B12" s="283">
        <v>1.1000000000000001</v>
      </c>
      <c r="C12" s="284">
        <v>106</v>
      </c>
      <c r="D12" s="284">
        <v>109</v>
      </c>
      <c r="E12" s="286">
        <v>82</v>
      </c>
      <c r="G12" s="133"/>
    </row>
    <row r="13" spans="1:7" ht="16.5" customHeight="1" x14ac:dyDescent="0.2">
      <c r="A13" s="137" t="s">
        <v>73</v>
      </c>
      <c r="B13" s="283">
        <v>1.6</v>
      </c>
      <c r="C13" s="284">
        <v>109</v>
      </c>
      <c r="D13" s="284">
        <v>103</v>
      </c>
      <c r="E13" s="286">
        <v>53</v>
      </c>
      <c r="G13" s="133"/>
    </row>
    <row r="14" spans="1:7" ht="16.5" customHeight="1" x14ac:dyDescent="0.2">
      <c r="A14" s="137" t="s">
        <v>74</v>
      </c>
      <c r="B14" s="283">
        <v>1.5</v>
      </c>
      <c r="C14" s="284">
        <v>117</v>
      </c>
      <c r="D14" s="284">
        <v>100</v>
      </c>
      <c r="E14" s="286">
        <v>36</v>
      </c>
      <c r="G14" s="133"/>
    </row>
    <row r="15" spans="1:7" ht="16.5" customHeight="1" x14ac:dyDescent="0.2">
      <c r="A15" s="137" t="s">
        <v>75</v>
      </c>
      <c r="B15" s="283">
        <v>1</v>
      </c>
      <c r="C15" s="284">
        <v>86</v>
      </c>
      <c r="D15" s="284">
        <v>124</v>
      </c>
      <c r="E15" s="287" t="s">
        <v>70</v>
      </c>
      <c r="G15" s="133"/>
    </row>
    <row r="16" spans="1:7" x14ac:dyDescent="0.2">
      <c r="A16" s="138"/>
      <c r="B16" s="139"/>
      <c r="C16" s="139"/>
      <c r="D16" s="140"/>
      <c r="E16" s="143"/>
      <c r="G16" s="133"/>
    </row>
  </sheetData>
  <phoneticPr fontId="1"/>
  <conditionalFormatting sqref="B8:C8">
    <cfRule type="dataBar" priority="6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{CADD0CB4-D552-49D2-A063-04B91A9B773F}</x14:id>
        </ext>
      </extLst>
    </cfRule>
  </conditionalFormatting>
  <conditionalFormatting sqref="D8">
    <cfRule type="dataBar" priority="5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{BD624755-6267-4A0D-A57F-85ED14DAF22A}</x14:id>
        </ext>
      </extLst>
    </cfRule>
  </conditionalFormatting>
  <conditionalFormatting sqref="D16">
    <cfRule type="dataBar" priority="3">
      <dataBar>
        <cfvo type="min"/>
        <cfvo type="max"/>
        <color theme="9" tint="0.59999389629810485"/>
      </dataBar>
      <extLst>
        <ext xmlns:x14="http://schemas.microsoft.com/office/spreadsheetml/2009/9/main" uri="{B025F937-C7B1-47D3-B67F-A62EFF666E3E}">
          <x14:id>{F1645853-1012-47BB-AE73-3A24DF8F36DB}</x14:id>
        </ext>
      </extLst>
    </cfRule>
  </conditionalFormatting>
  <conditionalFormatting sqref="E16">
    <cfRule type="dataBar" priority="2">
      <dataBar>
        <cfvo type="min"/>
        <cfvo type="max"/>
        <color theme="4" tint="0.59999389629810485"/>
      </dataBar>
      <extLst>
        <ext xmlns:x14="http://schemas.microsoft.com/office/spreadsheetml/2009/9/main" uri="{B025F937-C7B1-47D3-B67F-A62EFF666E3E}">
          <x14:id>{01129C38-BB48-4711-8D52-F9F94A247E69}</x14:id>
        </ext>
      </extLst>
    </cfRule>
  </conditionalFormatting>
  <conditionalFormatting sqref="B16:C16">
    <cfRule type="dataBar" priority="1">
      <dataBar>
        <cfvo type="min"/>
        <cfvo type="max"/>
        <color theme="5" tint="0.39997558519241921"/>
      </dataBar>
      <extLst>
        <ext xmlns:x14="http://schemas.microsoft.com/office/spreadsheetml/2009/9/main" uri="{B025F937-C7B1-47D3-B67F-A62EFF666E3E}">
          <x14:id>{6A91D941-2E79-4772-B9E0-498B17929DDC}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ADD0CB4-D552-49D2-A063-04B91A9B773F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B8:C8</xm:sqref>
        </x14:conditionalFormatting>
        <x14:conditionalFormatting xmlns:xm="http://schemas.microsoft.com/office/excel/2006/main">
          <x14:cfRule type="dataBar" id="{BD624755-6267-4A0D-A57F-85ED14DAF2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</xm:sqref>
        </x14:conditionalFormatting>
        <x14:conditionalFormatting xmlns:xm="http://schemas.microsoft.com/office/excel/2006/main">
          <x14:cfRule type="dataBar" id="{F1645853-1012-47BB-AE73-3A24DF8F3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D16</xm:sqref>
        </x14:conditionalFormatting>
        <x14:conditionalFormatting xmlns:xm="http://schemas.microsoft.com/office/excel/2006/main">
          <x14:cfRule type="dataBar" id="{01129C38-BB48-4711-8D52-F9F94A247E6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</xm:sqref>
        </x14:conditionalFormatting>
        <x14:conditionalFormatting xmlns:xm="http://schemas.microsoft.com/office/excel/2006/main">
          <x14:cfRule type="dataBar" id="{6A91D941-2E79-4772-B9E0-498B17929DDC}">
            <x14:dataBar minLength="0" maxLength="100" gradient="0">
              <x14:cfvo type="autoMin"/>
              <x14:cfvo type="autoMax"/>
              <x14:negativeFillColor theme="4" tint="0.59999389629810485"/>
              <x14:axisColor rgb="FF000000"/>
            </x14:dataBar>
          </x14:cfRule>
          <xm:sqref>B16:C16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16"/>
  <sheetViews>
    <sheetView view="pageBreakPreview" zoomScale="90" zoomScaleNormal="55" zoomScaleSheetLayoutView="90" workbookViewId="0">
      <selection activeCell="L10" sqref="L10"/>
    </sheetView>
  </sheetViews>
  <sheetFormatPr defaultColWidth="9" defaultRowHeight="17.399999999999999" x14ac:dyDescent="0.5"/>
  <cols>
    <col min="1" max="1" width="2.6640625" style="168" customWidth="1"/>
    <col min="2" max="2" width="7.77734375" style="168" customWidth="1"/>
    <col min="3" max="3" width="9.77734375" style="168" customWidth="1"/>
    <col min="4" max="4" width="6.33203125" style="169" customWidth="1"/>
    <col min="5" max="5" width="2.88671875" style="169" customWidth="1"/>
    <col min="6" max="6" width="12.77734375" style="169" customWidth="1"/>
    <col min="7" max="7" width="7.77734375" style="168" customWidth="1"/>
    <col min="8" max="8" width="10.6640625" style="168" customWidth="1"/>
    <col min="9" max="9" width="2.6640625" style="168" customWidth="1"/>
    <col min="10" max="10" width="9.44140625" style="169" customWidth="1"/>
    <col min="11" max="13" width="10" style="169" customWidth="1"/>
    <col min="14" max="19" width="10" style="168" customWidth="1"/>
    <col min="20" max="16384" width="9" style="168"/>
  </cols>
  <sheetData>
    <row r="1" spans="2:18" x14ac:dyDescent="0.5">
      <c r="B1" s="133" t="s">
        <v>149</v>
      </c>
      <c r="C1" s="168" t="s">
        <v>258</v>
      </c>
      <c r="J1" s="170" t="s">
        <v>202</v>
      </c>
      <c r="K1" s="170" t="s">
        <v>246</v>
      </c>
      <c r="L1" s="170"/>
      <c r="M1" s="170"/>
      <c r="N1" s="170"/>
    </row>
    <row r="2" spans="2:18" ht="18" customHeight="1" x14ac:dyDescent="0.5">
      <c r="B2" s="360"/>
      <c r="C2" s="360"/>
      <c r="D2" s="360"/>
      <c r="E2" s="360"/>
      <c r="F2" s="360"/>
      <c r="G2" s="360"/>
      <c r="H2" s="360"/>
      <c r="J2" s="170"/>
      <c r="K2" s="406"/>
      <c r="L2" s="407"/>
      <c r="M2" s="407"/>
      <c r="N2" s="407"/>
      <c r="O2" s="408"/>
      <c r="P2" s="408"/>
      <c r="Q2" s="409"/>
      <c r="R2" s="409" t="s">
        <v>245</v>
      </c>
    </row>
    <row r="3" spans="2:18" ht="20.25" customHeight="1" x14ac:dyDescent="0.5">
      <c r="B3" s="431"/>
      <c r="C3" s="433" t="s">
        <v>244</v>
      </c>
      <c r="D3" s="434"/>
      <c r="E3" s="434"/>
      <c r="F3" s="434"/>
      <c r="G3" s="434"/>
      <c r="H3" s="435"/>
      <c r="J3" s="276"/>
      <c r="K3" s="278">
        <v>2016</v>
      </c>
      <c r="L3" s="278">
        <v>2017</v>
      </c>
      <c r="M3" s="278">
        <v>2018</v>
      </c>
      <c r="N3" s="278">
        <v>2019</v>
      </c>
      <c r="O3" s="278">
        <v>2020</v>
      </c>
      <c r="P3" s="275">
        <v>2021</v>
      </c>
      <c r="Q3" s="275">
        <v>2022</v>
      </c>
      <c r="R3" s="275">
        <v>2023</v>
      </c>
    </row>
    <row r="4" spans="2:18" ht="36" customHeight="1" x14ac:dyDescent="0.5">
      <c r="B4" s="432"/>
      <c r="C4" s="237" t="s">
        <v>179</v>
      </c>
      <c r="D4" s="238" t="s">
        <v>49</v>
      </c>
      <c r="E4" s="239" t="s">
        <v>50</v>
      </c>
      <c r="F4" s="240" t="s">
        <v>126</v>
      </c>
      <c r="G4" s="239" t="s">
        <v>67</v>
      </c>
      <c r="H4" s="241" t="s">
        <v>180</v>
      </c>
      <c r="I4" s="218"/>
      <c r="J4" s="277" t="s">
        <v>182</v>
      </c>
      <c r="K4" s="279">
        <v>6516</v>
      </c>
      <c r="L4" s="279">
        <v>6477</v>
      </c>
      <c r="M4" s="279">
        <v>6496</v>
      </c>
      <c r="N4" s="279">
        <v>6398</v>
      </c>
      <c r="O4" s="279">
        <v>6065</v>
      </c>
      <c r="P4" s="274">
        <v>6332</v>
      </c>
      <c r="Q4" s="274">
        <v>6239.3105999999998</v>
      </c>
      <c r="R4" s="274">
        <v>5944.1593000000003</v>
      </c>
    </row>
    <row r="5" spans="2:18" ht="20.25" customHeight="1" x14ac:dyDescent="0.5">
      <c r="B5" s="222" t="s">
        <v>11</v>
      </c>
      <c r="C5" s="174">
        <v>223.1</v>
      </c>
      <c r="D5" s="175">
        <v>45194</v>
      </c>
      <c r="E5" s="212" t="s">
        <v>127</v>
      </c>
      <c r="F5" s="233" t="s">
        <v>171</v>
      </c>
      <c r="G5" s="176">
        <v>17.899999999999999</v>
      </c>
      <c r="H5" s="223">
        <v>7080</v>
      </c>
      <c r="I5" s="224"/>
    </row>
    <row r="6" spans="2:18" s="170" customFormat="1" ht="20.25" customHeight="1" x14ac:dyDescent="0.2">
      <c r="B6" s="225" t="s">
        <v>12</v>
      </c>
      <c r="C6" s="178">
        <v>568.70000000000005</v>
      </c>
      <c r="D6" s="179">
        <v>45051</v>
      </c>
      <c r="E6" s="212" t="s">
        <v>136</v>
      </c>
      <c r="F6" s="234" t="s">
        <v>172</v>
      </c>
      <c r="G6" s="181">
        <v>18.899999999999999</v>
      </c>
      <c r="H6" s="226">
        <v>15859.3</v>
      </c>
      <c r="I6" s="227"/>
    </row>
    <row r="7" spans="2:18" s="170" customFormat="1" ht="20.25" customHeight="1" x14ac:dyDescent="0.2">
      <c r="B7" s="225" t="s">
        <v>13</v>
      </c>
      <c r="C7" s="178">
        <v>1887.6</v>
      </c>
      <c r="D7" s="179">
        <v>45050</v>
      </c>
      <c r="E7" s="212" t="s">
        <v>133</v>
      </c>
      <c r="F7" s="234" t="s">
        <v>171</v>
      </c>
      <c r="G7" s="181">
        <v>19.7</v>
      </c>
      <c r="H7" s="226">
        <v>53465.9</v>
      </c>
      <c r="I7" s="227"/>
    </row>
    <row r="8" spans="2:18" s="170" customFormat="1" ht="20.25" customHeight="1" x14ac:dyDescent="0.2">
      <c r="B8" s="225" t="s">
        <v>14</v>
      </c>
      <c r="C8" s="178">
        <v>804.3</v>
      </c>
      <c r="D8" s="179">
        <v>45051</v>
      </c>
      <c r="E8" s="212" t="s">
        <v>136</v>
      </c>
      <c r="F8" s="234" t="s">
        <v>171</v>
      </c>
      <c r="G8" s="181">
        <v>20.100000000000001</v>
      </c>
      <c r="H8" s="226">
        <v>22316.400000000001</v>
      </c>
      <c r="I8" s="228"/>
    </row>
    <row r="9" spans="2:18" s="170" customFormat="1" ht="20.25" customHeight="1" x14ac:dyDescent="0.2">
      <c r="B9" s="225" t="s">
        <v>15</v>
      </c>
      <c r="C9" s="178">
        <v>178.12</v>
      </c>
      <c r="D9" s="179">
        <v>45051</v>
      </c>
      <c r="E9" s="212" t="s">
        <v>136</v>
      </c>
      <c r="F9" s="234" t="s">
        <v>172</v>
      </c>
      <c r="G9" s="181">
        <v>21</v>
      </c>
      <c r="H9" s="226">
        <v>4813</v>
      </c>
      <c r="I9" s="228"/>
    </row>
    <row r="10" spans="2:18" s="170" customFormat="1" ht="20.25" customHeight="1" x14ac:dyDescent="0.2">
      <c r="B10" s="225" t="s">
        <v>16</v>
      </c>
      <c r="C10" s="178">
        <v>952.46839999999997</v>
      </c>
      <c r="D10" s="179">
        <v>45050</v>
      </c>
      <c r="E10" s="212" t="s">
        <v>133</v>
      </c>
      <c r="F10" s="234" t="s">
        <v>171</v>
      </c>
      <c r="G10" s="181">
        <v>20.100000000000001</v>
      </c>
      <c r="H10" s="226">
        <v>26475.9</v>
      </c>
      <c r="I10" s="227"/>
    </row>
    <row r="11" spans="2:18" s="170" customFormat="1" ht="20.25" customHeight="1" x14ac:dyDescent="0.5">
      <c r="B11" s="225" t="s">
        <v>17</v>
      </c>
      <c r="C11" s="178">
        <v>408.5</v>
      </c>
      <c r="D11" s="179">
        <v>45051</v>
      </c>
      <c r="E11" s="180" t="s">
        <v>136</v>
      </c>
      <c r="F11" s="234" t="s">
        <v>172</v>
      </c>
      <c r="G11" s="181">
        <v>20.3</v>
      </c>
      <c r="H11" s="226">
        <v>11049.9</v>
      </c>
      <c r="I11" s="227"/>
      <c r="O11" s="168"/>
    </row>
    <row r="12" spans="2:18" s="170" customFormat="1" ht="20.25" customHeight="1" x14ac:dyDescent="0.5">
      <c r="B12" s="225" t="s">
        <v>18</v>
      </c>
      <c r="C12" s="178">
        <v>187.3</v>
      </c>
      <c r="D12" s="179">
        <v>45051</v>
      </c>
      <c r="E12" s="180" t="s">
        <v>136</v>
      </c>
      <c r="F12" s="234" t="s">
        <v>171</v>
      </c>
      <c r="G12" s="181">
        <v>19.899999999999999</v>
      </c>
      <c r="H12" s="226">
        <v>5123.5</v>
      </c>
      <c r="I12" s="228"/>
      <c r="O12" s="187"/>
    </row>
    <row r="13" spans="2:18" s="170" customFormat="1" ht="20.25" customHeight="1" x14ac:dyDescent="0.5">
      <c r="B13" s="225" t="s">
        <v>19</v>
      </c>
      <c r="C13" s="178">
        <v>632</v>
      </c>
      <c r="D13" s="179">
        <v>45215</v>
      </c>
      <c r="E13" s="180" t="s">
        <v>127</v>
      </c>
      <c r="F13" s="234" t="s">
        <v>171</v>
      </c>
      <c r="G13" s="181">
        <v>20.8</v>
      </c>
      <c r="H13" s="226">
        <v>20303.7</v>
      </c>
      <c r="I13" s="227"/>
      <c r="O13" s="168"/>
    </row>
    <row r="14" spans="2:18" s="170" customFormat="1" ht="18" customHeight="1" thickBot="1" x14ac:dyDescent="0.55000000000000004">
      <c r="B14" s="229" t="s">
        <v>20</v>
      </c>
      <c r="C14" s="345">
        <v>58.71</v>
      </c>
      <c r="D14" s="184">
        <v>45250</v>
      </c>
      <c r="E14" s="185" t="s">
        <v>127</v>
      </c>
      <c r="F14" s="235" t="s">
        <v>171</v>
      </c>
      <c r="G14" s="186">
        <v>20.399999999999999</v>
      </c>
      <c r="H14" s="230">
        <v>1814.3</v>
      </c>
      <c r="I14" s="228"/>
      <c r="O14" s="168"/>
    </row>
    <row r="15" spans="2:18" s="170" customFormat="1" ht="18" customHeight="1" thickTop="1" x14ac:dyDescent="0.5">
      <c r="B15" s="231" t="s">
        <v>52</v>
      </c>
      <c r="C15" s="189">
        <v>5944.1593000000003</v>
      </c>
      <c r="D15" s="190">
        <v>45051</v>
      </c>
      <c r="E15" s="191" t="s">
        <v>136</v>
      </c>
      <c r="F15" s="236" t="s">
        <v>171</v>
      </c>
      <c r="G15" s="192" t="s">
        <v>70</v>
      </c>
      <c r="H15" s="232">
        <v>165990</v>
      </c>
      <c r="I15" s="228"/>
      <c r="O15" s="187"/>
    </row>
    <row r="16" spans="2:18" s="170" customFormat="1" ht="18" customHeight="1" x14ac:dyDescent="0.5">
      <c r="I16" s="194"/>
      <c r="O16" s="168"/>
    </row>
  </sheetData>
  <mergeCells count="2">
    <mergeCell ref="B3:B4"/>
    <mergeCell ref="C3:H3"/>
  </mergeCells>
  <phoneticPr fontId="1"/>
  <pageMargins left="0.2" right="0.27" top="0.67" bottom="0.83" header="0.51200000000000001" footer="0.51200000000000001"/>
  <pageSetup paperSize="9" scale="65" orientation="portrait" r:id="rId1"/>
  <headerFooter alignWithMargins="0"/>
  <colBreaks count="1" manualBreakCount="1">
    <brk id="18" max="1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view="pageBreakPreview" zoomScale="85" zoomScaleNormal="55" zoomScaleSheetLayoutView="85" workbookViewId="0">
      <selection activeCell="E16" sqref="E16"/>
    </sheetView>
  </sheetViews>
  <sheetFormatPr defaultColWidth="9" defaultRowHeight="17.399999999999999" x14ac:dyDescent="0.5"/>
  <cols>
    <col min="1" max="1" width="7.77734375" style="168" customWidth="1"/>
    <col min="2" max="3" width="14" style="168" customWidth="1"/>
    <col min="4" max="4" width="5.77734375" style="168" customWidth="1"/>
    <col min="5" max="5" width="12.21875" style="169" customWidth="1"/>
    <col min="6" max="6" width="1" style="218" customWidth="1"/>
    <col min="7" max="7" width="2.88671875" style="196" customWidth="1"/>
    <col min="8" max="8" width="9.44140625" style="169" customWidth="1"/>
    <col min="9" max="9" width="4" style="169" customWidth="1"/>
    <col min="10" max="10" width="5.88671875" style="169" bestFit="1" customWidth="1"/>
    <col min="11" max="11" width="10" style="169" customWidth="1"/>
    <col min="12" max="12" width="8.6640625" style="168" customWidth="1"/>
    <col min="13" max="13" width="8.109375" style="168" customWidth="1"/>
    <col min="14" max="16384" width="9" style="168"/>
  </cols>
  <sheetData>
    <row r="1" spans="1:13" x14ac:dyDescent="0.5">
      <c r="A1" s="133" t="s">
        <v>203</v>
      </c>
      <c r="B1" s="168" t="s">
        <v>259</v>
      </c>
    </row>
    <row r="2" spans="1:13" ht="13.95" customHeight="1" x14ac:dyDescent="0.55000000000000004">
      <c r="A2" s="360"/>
      <c r="B2" s="360"/>
      <c r="C2" s="360"/>
      <c r="D2" s="360"/>
      <c r="E2" s="360"/>
      <c r="F2" s="242"/>
      <c r="G2" s="242"/>
      <c r="H2" s="243"/>
      <c r="I2" s="243"/>
      <c r="J2" s="244"/>
      <c r="K2" s="244"/>
    </row>
    <row r="3" spans="1:13" ht="20.25" customHeight="1" x14ac:dyDescent="0.5">
      <c r="A3" s="426"/>
      <c r="B3" s="428" t="s">
        <v>243</v>
      </c>
      <c r="C3" s="429"/>
      <c r="D3" s="429"/>
      <c r="E3" s="430"/>
      <c r="F3" s="245"/>
    </row>
    <row r="4" spans="1:13" ht="41.25" customHeight="1" x14ac:dyDescent="0.5">
      <c r="A4" s="427"/>
      <c r="B4" s="173" t="s">
        <v>132</v>
      </c>
      <c r="C4" s="246" t="s">
        <v>49</v>
      </c>
      <c r="D4" s="247" t="s">
        <v>50</v>
      </c>
      <c r="E4" s="248" t="s">
        <v>53</v>
      </c>
      <c r="F4" s="249"/>
    </row>
    <row r="5" spans="1:13" ht="20.25" customHeight="1" x14ac:dyDescent="0.5">
      <c r="A5" s="250" t="s">
        <v>11</v>
      </c>
      <c r="B5" s="361">
        <v>9385</v>
      </c>
      <c r="C5" s="362">
        <v>45163</v>
      </c>
      <c r="D5" s="363" t="s">
        <v>136</v>
      </c>
      <c r="E5" s="364">
        <v>29.7</v>
      </c>
      <c r="F5" s="254"/>
    </row>
    <row r="6" spans="1:13" ht="20.25" customHeight="1" x14ac:dyDescent="0.5">
      <c r="A6" s="255" t="s">
        <v>12</v>
      </c>
      <c r="B6" s="365">
        <v>27215.9</v>
      </c>
      <c r="C6" s="366">
        <v>45162</v>
      </c>
      <c r="D6" s="363" t="s">
        <v>133</v>
      </c>
      <c r="E6" s="367">
        <v>29.3</v>
      </c>
      <c r="F6" s="254"/>
    </row>
    <row r="7" spans="1:13" ht="20.25" customHeight="1" x14ac:dyDescent="0.5">
      <c r="A7" s="255" t="s">
        <v>13</v>
      </c>
      <c r="B7" s="365">
        <v>101455.5</v>
      </c>
      <c r="C7" s="366">
        <v>45125</v>
      </c>
      <c r="D7" s="363" t="s">
        <v>135</v>
      </c>
      <c r="E7" s="367">
        <v>31.8</v>
      </c>
      <c r="F7" s="254"/>
    </row>
    <row r="8" spans="1:13" s="170" customFormat="1" ht="20.25" customHeight="1" x14ac:dyDescent="0.2">
      <c r="A8" s="255" t="s">
        <v>14</v>
      </c>
      <c r="B8" s="365">
        <v>46116.4</v>
      </c>
      <c r="C8" s="366">
        <v>45125</v>
      </c>
      <c r="D8" s="363" t="s">
        <v>135</v>
      </c>
      <c r="E8" s="367">
        <v>31.9</v>
      </c>
      <c r="F8" s="254"/>
      <c r="G8" s="227"/>
    </row>
    <row r="9" spans="1:13" s="170" customFormat="1" ht="20.25" customHeight="1" x14ac:dyDescent="0.2">
      <c r="A9" s="255" t="s">
        <v>15</v>
      </c>
      <c r="B9" s="365">
        <v>9592.9</v>
      </c>
      <c r="C9" s="366">
        <v>45142</v>
      </c>
      <c r="D9" s="363" t="s">
        <v>136</v>
      </c>
      <c r="E9" s="367">
        <v>31.9</v>
      </c>
      <c r="F9" s="254"/>
      <c r="G9" s="227"/>
    </row>
    <row r="10" spans="1:13" s="170" customFormat="1" ht="20.25" customHeight="1" x14ac:dyDescent="0.2">
      <c r="A10" s="255" t="s">
        <v>16</v>
      </c>
      <c r="B10" s="365">
        <v>49917.8</v>
      </c>
      <c r="C10" s="366">
        <v>45135</v>
      </c>
      <c r="D10" s="363" t="s">
        <v>136</v>
      </c>
      <c r="E10" s="367">
        <v>31.1</v>
      </c>
      <c r="F10" s="254"/>
      <c r="G10" s="227"/>
    </row>
    <row r="11" spans="1:13" s="170" customFormat="1" ht="20.25" customHeight="1" x14ac:dyDescent="0.2">
      <c r="A11" s="255" t="s">
        <v>17</v>
      </c>
      <c r="B11" s="365">
        <v>19802.8</v>
      </c>
      <c r="C11" s="366">
        <v>45141</v>
      </c>
      <c r="D11" s="363" t="s">
        <v>133</v>
      </c>
      <c r="E11" s="367">
        <v>30.9</v>
      </c>
      <c r="F11" s="254"/>
      <c r="G11" s="227"/>
    </row>
    <row r="12" spans="1:13" s="170" customFormat="1" ht="20.25" customHeight="1" x14ac:dyDescent="0.2">
      <c r="A12" s="255" t="s">
        <v>18</v>
      </c>
      <c r="B12" s="365">
        <v>9020.4</v>
      </c>
      <c r="C12" s="366">
        <v>45134</v>
      </c>
      <c r="D12" s="363" t="s">
        <v>133</v>
      </c>
      <c r="E12" s="367">
        <v>31.3</v>
      </c>
      <c r="F12" s="254"/>
      <c r="G12" s="227"/>
    </row>
    <row r="13" spans="1:13" s="170" customFormat="1" ht="20.25" customHeight="1" x14ac:dyDescent="0.5">
      <c r="A13" s="255" t="s">
        <v>19</v>
      </c>
      <c r="B13" s="365">
        <v>29932.6</v>
      </c>
      <c r="C13" s="366">
        <v>45142</v>
      </c>
      <c r="D13" s="363" t="s">
        <v>136</v>
      </c>
      <c r="E13" s="367">
        <v>31.9</v>
      </c>
      <c r="F13" s="254"/>
      <c r="G13" s="227"/>
      <c r="M13" s="168"/>
    </row>
    <row r="14" spans="1:13" s="170" customFormat="1" ht="20.25" customHeight="1" thickBot="1" x14ac:dyDescent="0.55000000000000004">
      <c r="A14" s="259" t="s">
        <v>20</v>
      </c>
      <c r="B14" s="368">
        <v>3096.4</v>
      </c>
      <c r="C14" s="369">
        <v>45113</v>
      </c>
      <c r="D14" s="370" t="s">
        <v>133</v>
      </c>
      <c r="E14" s="371">
        <v>30.1</v>
      </c>
      <c r="F14" s="254"/>
      <c r="G14" s="227"/>
      <c r="M14" s="187"/>
    </row>
    <row r="15" spans="1:13" s="170" customFormat="1" ht="20.25" customHeight="1" thickTop="1" x14ac:dyDescent="0.5">
      <c r="A15" s="263" t="s">
        <v>52</v>
      </c>
      <c r="B15" s="372">
        <v>300714.2</v>
      </c>
      <c r="C15" s="373">
        <v>45142</v>
      </c>
      <c r="D15" s="374" t="s">
        <v>136</v>
      </c>
      <c r="E15" s="375" t="s">
        <v>70</v>
      </c>
      <c r="F15" s="194"/>
      <c r="G15" s="227"/>
      <c r="M15" s="168"/>
    </row>
    <row r="16" spans="1:13" s="170" customFormat="1" ht="18" customHeight="1" x14ac:dyDescent="0.5">
      <c r="A16" s="194"/>
      <c r="B16" s="194"/>
      <c r="C16" s="194"/>
      <c r="D16" s="194"/>
      <c r="E16" s="194"/>
      <c r="F16" s="194"/>
      <c r="G16" s="227"/>
      <c r="M16" s="168"/>
    </row>
    <row r="17" spans="1:8" x14ac:dyDescent="0.5">
      <c r="A17" s="133" t="s">
        <v>150</v>
      </c>
      <c r="B17" s="168" t="s">
        <v>260</v>
      </c>
    </row>
    <row r="18" spans="1:8" ht="19.2" x14ac:dyDescent="0.55000000000000004">
      <c r="A18" s="360"/>
      <c r="B18" s="360"/>
      <c r="C18" s="360"/>
      <c r="D18" s="360"/>
      <c r="E18" s="360"/>
      <c r="F18" s="242"/>
    </row>
    <row r="19" spans="1:8" ht="20.25" customHeight="1" x14ac:dyDescent="0.5">
      <c r="A19" s="426"/>
      <c r="B19" s="428" t="s">
        <v>243</v>
      </c>
      <c r="C19" s="429"/>
      <c r="D19" s="429"/>
      <c r="E19" s="430"/>
      <c r="F19" s="245"/>
    </row>
    <row r="20" spans="1:8" ht="41.25" customHeight="1" x14ac:dyDescent="0.5">
      <c r="A20" s="427"/>
      <c r="B20" s="173" t="s">
        <v>132</v>
      </c>
      <c r="C20" s="246" t="s">
        <v>49</v>
      </c>
      <c r="D20" s="247" t="s">
        <v>50</v>
      </c>
      <c r="E20" s="248" t="s">
        <v>53</v>
      </c>
      <c r="F20" s="249"/>
    </row>
    <row r="21" spans="1:8" ht="20.25" customHeight="1" x14ac:dyDescent="0.5">
      <c r="A21" s="250" t="s">
        <v>11</v>
      </c>
      <c r="B21" s="251">
        <v>11367</v>
      </c>
      <c r="C21" s="252">
        <v>45307</v>
      </c>
      <c r="D21" s="212" t="s">
        <v>135</v>
      </c>
      <c r="E21" s="253">
        <v>-5.7</v>
      </c>
      <c r="F21" s="254"/>
    </row>
    <row r="22" spans="1:8" ht="20.25" customHeight="1" x14ac:dyDescent="0.5">
      <c r="A22" s="255" t="s">
        <v>12</v>
      </c>
      <c r="B22" s="256">
        <v>30083.7</v>
      </c>
      <c r="C22" s="257">
        <v>45307</v>
      </c>
      <c r="D22" s="212" t="s">
        <v>135</v>
      </c>
      <c r="E22" s="258">
        <v>-1.1000000000000001</v>
      </c>
      <c r="F22" s="254"/>
    </row>
    <row r="23" spans="1:8" s="170" customFormat="1" ht="20.25" customHeight="1" x14ac:dyDescent="0.2">
      <c r="A23" s="255" t="s">
        <v>13</v>
      </c>
      <c r="B23" s="256">
        <v>99727.9</v>
      </c>
      <c r="C23" s="257">
        <v>45328</v>
      </c>
      <c r="D23" s="212" t="s">
        <v>135</v>
      </c>
      <c r="E23" s="258">
        <v>3.4</v>
      </c>
      <c r="F23" s="254"/>
      <c r="G23" s="227"/>
    </row>
    <row r="24" spans="1:8" s="170" customFormat="1" ht="20.25" customHeight="1" x14ac:dyDescent="0.2">
      <c r="A24" s="255" t="s">
        <v>14</v>
      </c>
      <c r="B24" s="256">
        <v>47351.8</v>
      </c>
      <c r="C24" s="257">
        <v>45315</v>
      </c>
      <c r="D24" s="212" t="s">
        <v>134</v>
      </c>
      <c r="E24" s="258">
        <v>0.1</v>
      </c>
      <c r="F24" s="254"/>
      <c r="G24" s="227"/>
    </row>
    <row r="25" spans="1:8" s="170" customFormat="1" ht="20.25" customHeight="1" x14ac:dyDescent="0.2">
      <c r="A25" s="255" t="s">
        <v>15</v>
      </c>
      <c r="B25" s="256">
        <v>10869</v>
      </c>
      <c r="C25" s="257">
        <v>45282</v>
      </c>
      <c r="D25" s="212" t="s">
        <v>136</v>
      </c>
      <c r="E25" s="258">
        <v>0.4</v>
      </c>
      <c r="F25" s="254"/>
      <c r="G25" s="227"/>
    </row>
    <row r="26" spans="1:8" s="170" customFormat="1" ht="20.25" customHeight="1" x14ac:dyDescent="0.2">
      <c r="A26" s="255" t="s">
        <v>16</v>
      </c>
      <c r="B26" s="256">
        <v>50281</v>
      </c>
      <c r="C26" s="257">
        <v>45315</v>
      </c>
      <c r="D26" s="212" t="s">
        <v>134</v>
      </c>
      <c r="E26" s="258">
        <v>2.4</v>
      </c>
      <c r="F26" s="254"/>
      <c r="G26" s="227"/>
    </row>
    <row r="27" spans="1:8" s="170" customFormat="1" ht="20.25" customHeight="1" x14ac:dyDescent="0.2">
      <c r="A27" s="255" t="s">
        <v>17</v>
      </c>
      <c r="B27" s="256">
        <v>21740.5</v>
      </c>
      <c r="C27" s="257">
        <v>45315</v>
      </c>
      <c r="D27" s="212" t="s">
        <v>134</v>
      </c>
      <c r="E27" s="258">
        <v>0.2</v>
      </c>
      <c r="F27" s="254"/>
      <c r="G27" s="227"/>
    </row>
    <row r="28" spans="1:8" s="170" customFormat="1" ht="20.25" customHeight="1" x14ac:dyDescent="0.2">
      <c r="A28" s="255" t="s">
        <v>18</v>
      </c>
      <c r="B28" s="256">
        <v>9725.2999999999993</v>
      </c>
      <c r="C28" s="257">
        <v>45315</v>
      </c>
      <c r="D28" s="212" t="s">
        <v>134</v>
      </c>
      <c r="E28" s="258">
        <v>1.5</v>
      </c>
      <c r="F28" s="254"/>
      <c r="G28" s="227"/>
    </row>
    <row r="29" spans="1:8" s="170" customFormat="1" ht="20.25" customHeight="1" x14ac:dyDescent="0.2">
      <c r="A29" s="255" t="s">
        <v>19</v>
      </c>
      <c r="B29" s="256">
        <v>32113.599999999999</v>
      </c>
      <c r="C29" s="257">
        <v>45282</v>
      </c>
      <c r="D29" s="212" t="s">
        <v>136</v>
      </c>
      <c r="E29" s="258">
        <v>3</v>
      </c>
      <c r="F29" s="254"/>
      <c r="G29" s="227"/>
    </row>
    <row r="30" spans="1:8" s="170" customFormat="1" ht="20.25" customHeight="1" thickBot="1" x14ac:dyDescent="0.25">
      <c r="A30" s="259" t="s">
        <v>20</v>
      </c>
      <c r="B30" s="260">
        <v>2143.6999999999998</v>
      </c>
      <c r="C30" s="261">
        <v>45315</v>
      </c>
      <c r="D30" s="346" t="s">
        <v>134</v>
      </c>
      <c r="E30" s="262">
        <v>13.3</v>
      </c>
      <c r="F30" s="254"/>
      <c r="G30" s="227"/>
    </row>
    <row r="31" spans="1:8" s="170" customFormat="1" ht="20.25" customHeight="1" thickTop="1" x14ac:dyDescent="0.2">
      <c r="A31" s="263" t="s">
        <v>69</v>
      </c>
      <c r="B31" s="264">
        <v>304377.90000000002</v>
      </c>
      <c r="C31" s="265">
        <v>45315</v>
      </c>
      <c r="D31" s="316" t="s">
        <v>134</v>
      </c>
      <c r="E31" s="266" t="s">
        <v>70</v>
      </c>
      <c r="F31" s="194"/>
      <c r="G31" s="227"/>
    </row>
    <row r="32" spans="1:8" s="170" customFormat="1" ht="18" customHeight="1" x14ac:dyDescent="0.5">
      <c r="B32" s="218"/>
      <c r="C32" s="218"/>
      <c r="D32" s="218"/>
      <c r="E32" s="218"/>
      <c r="F32" s="218"/>
      <c r="G32" s="227"/>
      <c r="H32" s="198"/>
    </row>
    <row r="33" spans="1:12" s="170" customFormat="1" ht="24" customHeight="1" x14ac:dyDescent="0.5">
      <c r="A33" s="196"/>
      <c r="B33" s="196"/>
      <c r="C33" s="218"/>
      <c r="D33" s="218"/>
      <c r="E33" s="218"/>
      <c r="F33" s="218"/>
      <c r="G33" s="227"/>
      <c r="H33" s="198"/>
    </row>
    <row r="34" spans="1:12" x14ac:dyDescent="0.5">
      <c r="A34" s="196"/>
      <c r="J34" s="198"/>
      <c r="K34" s="198"/>
      <c r="L34" s="196"/>
    </row>
    <row r="35" spans="1:12" x14ac:dyDescent="0.5">
      <c r="J35" s="198"/>
      <c r="K35" s="198"/>
      <c r="L35" s="196"/>
    </row>
  </sheetData>
  <mergeCells count="4">
    <mergeCell ref="A3:A4"/>
    <mergeCell ref="B3:E3"/>
    <mergeCell ref="A19:A20"/>
    <mergeCell ref="B19:E19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A8A14-26D5-4771-91FB-EE7C212096D4}">
  <dimension ref="B2:K9"/>
  <sheetViews>
    <sheetView workbookViewId="0">
      <selection activeCell="B11" sqref="B11"/>
    </sheetView>
  </sheetViews>
  <sheetFormatPr defaultColWidth="8.88671875" defaultRowHeight="17.399999999999999" x14ac:dyDescent="0.2"/>
  <cols>
    <col min="1" max="1" width="8.88671875" style="132"/>
    <col min="2" max="2" width="10.5546875" style="132" customWidth="1"/>
    <col min="3" max="16384" width="8.88671875" style="132"/>
  </cols>
  <sheetData>
    <row r="2" spans="2:11" x14ac:dyDescent="0.2">
      <c r="B2" s="132" t="s">
        <v>204</v>
      </c>
      <c r="D2" s="132" t="s">
        <v>173</v>
      </c>
    </row>
    <row r="3" spans="2:11" x14ac:dyDescent="0.2">
      <c r="B3" s="400"/>
      <c r="C3" s="400"/>
      <c r="D3" s="400"/>
      <c r="E3" s="400"/>
      <c r="F3" s="400"/>
      <c r="G3" s="400"/>
      <c r="H3" s="400"/>
      <c r="I3" s="400"/>
      <c r="J3" s="400"/>
      <c r="K3" s="401" t="s">
        <v>238</v>
      </c>
    </row>
    <row r="4" spans="2:11" ht="25.05" customHeight="1" x14ac:dyDescent="0.2">
      <c r="B4" s="402" t="s">
        <v>239</v>
      </c>
      <c r="C4" s="403">
        <v>2015</v>
      </c>
      <c r="D4" s="403">
        <v>2016</v>
      </c>
      <c r="E4" s="403">
        <v>2017</v>
      </c>
      <c r="F4" s="403">
        <v>2018</v>
      </c>
      <c r="G4" s="403">
        <v>2019</v>
      </c>
      <c r="H4" s="403">
        <v>2020</v>
      </c>
      <c r="I4" s="404">
        <v>2021</v>
      </c>
      <c r="J4" s="404">
        <v>2022</v>
      </c>
      <c r="K4" s="404">
        <v>2023</v>
      </c>
    </row>
    <row r="5" spans="2:11" x14ac:dyDescent="0.2">
      <c r="B5" s="403" t="s">
        <v>240</v>
      </c>
      <c r="C5" s="403">
        <v>2</v>
      </c>
      <c r="D5" s="403">
        <v>2</v>
      </c>
      <c r="E5" s="403">
        <v>10</v>
      </c>
      <c r="F5" s="403">
        <v>25</v>
      </c>
      <c r="G5" s="403">
        <v>6</v>
      </c>
      <c r="H5" s="403">
        <v>226</v>
      </c>
      <c r="I5" s="404">
        <v>21</v>
      </c>
      <c r="J5" s="404">
        <v>24</v>
      </c>
      <c r="K5" s="404">
        <v>3</v>
      </c>
    </row>
    <row r="6" spans="2:11" x14ac:dyDescent="0.2">
      <c r="B6" s="403" t="s">
        <v>241</v>
      </c>
      <c r="C6" s="405" t="s">
        <v>242</v>
      </c>
      <c r="D6" s="405" t="s">
        <v>242</v>
      </c>
      <c r="E6" s="405" t="s">
        <v>242</v>
      </c>
      <c r="F6" s="405" t="s">
        <v>242</v>
      </c>
      <c r="G6" s="405" t="s">
        <v>242</v>
      </c>
      <c r="H6" s="405" t="s">
        <v>242</v>
      </c>
      <c r="I6" s="405" t="s">
        <v>242</v>
      </c>
      <c r="J6" s="405" t="s">
        <v>242</v>
      </c>
      <c r="K6" s="404">
        <v>5</v>
      </c>
    </row>
    <row r="7" spans="2:11" x14ac:dyDescent="0.2">
      <c r="B7" s="268"/>
      <c r="C7" s="268"/>
      <c r="D7" s="268"/>
      <c r="E7" s="268"/>
      <c r="F7" s="268"/>
      <c r="G7" s="268"/>
      <c r="H7" s="268"/>
    </row>
    <row r="8" spans="2:11" x14ac:dyDescent="0.2">
      <c r="B8" s="268"/>
      <c r="C8" s="268"/>
      <c r="D8" s="268"/>
      <c r="E8" s="268"/>
      <c r="F8" s="268"/>
      <c r="G8" s="268"/>
      <c r="H8" s="268"/>
    </row>
    <row r="9" spans="2:11" x14ac:dyDescent="0.2">
      <c r="K9" s="267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4BF7-11F6-4955-9940-E26CC24EEE83}">
  <dimension ref="A1:N114"/>
  <sheetViews>
    <sheetView topLeftCell="A79" zoomScale="70" zoomScaleNormal="70" workbookViewId="0">
      <selection activeCell="L83" sqref="L83"/>
    </sheetView>
  </sheetViews>
  <sheetFormatPr defaultColWidth="8.77734375" defaultRowHeight="17.399999999999999" x14ac:dyDescent="0.2"/>
  <cols>
    <col min="1" max="1" width="8.77734375" style="132"/>
    <col min="2" max="2" width="12.88671875" bestFit="1" customWidth="1"/>
    <col min="3" max="3" width="14.5546875" bestFit="1" customWidth="1"/>
    <col min="4" max="6" width="12.33203125" bestFit="1" customWidth="1"/>
    <col min="7" max="9" width="8.77734375" style="132"/>
    <col min="10" max="10" width="12.88671875" bestFit="1" customWidth="1"/>
    <col min="11" max="11" width="14.5546875" bestFit="1" customWidth="1"/>
    <col min="12" max="14" width="12.33203125" bestFit="1" customWidth="1"/>
    <col min="15" max="16384" width="8.77734375" style="132"/>
  </cols>
  <sheetData>
    <row r="1" spans="1:14" ht="18" customHeight="1" x14ac:dyDescent="0.2">
      <c r="A1" s="46">
        <v>2023</v>
      </c>
      <c r="B1" t="s">
        <v>57</v>
      </c>
    </row>
    <row r="2" spans="1:14" ht="18" customHeight="1" x14ac:dyDescent="0.2">
      <c r="A2" s="399"/>
      <c r="B2" t="s">
        <v>218</v>
      </c>
      <c r="J2" t="s">
        <v>220</v>
      </c>
    </row>
    <row r="3" spans="1:14" ht="18" customHeight="1" x14ac:dyDescent="0.2">
      <c r="A3" s="399"/>
      <c r="B3" t="s">
        <v>219</v>
      </c>
      <c r="J3" t="s">
        <v>221</v>
      </c>
    </row>
    <row r="4" spans="1:14" ht="18" customHeight="1" x14ac:dyDescent="0.2"/>
    <row r="5" spans="1:14" ht="18" customHeight="1" x14ac:dyDescent="0.2">
      <c r="B5" s="436" t="s">
        <v>183</v>
      </c>
      <c r="C5" s="437"/>
      <c r="D5" s="437"/>
      <c r="E5" s="437"/>
      <c r="F5" s="438"/>
      <c r="J5" s="436" t="s">
        <v>184</v>
      </c>
      <c r="K5" s="437"/>
      <c r="L5" s="437"/>
      <c r="M5" s="437"/>
      <c r="N5" s="438"/>
    </row>
    <row r="6" spans="1:14" ht="18" customHeight="1" x14ac:dyDescent="0.2">
      <c r="B6" s="376" t="s">
        <v>205</v>
      </c>
      <c r="C6" s="376" t="s">
        <v>206</v>
      </c>
      <c r="D6" s="377" t="s">
        <v>207</v>
      </c>
      <c r="E6" s="378" t="s">
        <v>208</v>
      </c>
      <c r="F6" s="376" t="s">
        <v>209</v>
      </c>
      <c r="J6" s="376" t="s">
        <v>205</v>
      </c>
      <c r="K6" s="376" t="s">
        <v>206</v>
      </c>
      <c r="L6" s="377" t="s">
        <v>207</v>
      </c>
      <c r="M6" s="378" t="s">
        <v>208</v>
      </c>
      <c r="N6" s="376" t="s">
        <v>209</v>
      </c>
    </row>
    <row r="7" spans="1:14" ht="18" customHeight="1" x14ac:dyDescent="0.2">
      <c r="B7" s="379">
        <v>45017</v>
      </c>
      <c r="C7" s="380">
        <v>0</v>
      </c>
      <c r="D7" s="381">
        <v>0</v>
      </c>
      <c r="E7" s="382">
        <v>0</v>
      </c>
      <c r="F7" s="383"/>
      <c r="J7" s="379">
        <v>45017</v>
      </c>
      <c r="K7" s="380">
        <v>5</v>
      </c>
      <c r="L7" s="381">
        <v>916.09999999999991</v>
      </c>
      <c r="M7" s="382">
        <v>246.5</v>
      </c>
      <c r="N7" s="383">
        <v>45038</v>
      </c>
    </row>
    <row r="8" spans="1:14" ht="18" customHeight="1" x14ac:dyDescent="0.2">
      <c r="B8" s="379">
        <v>45047</v>
      </c>
      <c r="C8" s="380">
        <v>0</v>
      </c>
      <c r="D8" s="381">
        <v>0</v>
      </c>
      <c r="E8" s="382">
        <v>0</v>
      </c>
      <c r="F8" s="383"/>
      <c r="J8" s="379">
        <v>45047</v>
      </c>
      <c r="K8" s="380">
        <v>4</v>
      </c>
      <c r="L8" s="381">
        <v>522.4</v>
      </c>
      <c r="M8" s="382">
        <v>215.2</v>
      </c>
      <c r="N8" s="383">
        <v>45050</v>
      </c>
    </row>
    <row r="9" spans="1:14" ht="18" customHeight="1" x14ac:dyDescent="0.2">
      <c r="B9" s="379">
        <v>45078</v>
      </c>
      <c r="C9" s="380">
        <v>0</v>
      </c>
      <c r="D9" s="381">
        <v>0</v>
      </c>
      <c r="E9" s="382">
        <v>0</v>
      </c>
      <c r="F9" s="383"/>
      <c r="J9" s="379">
        <v>45078</v>
      </c>
      <c r="K9" s="380">
        <v>2</v>
      </c>
      <c r="L9" s="381">
        <v>289.3</v>
      </c>
      <c r="M9" s="382">
        <v>252.1</v>
      </c>
      <c r="N9" s="383">
        <v>45081</v>
      </c>
    </row>
    <row r="10" spans="1:14" ht="18" customHeight="1" x14ac:dyDescent="0.2">
      <c r="B10" s="379">
        <v>45108</v>
      </c>
      <c r="C10" s="380">
        <v>0</v>
      </c>
      <c r="D10" s="381">
        <v>0</v>
      </c>
      <c r="E10" s="382">
        <v>0</v>
      </c>
      <c r="F10" s="383"/>
      <c r="J10" s="379">
        <v>45108</v>
      </c>
      <c r="K10" s="380">
        <v>0</v>
      </c>
      <c r="L10" s="381">
        <v>0</v>
      </c>
      <c r="M10" s="382">
        <v>0</v>
      </c>
      <c r="N10" s="383"/>
    </row>
    <row r="11" spans="1:14" ht="18" customHeight="1" x14ac:dyDescent="0.2">
      <c r="B11" s="379">
        <v>45139</v>
      </c>
      <c r="C11" s="380">
        <v>0</v>
      </c>
      <c r="D11" s="381">
        <v>0</v>
      </c>
      <c r="E11" s="382">
        <v>0</v>
      </c>
      <c r="F11" s="383"/>
      <c r="J11" s="379">
        <v>45139</v>
      </c>
      <c r="K11" s="380">
        <v>0</v>
      </c>
      <c r="L11" s="381">
        <v>0</v>
      </c>
      <c r="M11" s="382">
        <v>0</v>
      </c>
      <c r="N11" s="383"/>
    </row>
    <row r="12" spans="1:14" ht="18" customHeight="1" x14ac:dyDescent="0.2">
      <c r="B12" s="379">
        <v>45170</v>
      </c>
      <c r="C12" s="380">
        <v>0</v>
      </c>
      <c r="D12" s="381">
        <v>0</v>
      </c>
      <c r="E12" s="382">
        <v>0</v>
      </c>
      <c r="F12" s="383"/>
      <c r="J12" s="379">
        <v>45170</v>
      </c>
      <c r="K12" s="380">
        <v>0</v>
      </c>
      <c r="L12" s="381">
        <v>0</v>
      </c>
      <c r="M12" s="382">
        <v>0</v>
      </c>
      <c r="N12" s="383"/>
    </row>
    <row r="13" spans="1:14" ht="18" customHeight="1" x14ac:dyDescent="0.2">
      <c r="B13" s="379">
        <v>45200</v>
      </c>
      <c r="C13" s="380">
        <v>2</v>
      </c>
      <c r="D13" s="381">
        <v>24.5</v>
      </c>
      <c r="E13" s="382">
        <v>12.6</v>
      </c>
      <c r="F13" s="383">
        <v>45212</v>
      </c>
      <c r="J13" s="379">
        <v>45200</v>
      </c>
      <c r="K13" s="380">
        <v>0</v>
      </c>
      <c r="L13" s="381">
        <v>0</v>
      </c>
      <c r="M13" s="382">
        <v>0</v>
      </c>
      <c r="N13" s="383"/>
    </row>
    <row r="14" spans="1:14" ht="18" customHeight="1" x14ac:dyDescent="0.2">
      <c r="B14" s="379">
        <v>45231</v>
      </c>
      <c r="C14" s="380">
        <v>0</v>
      </c>
      <c r="D14" s="381">
        <v>0</v>
      </c>
      <c r="E14" s="382">
        <v>0</v>
      </c>
      <c r="F14" s="383"/>
      <c r="J14" s="379">
        <v>45231</v>
      </c>
      <c r="K14" s="380">
        <v>0</v>
      </c>
      <c r="L14" s="381">
        <v>0</v>
      </c>
      <c r="M14" s="382">
        <v>0</v>
      </c>
      <c r="N14" s="383"/>
    </row>
    <row r="15" spans="1:14" ht="18" customHeight="1" x14ac:dyDescent="0.2">
      <c r="B15" s="379">
        <v>45261</v>
      </c>
      <c r="C15" s="380">
        <v>0</v>
      </c>
      <c r="D15" s="381">
        <v>0</v>
      </c>
      <c r="E15" s="382">
        <v>0</v>
      </c>
      <c r="F15" s="383"/>
      <c r="J15" s="379">
        <v>45261</v>
      </c>
      <c r="K15" s="380">
        <v>0</v>
      </c>
      <c r="L15" s="381">
        <v>0</v>
      </c>
      <c r="M15" s="382">
        <v>0</v>
      </c>
      <c r="N15" s="383"/>
    </row>
    <row r="16" spans="1:14" ht="18" customHeight="1" x14ac:dyDescent="0.2">
      <c r="B16" s="379">
        <v>45292</v>
      </c>
      <c r="C16" s="380">
        <v>0</v>
      </c>
      <c r="D16" s="381">
        <v>0</v>
      </c>
      <c r="E16" s="382">
        <v>0</v>
      </c>
      <c r="F16" s="383"/>
      <c r="J16" s="379">
        <v>45292</v>
      </c>
      <c r="K16" s="380">
        <v>0</v>
      </c>
      <c r="L16" s="381">
        <v>0</v>
      </c>
      <c r="M16" s="382">
        <v>0</v>
      </c>
      <c r="N16" s="383"/>
    </row>
    <row r="17" spans="2:14" ht="18" customHeight="1" x14ac:dyDescent="0.2">
      <c r="B17" s="379">
        <v>45323</v>
      </c>
      <c r="C17" s="380">
        <v>0</v>
      </c>
      <c r="D17" s="381">
        <v>0</v>
      </c>
      <c r="E17" s="382">
        <v>0</v>
      </c>
      <c r="F17" s="383"/>
      <c r="J17" s="379">
        <v>45323</v>
      </c>
      <c r="K17" s="380">
        <v>0</v>
      </c>
      <c r="L17" s="381">
        <v>0</v>
      </c>
      <c r="M17" s="382">
        <v>0</v>
      </c>
      <c r="N17" s="383"/>
    </row>
    <row r="18" spans="2:14" ht="18" customHeight="1" thickBot="1" x14ac:dyDescent="0.25">
      <c r="B18" s="384">
        <v>45352</v>
      </c>
      <c r="C18" s="385">
        <v>0</v>
      </c>
      <c r="D18" s="386">
        <v>0</v>
      </c>
      <c r="E18" s="387">
        <v>0</v>
      </c>
      <c r="F18" s="388"/>
      <c r="J18" s="384">
        <v>45352</v>
      </c>
      <c r="K18" s="385">
        <v>3</v>
      </c>
      <c r="L18" s="386">
        <v>515.20000000000005</v>
      </c>
      <c r="M18" s="387">
        <v>240.2</v>
      </c>
      <c r="N18" s="388">
        <v>45381</v>
      </c>
    </row>
    <row r="19" spans="2:14" ht="18" customHeight="1" thickTop="1" x14ac:dyDescent="0.2">
      <c r="B19" s="389" t="str">
        <f>$A$1&amp;"年度計"</f>
        <v>2023年度計</v>
      </c>
      <c r="C19" s="390">
        <f>SUM(C7:C18)</f>
        <v>2</v>
      </c>
      <c r="D19" s="391">
        <f>SUM(D7:D18)</f>
        <v>24.5</v>
      </c>
      <c r="E19" s="439"/>
      <c r="F19" s="440"/>
      <c r="J19" s="389" t="str">
        <f>$A$1&amp;"年度計"</f>
        <v>2023年度計</v>
      </c>
      <c r="K19" s="390">
        <f>SUM(K7:K18)</f>
        <v>14</v>
      </c>
      <c r="L19" s="391">
        <f>SUM(L7:L18)</f>
        <v>2243</v>
      </c>
      <c r="M19" s="439"/>
      <c r="N19" s="440"/>
    </row>
    <row r="20" spans="2:14" ht="18" customHeight="1" x14ac:dyDescent="0.2"/>
    <row r="21" spans="2:14" ht="18" customHeight="1" x14ac:dyDescent="0.2">
      <c r="B21" t="s">
        <v>222</v>
      </c>
      <c r="J21" t="s">
        <v>224</v>
      </c>
    </row>
    <row r="22" spans="2:14" ht="18" customHeight="1" x14ac:dyDescent="0.2">
      <c r="B22" t="s">
        <v>223</v>
      </c>
      <c r="J22" t="s">
        <v>225</v>
      </c>
    </row>
    <row r="23" spans="2:14" ht="18" customHeight="1" x14ac:dyDescent="0.2"/>
    <row r="24" spans="2:14" ht="18" customHeight="1" x14ac:dyDescent="0.2">
      <c r="B24" s="436" t="s">
        <v>211</v>
      </c>
      <c r="C24" s="437"/>
      <c r="D24" s="437"/>
      <c r="E24" s="437"/>
      <c r="F24" s="438"/>
      <c r="J24" s="436" t="s">
        <v>212</v>
      </c>
      <c r="K24" s="437"/>
      <c r="L24" s="437"/>
      <c r="M24" s="437"/>
      <c r="N24" s="438"/>
    </row>
    <row r="25" spans="2:14" ht="18" customHeight="1" x14ac:dyDescent="0.2">
      <c r="B25" s="376" t="s">
        <v>205</v>
      </c>
      <c r="C25" s="376" t="s">
        <v>206</v>
      </c>
      <c r="D25" s="377" t="s">
        <v>207</v>
      </c>
      <c r="E25" s="378" t="s">
        <v>208</v>
      </c>
      <c r="F25" s="376" t="s">
        <v>209</v>
      </c>
      <c r="J25" s="376" t="s">
        <v>205</v>
      </c>
      <c r="K25" s="376" t="s">
        <v>206</v>
      </c>
      <c r="L25" s="377" t="s">
        <v>207</v>
      </c>
      <c r="M25" s="378" t="s">
        <v>208</v>
      </c>
      <c r="N25" s="376" t="s">
        <v>209</v>
      </c>
    </row>
    <row r="26" spans="2:14" ht="18" customHeight="1" x14ac:dyDescent="0.2">
      <c r="B26" s="379">
        <v>45017</v>
      </c>
      <c r="C26" s="380">
        <v>5</v>
      </c>
      <c r="D26" s="381">
        <v>235.7</v>
      </c>
      <c r="E26" s="382">
        <v>90.8</v>
      </c>
      <c r="F26" s="383">
        <v>45039</v>
      </c>
      <c r="J26" s="379">
        <v>45017</v>
      </c>
      <c r="K26" s="380">
        <v>5</v>
      </c>
      <c r="L26" s="381">
        <v>103.2</v>
      </c>
      <c r="M26" s="382">
        <v>33.700000000000003</v>
      </c>
      <c r="N26" s="383">
        <v>45025</v>
      </c>
    </row>
    <row r="27" spans="2:14" ht="18" customHeight="1" x14ac:dyDescent="0.2">
      <c r="B27" s="379">
        <v>45047</v>
      </c>
      <c r="C27" s="380">
        <v>5</v>
      </c>
      <c r="D27" s="381">
        <v>344.59999999999997</v>
      </c>
      <c r="E27" s="382">
        <v>100.9</v>
      </c>
      <c r="F27" s="383">
        <v>45067</v>
      </c>
      <c r="J27" s="379">
        <v>45047</v>
      </c>
      <c r="K27" s="380">
        <v>5</v>
      </c>
      <c r="L27" s="381">
        <v>68.2</v>
      </c>
      <c r="M27" s="382">
        <v>24.9</v>
      </c>
      <c r="N27" s="383">
        <v>45050</v>
      </c>
    </row>
    <row r="28" spans="2:14" ht="18" customHeight="1" x14ac:dyDescent="0.2">
      <c r="B28" s="379">
        <v>45078</v>
      </c>
      <c r="C28" s="380">
        <v>2</v>
      </c>
      <c r="D28" s="381">
        <v>418.5</v>
      </c>
      <c r="E28" s="382">
        <v>223.3</v>
      </c>
      <c r="F28" s="383">
        <v>45081</v>
      </c>
      <c r="J28" s="379">
        <v>45078</v>
      </c>
      <c r="K28" s="380">
        <v>2</v>
      </c>
      <c r="L28" s="381">
        <v>51</v>
      </c>
      <c r="M28" s="382">
        <v>32.5</v>
      </c>
      <c r="N28" s="383">
        <v>45080</v>
      </c>
    </row>
    <row r="29" spans="2:14" ht="18" customHeight="1" x14ac:dyDescent="0.2">
      <c r="B29" s="379">
        <v>45108</v>
      </c>
      <c r="C29" s="380">
        <v>0</v>
      </c>
      <c r="D29" s="381">
        <v>0</v>
      </c>
      <c r="E29" s="382">
        <v>0</v>
      </c>
      <c r="F29" s="383"/>
      <c r="J29" s="379">
        <v>45108</v>
      </c>
      <c r="K29" s="380">
        <v>0</v>
      </c>
      <c r="L29" s="381">
        <v>0</v>
      </c>
      <c r="M29" s="382">
        <v>0</v>
      </c>
      <c r="N29" s="383"/>
    </row>
    <row r="30" spans="2:14" ht="18" customHeight="1" x14ac:dyDescent="0.2">
      <c r="B30" s="379">
        <v>45139</v>
      </c>
      <c r="C30" s="380">
        <v>0</v>
      </c>
      <c r="D30" s="381">
        <v>0</v>
      </c>
      <c r="E30" s="382">
        <v>0</v>
      </c>
      <c r="F30" s="383"/>
      <c r="J30" s="379">
        <v>45139</v>
      </c>
      <c r="K30" s="380">
        <v>0</v>
      </c>
      <c r="L30" s="381">
        <v>0</v>
      </c>
      <c r="M30" s="382">
        <v>0</v>
      </c>
      <c r="N30" s="383"/>
    </row>
    <row r="31" spans="2:14" ht="18" customHeight="1" x14ac:dyDescent="0.2">
      <c r="B31" s="379">
        <v>45170</v>
      </c>
      <c r="C31" s="380">
        <v>0</v>
      </c>
      <c r="D31" s="381">
        <v>0</v>
      </c>
      <c r="E31" s="382">
        <v>0</v>
      </c>
      <c r="F31" s="383"/>
      <c r="J31" s="379">
        <v>45170</v>
      </c>
      <c r="K31" s="380">
        <v>0</v>
      </c>
      <c r="L31" s="381">
        <v>0</v>
      </c>
      <c r="M31" s="382">
        <v>0</v>
      </c>
      <c r="N31" s="383"/>
    </row>
    <row r="32" spans="2:14" ht="18" customHeight="1" x14ac:dyDescent="0.2">
      <c r="B32" s="379">
        <v>45200</v>
      </c>
      <c r="C32" s="380">
        <v>0</v>
      </c>
      <c r="D32" s="381">
        <v>0</v>
      </c>
      <c r="E32" s="382">
        <v>0</v>
      </c>
      <c r="F32" s="383"/>
      <c r="J32" s="379">
        <v>45200</v>
      </c>
      <c r="K32" s="380">
        <v>0</v>
      </c>
      <c r="L32" s="381">
        <v>0</v>
      </c>
      <c r="M32" s="382">
        <v>0</v>
      </c>
      <c r="N32" s="383"/>
    </row>
    <row r="33" spans="2:14" ht="18" customHeight="1" x14ac:dyDescent="0.2">
      <c r="B33" s="379">
        <v>45231</v>
      </c>
      <c r="C33" s="380">
        <v>0</v>
      </c>
      <c r="D33" s="381">
        <v>0</v>
      </c>
      <c r="E33" s="382">
        <v>0</v>
      </c>
      <c r="F33" s="383"/>
      <c r="J33" s="379">
        <v>45231</v>
      </c>
      <c r="K33" s="380">
        <v>0</v>
      </c>
      <c r="L33" s="381">
        <v>0</v>
      </c>
      <c r="M33" s="382">
        <v>0</v>
      </c>
      <c r="N33" s="383"/>
    </row>
    <row r="34" spans="2:14" ht="18" customHeight="1" x14ac:dyDescent="0.2">
      <c r="B34" s="379">
        <v>45261</v>
      </c>
      <c r="C34" s="380">
        <v>0</v>
      </c>
      <c r="D34" s="381">
        <v>0</v>
      </c>
      <c r="E34" s="382">
        <v>0</v>
      </c>
      <c r="F34" s="383"/>
      <c r="J34" s="379">
        <v>45261</v>
      </c>
      <c r="K34" s="380">
        <v>0</v>
      </c>
      <c r="L34" s="381">
        <v>0</v>
      </c>
      <c r="M34" s="382">
        <v>0</v>
      </c>
      <c r="N34" s="383"/>
    </row>
    <row r="35" spans="2:14" ht="18" customHeight="1" x14ac:dyDescent="0.2">
      <c r="B35" s="379">
        <v>45292</v>
      </c>
      <c r="C35" s="380">
        <v>0</v>
      </c>
      <c r="D35" s="381">
        <v>0</v>
      </c>
      <c r="E35" s="382">
        <v>0</v>
      </c>
      <c r="F35" s="383"/>
      <c r="J35" s="379">
        <v>45292</v>
      </c>
      <c r="K35" s="380">
        <v>0</v>
      </c>
      <c r="L35" s="381">
        <v>0</v>
      </c>
      <c r="M35" s="382">
        <v>0</v>
      </c>
      <c r="N35" s="383"/>
    </row>
    <row r="36" spans="2:14" ht="18" customHeight="1" x14ac:dyDescent="0.2">
      <c r="B36" s="379">
        <v>45323</v>
      </c>
      <c r="C36" s="380">
        <v>0</v>
      </c>
      <c r="D36" s="381">
        <v>0</v>
      </c>
      <c r="E36" s="382">
        <v>0</v>
      </c>
      <c r="F36" s="383"/>
      <c r="J36" s="379">
        <v>45323</v>
      </c>
      <c r="K36" s="380">
        <v>0</v>
      </c>
      <c r="L36" s="381">
        <v>0</v>
      </c>
      <c r="M36" s="382">
        <v>0</v>
      </c>
      <c r="N36" s="383"/>
    </row>
    <row r="37" spans="2:14" ht="18" customHeight="1" thickBot="1" x14ac:dyDescent="0.25">
      <c r="B37" s="384">
        <v>45352</v>
      </c>
      <c r="C37" s="385">
        <v>2</v>
      </c>
      <c r="D37" s="386">
        <v>134.19999999999999</v>
      </c>
      <c r="E37" s="387">
        <v>109</v>
      </c>
      <c r="F37" s="388">
        <v>45382</v>
      </c>
      <c r="J37" s="384">
        <v>45352</v>
      </c>
      <c r="K37" s="385">
        <v>1</v>
      </c>
      <c r="L37" s="386">
        <v>0.4</v>
      </c>
      <c r="M37" s="387">
        <v>0.4</v>
      </c>
      <c r="N37" s="388">
        <v>45382</v>
      </c>
    </row>
    <row r="38" spans="2:14" ht="18" customHeight="1" thickTop="1" x14ac:dyDescent="0.2">
      <c r="B38" s="389" t="str">
        <f>$A$1&amp;"年度計"</f>
        <v>2023年度計</v>
      </c>
      <c r="C38" s="390">
        <f>SUM(C26:C37)</f>
        <v>14</v>
      </c>
      <c r="D38" s="391">
        <f>SUM(D26:D37)</f>
        <v>1133</v>
      </c>
      <c r="E38" s="439"/>
      <c r="F38" s="440"/>
      <c r="J38" s="389" t="str">
        <f>$A$1&amp;"年度計"</f>
        <v>2023年度計</v>
      </c>
      <c r="K38" s="390">
        <f>SUM(K26:K37)</f>
        <v>13</v>
      </c>
      <c r="L38" s="391">
        <f>SUM(L26:L37)</f>
        <v>222.8</v>
      </c>
      <c r="M38" s="439"/>
      <c r="N38" s="440"/>
    </row>
    <row r="39" spans="2:14" ht="18" customHeight="1" x14ac:dyDescent="0.2"/>
    <row r="40" spans="2:14" ht="18" customHeight="1" x14ac:dyDescent="0.2">
      <c r="B40" t="s">
        <v>226</v>
      </c>
      <c r="J40" t="s">
        <v>228</v>
      </c>
    </row>
    <row r="41" spans="2:14" ht="18" customHeight="1" x14ac:dyDescent="0.2">
      <c r="B41" t="s">
        <v>227</v>
      </c>
      <c r="J41" t="s">
        <v>229</v>
      </c>
    </row>
    <row r="42" spans="2:14" ht="18" customHeight="1" x14ac:dyDescent="0.2"/>
    <row r="43" spans="2:14" ht="18" customHeight="1" x14ac:dyDescent="0.2">
      <c r="B43" s="436" t="s">
        <v>213</v>
      </c>
      <c r="C43" s="437"/>
      <c r="D43" s="437"/>
      <c r="E43" s="437"/>
      <c r="F43" s="438"/>
      <c r="J43" s="436" t="s">
        <v>185</v>
      </c>
      <c r="K43" s="437"/>
      <c r="L43" s="437"/>
      <c r="M43" s="437"/>
      <c r="N43" s="438"/>
    </row>
    <row r="44" spans="2:14" ht="18" customHeight="1" x14ac:dyDescent="0.2">
      <c r="B44" s="376" t="s">
        <v>205</v>
      </c>
      <c r="C44" s="376" t="s">
        <v>206</v>
      </c>
      <c r="D44" s="377" t="s">
        <v>207</v>
      </c>
      <c r="E44" s="378" t="s">
        <v>208</v>
      </c>
      <c r="F44" s="376" t="s">
        <v>209</v>
      </c>
      <c r="J44" s="376" t="s">
        <v>205</v>
      </c>
      <c r="K44" s="376" t="s">
        <v>206</v>
      </c>
      <c r="L44" s="377" t="s">
        <v>207</v>
      </c>
      <c r="M44" s="378" t="s">
        <v>208</v>
      </c>
      <c r="N44" s="376" t="s">
        <v>209</v>
      </c>
    </row>
    <row r="45" spans="2:14" ht="18" customHeight="1" x14ac:dyDescent="0.2">
      <c r="B45" s="379">
        <v>45017</v>
      </c>
      <c r="C45" s="380">
        <v>0</v>
      </c>
      <c r="D45" s="381">
        <v>0</v>
      </c>
      <c r="E45" s="382">
        <v>0</v>
      </c>
      <c r="F45" s="383"/>
      <c r="J45" s="379">
        <v>45017</v>
      </c>
      <c r="K45" s="380">
        <v>18</v>
      </c>
      <c r="L45" s="381">
        <v>3086.6</v>
      </c>
      <c r="M45" s="382">
        <v>346.7</v>
      </c>
      <c r="N45" s="383">
        <v>45039</v>
      </c>
    </row>
    <row r="46" spans="2:14" ht="18" customHeight="1" x14ac:dyDescent="0.2">
      <c r="B46" s="379">
        <v>45047</v>
      </c>
      <c r="C46" s="380">
        <v>0</v>
      </c>
      <c r="D46" s="381">
        <v>0</v>
      </c>
      <c r="E46" s="382">
        <v>0</v>
      </c>
      <c r="F46" s="383"/>
      <c r="J46" s="379">
        <v>45047</v>
      </c>
      <c r="K46" s="380">
        <v>18</v>
      </c>
      <c r="L46" s="381">
        <v>2275.5999999999995</v>
      </c>
      <c r="M46" s="382">
        <v>254.4</v>
      </c>
      <c r="N46" s="383">
        <v>45050</v>
      </c>
    </row>
    <row r="47" spans="2:14" ht="18" customHeight="1" x14ac:dyDescent="0.2">
      <c r="B47" s="379">
        <v>45078</v>
      </c>
      <c r="C47" s="380">
        <v>1</v>
      </c>
      <c r="D47" s="381">
        <v>57.6</v>
      </c>
      <c r="E47" s="382">
        <v>57.6</v>
      </c>
      <c r="F47" s="383">
        <v>45081</v>
      </c>
      <c r="J47" s="379">
        <v>45078</v>
      </c>
      <c r="K47" s="380">
        <v>5</v>
      </c>
      <c r="L47" s="381">
        <v>562.6</v>
      </c>
      <c r="M47" s="382">
        <v>221.3</v>
      </c>
      <c r="N47" s="383">
        <v>45080</v>
      </c>
    </row>
    <row r="48" spans="2:14" ht="18" customHeight="1" x14ac:dyDescent="0.2">
      <c r="B48" s="379">
        <v>45108</v>
      </c>
      <c r="C48" s="380">
        <v>0</v>
      </c>
      <c r="D48" s="381">
        <v>0</v>
      </c>
      <c r="E48" s="382">
        <v>0</v>
      </c>
      <c r="F48" s="383"/>
      <c r="J48" s="379">
        <v>45108</v>
      </c>
      <c r="K48" s="380">
        <v>0</v>
      </c>
      <c r="L48" s="381">
        <v>0</v>
      </c>
      <c r="M48" s="382">
        <v>0</v>
      </c>
      <c r="N48" s="383"/>
    </row>
    <row r="49" spans="2:14" ht="18" customHeight="1" x14ac:dyDescent="0.2">
      <c r="B49" s="379">
        <v>45139</v>
      </c>
      <c r="C49" s="380">
        <v>0</v>
      </c>
      <c r="D49" s="381">
        <v>0</v>
      </c>
      <c r="E49" s="382">
        <v>0</v>
      </c>
      <c r="F49" s="383"/>
      <c r="J49" s="379">
        <v>45139</v>
      </c>
      <c r="K49" s="380">
        <v>0</v>
      </c>
      <c r="L49" s="381">
        <v>0</v>
      </c>
      <c r="M49" s="382">
        <v>0</v>
      </c>
      <c r="N49" s="383"/>
    </row>
    <row r="50" spans="2:14" ht="18" customHeight="1" x14ac:dyDescent="0.2">
      <c r="B50" s="379">
        <v>45170</v>
      </c>
      <c r="C50" s="380">
        <v>0</v>
      </c>
      <c r="D50" s="381">
        <v>0</v>
      </c>
      <c r="E50" s="382">
        <v>0</v>
      </c>
      <c r="F50" s="383"/>
      <c r="J50" s="379">
        <v>45170</v>
      </c>
      <c r="K50" s="380">
        <v>0</v>
      </c>
      <c r="L50" s="381">
        <v>0</v>
      </c>
      <c r="M50" s="382">
        <v>0</v>
      </c>
      <c r="N50" s="383"/>
    </row>
    <row r="51" spans="2:14" ht="18" customHeight="1" x14ac:dyDescent="0.2">
      <c r="B51" s="379">
        <v>45200</v>
      </c>
      <c r="C51" s="380">
        <v>0</v>
      </c>
      <c r="D51" s="381">
        <v>0</v>
      </c>
      <c r="E51" s="382">
        <v>0</v>
      </c>
      <c r="F51" s="383"/>
      <c r="J51" s="379">
        <v>45200</v>
      </c>
      <c r="K51" s="380">
        <v>4</v>
      </c>
      <c r="L51" s="381">
        <v>202.20000000000002</v>
      </c>
      <c r="M51" s="382">
        <v>120.9</v>
      </c>
      <c r="N51" s="383">
        <v>45221</v>
      </c>
    </row>
    <row r="52" spans="2:14" ht="18" customHeight="1" x14ac:dyDescent="0.2">
      <c r="B52" s="379">
        <v>45231</v>
      </c>
      <c r="C52" s="380">
        <v>0</v>
      </c>
      <c r="D52" s="381">
        <v>0</v>
      </c>
      <c r="E52" s="382">
        <v>0</v>
      </c>
      <c r="F52" s="383"/>
      <c r="J52" s="379">
        <v>45231</v>
      </c>
      <c r="K52" s="380">
        <v>1</v>
      </c>
      <c r="L52" s="381">
        <v>35.799999999999997</v>
      </c>
      <c r="M52" s="382">
        <v>35.799999999999997</v>
      </c>
      <c r="N52" s="383">
        <v>45235</v>
      </c>
    </row>
    <row r="53" spans="2:14" ht="18" customHeight="1" x14ac:dyDescent="0.2">
      <c r="B53" s="379">
        <v>45261</v>
      </c>
      <c r="C53" s="380">
        <v>0</v>
      </c>
      <c r="D53" s="381">
        <v>0</v>
      </c>
      <c r="E53" s="382">
        <v>0</v>
      </c>
      <c r="F53" s="383"/>
      <c r="J53" s="379">
        <v>45261</v>
      </c>
      <c r="K53" s="380">
        <v>1</v>
      </c>
      <c r="L53" s="381">
        <v>41.2</v>
      </c>
      <c r="M53" s="382">
        <v>41.2</v>
      </c>
      <c r="N53" s="383">
        <v>45270</v>
      </c>
    </row>
    <row r="54" spans="2:14" ht="18" customHeight="1" x14ac:dyDescent="0.2">
      <c r="B54" s="379">
        <v>45292</v>
      </c>
      <c r="C54" s="380">
        <v>0</v>
      </c>
      <c r="D54" s="381">
        <v>0</v>
      </c>
      <c r="E54" s="382">
        <v>0</v>
      </c>
      <c r="F54" s="383"/>
      <c r="J54" s="379">
        <v>45292</v>
      </c>
      <c r="K54" s="380">
        <v>2</v>
      </c>
      <c r="L54" s="381">
        <v>49.7</v>
      </c>
      <c r="M54" s="382">
        <v>33.1</v>
      </c>
      <c r="N54" s="383">
        <v>45292</v>
      </c>
    </row>
    <row r="55" spans="2:14" ht="18" customHeight="1" x14ac:dyDescent="0.2">
      <c r="B55" s="379">
        <v>45323</v>
      </c>
      <c r="C55" s="380">
        <v>0</v>
      </c>
      <c r="D55" s="381">
        <v>0</v>
      </c>
      <c r="E55" s="382">
        <v>0</v>
      </c>
      <c r="F55" s="383"/>
      <c r="J55" s="379">
        <v>45323</v>
      </c>
      <c r="K55" s="380">
        <v>5</v>
      </c>
      <c r="L55" s="381">
        <v>371.6</v>
      </c>
      <c r="M55" s="382">
        <v>189.8</v>
      </c>
      <c r="N55" s="383">
        <v>45340</v>
      </c>
    </row>
    <row r="56" spans="2:14" ht="18" customHeight="1" thickBot="1" x14ac:dyDescent="0.25">
      <c r="B56" s="384">
        <v>45352</v>
      </c>
      <c r="C56" s="385">
        <v>2</v>
      </c>
      <c r="D56" s="386">
        <v>190.3</v>
      </c>
      <c r="E56" s="387">
        <v>143.9</v>
      </c>
      <c r="F56" s="388">
        <v>45382</v>
      </c>
      <c r="J56" s="384">
        <v>45352</v>
      </c>
      <c r="K56" s="385">
        <v>8</v>
      </c>
      <c r="L56" s="386">
        <v>946.30000000000007</v>
      </c>
      <c r="M56" s="387">
        <v>237.5</v>
      </c>
      <c r="N56" s="388">
        <v>45381</v>
      </c>
    </row>
    <row r="57" spans="2:14" ht="18" customHeight="1" thickTop="1" x14ac:dyDescent="0.2">
      <c r="B57" s="389" t="str">
        <f>$A$1&amp;"年度計"</f>
        <v>2023年度計</v>
      </c>
      <c r="C57" s="390">
        <f>SUM(C45:C56)</f>
        <v>3</v>
      </c>
      <c r="D57" s="391">
        <f>SUM(D45:D56)</f>
        <v>247.9</v>
      </c>
      <c r="E57" s="439"/>
      <c r="F57" s="440"/>
      <c r="J57" s="389" t="str">
        <f>$A$1&amp;"年度計"</f>
        <v>2023年度計</v>
      </c>
      <c r="K57" s="390">
        <f>SUM(K45:K56)</f>
        <v>62</v>
      </c>
      <c r="L57" s="391">
        <f>SUM(L45:L56)</f>
        <v>7571.5999999999995</v>
      </c>
      <c r="M57" s="439"/>
      <c r="N57" s="440"/>
    </row>
    <row r="58" spans="2:14" ht="18" customHeight="1" x14ac:dyDescent="0.2"/>
    <row r="59" spans="2:14" ht="18" customHeight="1" x14ac:dyDescent="0.2">
      <c r="B59" t="s">
        <v>230</v>
      </c>
      <c r="J59" t="s">
        <v>232</v>
      </c>
    </row>
    <row r="60" spans="2:14" ht="18" customHeight="1" x14ac:dyDescent="0.2">
      <c r="B60" t="s">
        <v>231</v>
      </c>
      <c r="J60" t="s">
        <v>233</v>
      </c>
    </row>
    <row r="61" spans="2:14" ht="18" customHeight="1" x14ac:dyDescent="0.2"/>
    <row r="62" spans="2:14" ht="18" customHeight="1" x14ac:dyDescent="0.2">
      <c r="B62" s="436" t="s">
        <v>186</v>
      </c>
      <c r="C62" s="437"/>
      <c r="D62" s="437"/>
      <c r="E62" s="437"/>
      <c r="F62" s="438"/>
      <c r="J62" s="436" t="s">
        <v>188</v>
      </c>
      <c r="K62" s="437"/>
      <c r="L62" s="437"/>
      <c r="M62" s="437"/>
      <c r="N62" s="438"/>
    </row>
    <row r="63" spans="2:14" ht="18" customHeight="1" x14ac:dyDescent="0.2">
      <c r="B63" s="376" t="s">
        <v>205</v>
      </c>
      <c r="C63" s="376" t="s">
        <v>206</v>
      </c>
      <c r="D63" s="377" t="s">
        <v>207</v>
      </c>
      <c r="E63" s="378" t="s">
        <v>208</v>
      </c>
      <c r="F63" s="376" t="s">
        <v>209</v>
      </c>
      <c r="J63" s="376" t="s">
        <v>205</v>
      </c>
      <c r="K63" s="376" t="s">
        <v>206</v>
      </c>
      <c r="L63" s="377" t="s">
        <v>207</v>
      </c>
      <c r="M63" s="378" t="s">
        <v>208</v>
      </c>
      <c r="N63" s="376" t="s">
        <v>209</v>
      </c>
    </row>
    <row r="64" spans="2:14" ht="18" customHeight="1" x14ac:dyDescent="0.2">
      <c r="B64" s="379">
        <v>45017</v>
      </c>
      <c r="C64" s="380">
        <v>15</v>
      </c>
      <c r="D64" s="381">
        <v>756.6</v>
      </c>
      <c r="E64" s="382">
        <v>86.3</v>
      </c>
      <c r="F64" s="383">
        <v>45025</v>
      </c>
      <c r="J64" s="379">
        <v>45017</v>
      </c>
      <c r="K64" s="380">
        <v>20</v>
      </c>
      <c r="L64" s="381">
        <v>7607</v>
      </c>
      <c r="M64" s="382">
        <v>588</v>
      </c>
      <c r="N64" s="383">
        <v>45025</v>
      </c>
    </row>
    <row r="65" spans="2:14" ht="18" customHeight="1" x14ac:dyDescent="0.2">
      <c r="B65" s="379">
        <v>45047</v>
      </c>
      <c r="C65" s="380">
        <v>13</v>
      </c>
      <c r="D65" s="381">
        <v>501.00000000000006</v>
      </c>
      <c r="E65" s="382">
        <v>64.8</v>
      </c>
      <c r="F65" s="383">
        <v>45067</v>
      </c>
      <c r="J65" s="379">
        <v>45047</v>
      </c>
      <c r="K65" s="380">
        <v>24</v>
      </c>
      <c r="L65" s="381">
        <v>7617</v>
      </c>
      <c r="M65" s="382">
        <v>583</v>
      </c>
      <c r="N65" s="383">
        <v>45049</v>
      </c>
    </row>
    <row r="66" spans="2:14" ht="18" customHeight="1" x14ac:dyDescent="0.2">
      <c r="B66" s="379">
        <v>45078</v>
      </c>
      <c r="C66" s="380">
        <v>4</v>
      </c>
      <c r="D66" s="381">
        <v>341.5</v>
      </c>
      <c r="E66" s="382">
        <v>158.19999999999999</v>
      </c>
      <c r="F66" s="383">
        <v>45080</v>
      </c>
      <c r="J66" s="379">
        <v>45078</v>
      </c>
      <c r="K66" s="380">
        <v>9</v>
      </c>
      <c r="L66" s="381">
        <v>1310</v>
      </c>
      <c r="M66" s="382">
        <v>389</v>
      </c>
      <c r="N66" s="383">
        <v>45080</v>
      </c>
    </row>
    <row r="67" spans="2:14" ht="18" customHeight="1" x14ac:dyDescent="0.2">
      <c r="B67" s="379">
        <v>45108</v>
      </c>
      <c r="C67" s="380">
        <v>1</v>
      </c>
      <c r="D67" s="381">
        <v>42.1</v>
      </c>
      <c r="E67" s="382">
        <v>42.1</v>
      </c>
      <c r="F67" s="383">
        <v>45109</v>
      </c>
      <c r="J67" s="379">
        <v>45108</v>
      </c>
      <c r="K67" s="380">
        <v>0</v>
      </c>
      <c r="L67" s="381">
        <v>0</v>
      </c>
      <c r="M67" s="382">
        <v>0</v>
      </c>
      <c r="N67" s="383"/>
    </row>
    <row r="68" spans="2:14" ht="18" customHeight="1" x14ac:dyDescent="0.2">
      <c r="B68" s="379">
        <v>45139</v>
      </c>
      <c r="C68" s="380">
        <v>0</v>
      </c>
      <c r="D68" s="381">
        <v>0</v>
      </c>
      <c r="E68" s="382">
        <v>0</v>
      </c>
      <c r="F68" s="383"/>
      <c r="J68" s="379">
        <v>45139</v>
      </c>
      <c r="K68" s="380">
        <v>1</v>
      </c>
      <c r="L68" s="381">
        <v>132</v>
      </c>
      <c r="M68" s="382">
        <v>132</v>
      </c>
      <c r="N68" s="383">
        <v>45151</v>
      </c>
    </row>
    <row r="69" spans="2:14" ht="18" customHeight="1" x14ac:dyDescent="0.2">
      <c r="B69" s="379">
        <v>45170</v>
      </c>
      <c r="C69" s="380">
        <v>0</v>
      </c>
      <c r="D69" s="381">
        <v>0</v>
      </c>
      <c r="E69" s="382">
        <v>0</v>
      </c>
      <c r="F69" s="383"/>
      <c r="J69" s="379">
        <v>45170</v>
      </c>
      <c r="K69" s="380">
        <v>6</v>
      </c>
      <c r="L69" s="381">
        <v>537</v>
      </c>
      <c r="M69" s="382">
        <v>319</v>
      </c>
      <c r="N69" s="383">
        <v>45193</v>
      </c>
    </row>
    <row r="70" spans="2:14" ht="18" customHeight="1" x14ac:dyDescent="0.2">
      <c r="B70" s="379">
        <v>45200</v>
      </c>
      <c r="C70" s="380">
        <v>2</v>
      </c>
      <c r="D70" s="381">
        <v>74.699999999999989</v>
      </c>
      <c r="E70" s="382">
        <v>42.4</v>
      </c>
      <c r="F70" s="383">
        <v>45228</v>
      </c>
      <c r="J70" s="379">
        <v>45200</v>
      </c>
      <c r="K70" s="380">
        <v>24</v>
      </c>
      <c r="L70" s="381">
        <v>4010</v>
      </c>
      <c r="M70" s="382">
        <v>370</v>
      </c>
      <c r="N70" s="383">
        <v>45221</v>
      </c>
    </row>
    <row r="71" spans="2:14" ht="18" customHeight="1" x14ac:dyDescent="0.2">
      <c r="B71" s="379">
        <v>45231</v>
      </c>
      <c r="C71" s="380">
        <v>0</v>
      </c>
      <c r="D71" s="381">
        <v>0</v>
      </c>
      <c r="E71" s="382">
        <v>0</v>
      </c>
      <c r="F71" s="383"/>
      <c r="J71" s="379">
        <v>45231</v>
      </c>
      <c r="K71" s="380">
        <v>15</v>
      </c>
      <c r="L71" s="381">
        <v>2057</v>
      </c>
      <c r="M71" s="382">
        <v>249</v>
      </c>
      <c r="N71" s="383">
        <v>45233</v>
      </c>
    </row>
    <row r="72" spans="2:14" ht="18" customHeight="1" x14ac:dyDescent="0.2">
      <c r="B72" s="379">
        <v>45261</v>
      </c>
      <c r="C72" s="380">
        <v>1</v>
      </c>
      <c r="D72" s="381">
        <v>15.1</v>
      </c>
      <c r="E72" s="382">
        <v>15.1</v>
      </c>
      <c r="F72" s="383">
        <v>45270</v>
      </c>
      <c r="J72" s="379">
        <v>45261</v>
      </c>
      <c r="K72" s="380">
        <v>3</v>
      </c>
      <c r="L72" s="381">
        <v>158</v>
      </c>
      <c r="M72" s="382">
        <v>128</v>
      </c>
      <c r="N72" s="383">
        <v>45270</v>
      </c>
    </row>
    <row r="73" spans="2:14" ht="18" customHeight="1" x14ac:dyDescent="0.2">
      <c r="B73" s="379">
        <v>45292</v>
      </c>
      <c r="C73" s="380">
        <v>1</v>
      </c>
      <c r="D73" s="381">
        <v>28.4</v>
      </c>
      <c r="E73" s="382">
        <v>28.4</v>
      </c>
      <c r="F73" s="383">
        <v>45292</v>
      </c>
      <c r="J73" s="379">
        <v>45292</v>
      </c>
      <c r="K73" s="380">
        <v>4</v>
      </c>
      <c r="L73" s="381">
        <v>351</v>
      </c>
      <c r="M73" s="382">
        <v>144</v>
      </c>
      <c r="N73" s="383">
        <v>45293</v>
      </c>
    </row>
    <row r="74" spans="2:14" ht="18" customHeight="1" x14ac:dyDescent="0.2">
      <c r="B74" s="379">
        <v>45323</v>
      </c>
      <c r="C74" s="380">
        <v>0</v>
      </c>
      <c r="D74" s="381">
        <v>0</v>
      </c>
      <c r="E74" s="382">
        <v>0</v>
      </c>
      <c r="F74" s="383"/>
      <c r="J74" s="379">
        <v>45323</v>
      </c>
      <c r="K74" s="380">
        <v>8</v>
      </c>
      <c r="L74" s="381">
        <v>1070</v>
      </c>
      <c r="M74" s="382">
        <v>328</v>
      </c>
      <c r="N74" s="383">
        <v>45340</v>
      </c>
    </row>
    <row r="75" spans="2:14" ht="18" customHeight="1" thickBot="1" x14ac:dyDescent="0.25">
      <c r="B75" s="384">
        <v>45352</v>
      </c>
      <c r="C75" s="385">
        <v>5</v>
      </c>
      <c r="D75" s="386">
        <v>412.6</v>
      </c>
      <c r="E75" s="387">
        <v>146.69999999999999</v>
      </c>
      <c r="F75" s="388">
        <v>45381</v>
      </c>
      <c r="J75" s="384">
        <v>45352</v>
      </c>
      <c r="K75" s="385">
        <v>22</v>
      </c>
      <c r="L75" s="386">
        <v>4698</v>
      </c>
      <c r="M75" s="387">
        <v>409</v>
      </c>
      <c r="N75" s="388">
        <v>45367</v>
      </c>
    </row>
    <row r="76" spans="2:14" ht="18" customHeight="1" thickTop="1" x14ac:dyDescent="0.2">
      <c r="B76" s="389" t="str">
        <f>$A$1&amp;"年度計"</f>
        <v>2023年度計</v>
      </c>
      <c r="C76" s="390">
        <f>SUM(C64:C75)</f>
        <v>42</v>
      </c>
      <c r="D76" s="391">
        <f>SUM(D64:D75)</f>
        <v>2172</v>
      </c>
      <c r="E76" s="439"/>
      <c r="F76" s="440"/>
      <c r="J76" s="389" t="str">
        <f>$A$1&amp;"年度計"</f>
        <v>2023年度計</v>
      </c>
      <c r="K76" s="390">
        <f>SUM(K64:K75)</f>
        <v>136</v>
      </c>
      <c r="L76" s="391">
        <f>SUM(L64:L75)</f>
        <v>29547</v>
      </c>
      <c r="M76" s="439"/>
      <c r="N76" s="440"/>
    </row>
    <row r="77" spans="2:14" ht="18" customHeight="1" x14ac:dyDescent="0.2"/>
    <row r="78" spans="2:14" ht="18" customHeight="1" x14ac:dyDescent="0.2">
      <c r="B78" t="s">
        <v>234</v>
      </c>
      <c r="J78" t="s">
        <v>236</v>
      </c>
    </row>
    <row r="79" spans="2:14" x14ac:dyDescent="0.2">
      <c r="B79" t="s">
        <v>235</v>
      </c>
      <c r="J79" t="s">
        <v>237</v>
      </c>
    </row>
    <row r="81" spans="2:12" x14ac:dyDescent="0.2">
      <c r="B81" s="436" t="s">
        <v>61</v>
      </c>
      <c r="C81" s="437"/>
      <c r="D81" s="437"/>
      <c r="E81" s="437"/>
      <c r="F81" s="438"/>
      <c r="J81" s="376" t="s">
        <v>187</v>
      </c>
      <c r="K81" s="376" t="s">
        <v>206</v>
      </c>
      <c r="L81" s="392" t="s">
        <v>207</v>
      </c>
    </row>
    <row r="82" spans="2:12" x14ac:dyDescent="0.2">
      <c r="B82" s="376" t="s">
        <v>205</v>
      </c>
      <c r="C82" s="376" t="s">
        <v>206</v>
      </c>
      <c r="D82" s="377" t="s">
        <v>207</v>
      </c>
      <c r="E82" s="378" t="s">
        <v>208</v>
      </c>
      <c r="F82" s="376" t="s">
        <v>209</v>
      </c>
      <c r="J82" s="393" t="s">
        <v>183</v>
      </c>
      <c r="K82" s="380">
        <v>2</v>
      </c>
      <c r="L82" s="380">
        <v>24.5</v>
      </c>
    </row>
    <row r="83" spans="2:12" x14ac:dyDescent="0.2">
      <c r="B83" s="379">
        <v>45017</v>
      </c>
      <c r="C83" s="380">
        <v>3</v>
      </c>
      <c r="D83" s="381">
        <v>6.9</v>
      </c>
      <c r="E83" s="382">
        <v>3.4</v>
      </c>
      <c r="F83" s="383">
        <v>45025</v>
      </c>
      <c r="J83" s="393" t="s">
        <v>184</v>
      </c>
      <c r="K83" s="380">
        <v>14</v>
      </c>
      <c r="L83" s="394">
        <v>2243</v>
      </c>
    </row>
    <row r="84" spans="2:12" x14ac:dyDescent="0.2">
      <c r="B84" s="379">
        <v>45047</v>
      </c>
      <c r="C84" s="380">
        <v>0</v>
      </c>
      <c r="D84" s="381">
        <v>0</v>
      </c>
      <c r="E84" s="382">
        <v>0</v>
      </c>
      <c r="F84" s="383"/>
      <c r="J84" s="393" t="s">
        <v>210</v>
      </c>
      <c r="K84" s="380">
        <v>0</v>
      </c>
      <c r="L84" s="394">
        <v>0</v>
      </c>
    </row>
    <row r="85" spans="2:12" x14ac:dyDescent="0.2">
      <c r="B85" s="379">
        <v>45078</v>
      </c>
      <c r="C85" s="380">
        <v>0</v>
      </c>
      <c r="D85" s="381">
        <v>0</v>
      </c>
      <c r="E85" s="382">
        <v>0</v>
      </c>
      <c r="F85" s="383"/>
      <c r="J85" s="393" t="s">
        <v>211</v>
      </c>
      <c r="K85" s="380">
        <v>14</v>
      </c>
      <c r="L85" s="394">
        <v>1133</v>
      </c>
    </row>
    <row r="86" spans="2:12" x14ac:dyDescent="0.2">
      <c r="B86" s="379">
        <v>45108</v>
      </c>
      <c r="C86" s="380">
        <v>0</v>
      </c>
      <c r="D86" s="381">
        <v>0</v>
      </c>
      <c r="E86" s="382">
        <v>0</v>
      </c>
      <c r="F86" s="383"/>
      <c r="J86" s="393" t="s">
        <v>212</v>
      </c>
      <c r="K86" s="380">
        <v>13</v>
      </c>
      <c r="L86" s="394">
        <v>222.8</v>
      </c>
    </row>
    <row r="87" spans="2:12" x14ac:dyDescent="0.2">
      <c r="B87" s="379">
        <v>45139</v>
      </c>
      <c r="C87" s="380">
        <v>0</v>
      </c>
      <c r="D87" s="381">
        <v>0</v>
      </c>
      <c r="E87" s="382">
        <v>0</v>
      </c>
      <c r="F87" s="383"/>
      <c r="J87" s="393" t="s">
        <v>213</v>
      </c>
      <c r="K87" s="380">
        <v>3</v>
      </c>
      <c r="L87" s="394">
        <v>247.9</v>
      </c>
    </row>
    <row r="88" spans="2:12" x14ac:dyDescent="0.2">
      <c r="B88" s="379">
        <v>45170</v>
      </c>
      <c r="C88" s="380">
        <v>0</v>
      </c>
      <c r="D88" s="381">
        <v>0</v>
      </c>
      <c r="E88" s="382">
        <v>0</v>
      </c>
      <c r="F88" s="383"/>
      <c r="J88" s="393" t="s">
        <v>185</v>
      </c>
      <c r="K88" s="380">
        <v>62</v>
      </c>
      <c r="L88" s="394">
        <v>7571.5999999999995</v>
      </c>
    </row>
    <row r="89" spans="2:12" x14ac:dyDescent="0.2">
      <c r="B89" s="379">
        <v>45200</v>
      </c>
      <c r="C89" s="380">
        <v>0</v>
      </c>
      <c r="D89" s="381">
        <v>0</v>
      </c>
      <c r="E89" s="382">
        <v>0</v>
      </c>
      <c r="F89" s="383"/>
      <c r="J89" s="393" t="s">
        <v>186</v>
      </c>
      <c r="K89" s="380">
        <v>42</v>
      </c>
      <c r="L89" s="394">
        <v>2172</v>
      </c>
    </row>
    <row r="90" spans="2:12" x14ac:dyDescent="0.2">
      <c r="B90" s="379">
        <v>45231</v>
      </c>
      <c r="C90" s="380">
        <v>1</v>
      </c>
      <c r="D90" s="381">
        <v>1.3</v>
      </c>
      <c r="E90" s="382">
        <v>1.3</v>
      </c>
      <c r="F90" s="383">
        <v>45249</v>
      </c>
      <c r="J90" s="393" t="s">
        <v>188</v>
      </c>
      <c r="K90" s="380">
        <v>136</v>
      </c>
      <c r="L90" s="394">
        <v>29547</v>
      </c>
    </row>
    <row r="91" spans="2:12" x14ac:dyDescent="0.2">
      <c r="B91" s="379">
        <v>45261</v>
      </c>
      <c r="C91" s="380">
        <v>2</v>
      </c>
      <c r="D91" s="381">
        <v>3.1</v>
      </c>
      <c r="E91" s="382">
        <v>1.6</v>
      </c>
      <c r="F91" s="383">
        <v>45277</v>
      </c>
      <c r="J91" s="393" t="s">
        <v>214</v>
      </c>
      <c r="K91" s="395" t="s">
        <v>215</v>
      </c>
      <c r="L91" s="395" t="s">
        <v>215</v>
      </c>
    </row>
    <row r="92" spans="2:12" x14ac:dyDescent="0.2">
      <c r="B92" s="379">
        <v>45292</v>
      </c>
      <c r="C92" s="380">
        <v>4</v>
      </c>
      <c r="D92" s="381">
        <v>7.5</v>
      </c>
      <c r="E92" s="382">
        <v>3.3</v>
      </c>
      <c r="F92" s="383">
        <v>45305</v>
      </c>
      <c r="J92" s="393" t="s">
        <v>61</v>
      </c>
      <c r="K92" s="380">
        <v>19</v>
      </c>
      <c r="L92" s="394">
        <v>34.299999999999997</v>
      </c>
    </row>
    <row r="93" spans="2:12" x14ac:dyDescent="0.2">
      <c r="B93" s="379">
        <v>45323</v>
      </c>
      <c r="C93" s="380">
        <v>7</v>
      </c>
      <c r="D93" s="381">
        <v>12.5</v>
      </c>
      <c r="E93" s="382">
        <v>4</v>
      </c>
      <c r="F93" s="383">
        <v>45333</v>
      </c>
      <c r="J93" s="396" t="s">
        <v>216</v>
      </c>
      <c r="K93" s="395" t="s">
        <v>215</v>
      </c>
      <c r="L93" s="395" t="s">
        <v>215</v>
      </c>
    </row>
    <row r="94" spans="2:12" ht="18" thickBot="1" x14ac:dyDescent="0.25">
      <c r="B94" s="384">
        <v>45352</v>
      </c>
      <c r="C94" s="385">
        <v>2</v>
      </c>
      <c r="D94" s="386">
        <v>3</v>
      </c>
      <c r="E94" s="387">
        <v>1.9</v>
      </c>
      <c r="F94" s="388">
        <v>45368</v>
      </c>
      <c r="J94" s="396" t="s">
        <v>153</v>
      </c>
      <c r="K94" s="390">
        <f>SUM(K82:K92)</f>
        <v>305</v>
      </c>
      <c r="L94" s="391">
        <f>SUM(L82:L92)</f>
        <v>43196.100000000006</v>
      </c>
    </row>
    <row r="95" spans="2:12" ht="18" thickTop="1" x14ac:dyDescent="0.2">
      <c r="B95" s="389" t="str">
        <f>$A$1&amp;"年度計"</f>
        <v>2023年度計</v>
      </c>
      <c r="C95" s="390">
        <f>SUM(C83:C94)</f>
        <v>19</v>
      </c>
      <c r="D95" s="391">
        <f>SUM(D83:D94)</f>
        <v>34.299999999999997</v>
      </c>
      <c r="E95" s="439"/>
      <c r="F95" s="440"/>
      <c r="J95" s="397" t="s">
        <v>217</v>
      </c>
    </row>
    <row r="96" spans="2:12" x14ac:dyDescent="0.2">
      <c r="J96" s="398"/>
    </row>
    <row r="99" spans="4:14" x14ac:dyDescent="0.2">
      <c r="D99" s="132"/>
      <c r="E99" s="132"/>
      <c r="F99" s="132"/>
      <c r="G99"/>
      <c r="H99"/>
      <c r="I99"/>
      <c r="L99" s="132"/>
      <c r="M99" s="132"/>
      <c r="N99" s="132"/>
    </row>
    <row r="100" spans="4:14" x14ac:dyDescent="0.2">
      <c r="D100" s="132"/>
      <c r="E100" s="132"/>
      <c r="F100" s="132"/>
      <c r="G100"/>
      <c r="H100"/>
      <c r="I100"/>
      <c r="L100" s="132"/>
      <c r="M100" s="132"/>
      <c r="N100" s="132"/>
    </row>
    <row r="101" spans="4:14" x14ac:dyDescent="0.2">
      <c r="D101" s="132"/>
      <c r="E101" s="132"/>
      <c r="F101" s="132"/>
      <c r="G101"/>
      <c r="H101"/>
      <c r="I101"/>
      <c r="L101" s="132"/>
      <c r="M101" s="132"/>
      <c r="N101" s="132"/>
    </row>
    <row r="102" spans="4:14" x14ac:dyDescent="0.2">
      <c r="D102" s="132"/>
      <c r="E102" s="132"/>
      <c r="F102" s="132"/>
      <c r="G102"/>
      <c r="H102"/>
      <c r="I102"/>
      <c r="L102" s="132"/>
      <c r="M102" s="132"/>
      <c r="N102" s="132"/>
    </row>
    <row r="103" spans="4:14" x14ac:dyDescent="0.2">
      <c r="D103" s="132"/>
      <c r="E103" s="132"/>
      <c r="F103" s="132"/>
      <c r="G103"/>
      <c r="H103"/>
      <c r="I103"/>
      <c r="L103" s="132"/>
      <c r="M103" s="132"/>
      <c r="N103" s="132"/>
    </row>
    <row r="104" spans="4:14" x14ac:dyDescent="0.2">
      <c r="D104" s="132"/>
      <c r="E104" s="132"/>
      <c r="F104" s="132"/>
      <c r="G104"/>
      <c r="H104"/>
      <c r="I104"/>
      <c r="L104" s="132"/>
      <c r="M104" s="132"/>
      <c r="N104" s="132"/>
    </row>
    <row r="105" spans="4:14" x14ac:dyDescent="0.2">
      <c r="D105" s="132"/>
      <c r="E105" s="132"/>
      <c r="F105" s="132"/>
      <c r="G105"/>
      <c r="H105"/>
      <c r="I105"/>
      <c r="L105" s="132"/>
      <c r="M105" s="132"/>
      <c r="N105" s="132"/>
    </row>
    <row r="106" spans="4:14" x14ac:dyDescent="0.2">
      <c r="D106" s="132"/>
      <c r="E106" s="132"/>
      <c r="F106" s="132"/>
      <c r="G106"/>
      <c r="H106"/>
      <c r="I106"/>
      <c r="L106" s="132"/>
      <c r="M106" s="132"/>
      <c r="N106" s="132"/>
    </row>
    <row r="107" spans="4:14" x14ac:dyDescent="0.2">
      <c r="D107" s="132"/>
      <c r="E107" s="132"/>
      <c r="F107" s="132"/>
      <c r="G107"/>
      <c r="H107"/>
      <c r="I107"/>
      <c r="L107" s="132"/>
      <c r="M107" s="132"/>
      <c r="N107" s="132"/>
    </row>
    <row r="108" spans="4:14" x14ac:dyDescent="0.2">
      <c r="D108" s="132"/>
      <c r="E108" s="132"/>
      <c r="F108" s="132"/>
      <c r="G108"/>
      <c r="H108"/>
      <c r="I108"/>
      <c r="L108" s="132"/>
      <c r="M108" s="132"/>
      <c r="N108" s="132"/>
    </row>
    <row r="109" spans="4:14" x14ac:dyDescent="0.2">
      <c r="D109" s="132"/>
      <c r="E109" s="132"/>
      <c r="F109" s="132"/>
      <c r="G109"/>
      <c r="H109"/>
      <c r="I109"/>
      <c r="L109" s="132"/>
      <c r="M109" s="132"/>
      <c r="N109" s="132"/>
    </row>
    <row r="110" spans="4:14" x14ac:dyDescent="0.2">
      <c r="D110" s="132"/>
      <c r="E110" s="132"/>
      <c r="F110" s="132"/>
      <c r="G110"/>
      <c r="H110"/>
      <c r="I110"/>
      <c r="L110" s="132"/>
      <c r="M110" s="132"/>
      <c r="N110" s="132"/>
    </row>
    <row r="111" spans="4:14" x14ac:dyDescent="0.2">
      <c r="D111" s="132"/>
      <c r="E111" s="132"/>
      <c r="F111" s="132"/>
      <c r="G111"/>
      <c r="H111"/>
      <c r="I111"/>
      <c r="L111" s="132"/>
      <c r="M111" s="132"/>
      <c r="N111" s="132"/>
    </row>
    <row r="112" spans="4:14" x14ac:dyDescent="0.2">
      <c r="D112" s="132"/>
      <c r="E112" s="132"/>
      <c r="F112" s="132"/>
      <c r="G112"/>
      <c r="H112"/>
      <c r="I112"/>
      <c r="L112" s="132"/>
      <c r="M112" s="132"/>
      <c r="N112" s="132"/>
    </row>
    <row r="113" spans="2:14" x14ac:dyDescent="0.2">
      <c r="D113" s="132"/>
      <c r="E113" s="132"/>
      <c r="F113" s="132"/>
      <c r="G113"/>
      <c r="H113"/>
      <c r="I113"/>
      <c r="L113" s="132"/>
      <c r="M113" s="132"/>
      <c r="N113" s="132"/>
    </row>
    <row r="114" spans="2:14" x14ac:dyDescent="0.2">
      <c r="B114" s="398"/>
    </row>
  </sheetData>
  <mergeCells count="18">
    <mergeCell ref="B81:F81"/>
    <mergeCell ref="E95:F95"/>
    <mergeCell ref="B43:F43"/>
    <mergeCell ref="E57:F57"/>
    <mergeCell ref="B62:F62"/>
    <mergeCell ref="J43:N43"/>
    <mergeCell ref="M57:N57"/>
    <mergeCell ref="J5:N5"/>
    <mergeCell ref="M19:N19"/>
    <mergeCell ref="E76:F76"/>
    <mergeCell ref="B24:F24"/>
    <mergeCell ref="E38:F38"/>
    <mergeCell ref="B5:F5"/>
    <mergeCell ref="E19:F19"/>
    <mergeCell ref="J24:N24"/>
    <mergeCell ref="J62:N62"/>
    <mergeCell ref="M76:N76"/>
    <mergeCell ref="M38:N38"/>
  </mergeCells>
  <phoneticPr fontId="1"/>
  <conditionalFormatting sqref="F26:F37">
    <cfRule type="expression" dxfId="8" priority="13">
      <formula>F26=0</formula>
    </cfRule>
  </conditionalFormatting>
  <conditionalFormatting sqref="F7:F18">
    <cfRule type="expression" dxfId="7" priority="11">
      <formula>F7=0</formula>
    </cfRule>
  </conditionalFormatting>
  <conditionalFormatting sqref="F83:F94">
    <cfRule type="expression" dxfId="6" priority="19">
      <formula>F83=0</formula>
    </cfRule>
  </conditionalFormatting>
  <conditionalFormatting sqref="F64:F75">
    <cfRule type="expression" dxfId="5" priority="17">
      <formula>F64=0</formula>
    </cfRule>
  </conditionalFormatting>
  <conditionalFormatting sqref="F45:F56">
    <cfRule type="expression" dxfId="4" priority="15">
      <formula>F45=0</formula>
    </cfRule>
  </conditionalFormatting>
  <conditionalFormatting sqref="N7:N18">
    <cfRule type="expression" dxfId="3" priority="2">
      <formula>N7=0</formula>
    </cfRule>
  </conditionalFormatting>
  <conditionalFormatting sqref="N64:N75">
    <cfRule type="expression" dxfId="2" priority="8">
      <formula>N64=0</formula>
    </cfRule>
  </conditionalFormatting>
  <conditionalFormatting sqref="N45:N56">
    <cfRule type="expression" dxfId="1" priority="6">
      <formula>N45=0</formula>
    </cfRule>
  </conditionalFormatting>
  <conditionalFormatting sqref="N26:N37">
    <cfRule type="expression" dxfId="0" priority="4">
      <formula>N26=0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showGridLines="0" view="pageBreakPreview" zoomScaleNormal="85" zoomScaleSheetLayoutView="100" workbookViewId="0">
      <selection activeCell="M18" sqref="M18"/>
    </sheetView>
  </sheetViews>
  <sheetFormatPr defaultColWidth="8.88671875" defaultRowHeight="17.399999999999999" x14ac:dyDescent="0.2"/>
  <cols>
    <col min="1" max="1" width="1.109375" style="144" customWidth="1"/>
    <col min="2" max="2" width="6.77734375" style="132" customWidth="1"/>
    <col min="3" max="14" width="6.33203125" style="132" customWidth="1"/>
    <col min="15" max="16384" width="8.88671875" style="132"/>
  </cols>
  <sheetData>
    <row r="1" spans="1:14" x14ac:dyDescent="0.2">
      <c r="B1" s="132" t="s">
        <v>139</v>
      </c>
      <c r="C1" s="132" t="s">
        <v>263</v>
      </c>
    </row>
    <row r="2" spans="1:14" x14ac:dyDescent="0.2">
      <c r="A2" s="145"/>
      <c r="B2" s="293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294" t="s">
        <v>152</v>
      </c>
    </row>
    <row r="3" spans="1:14" ht="15" customHeight="1" x14ac:dyDescent="0.2">
      <c r="A3" s="147"/>
      <c r="B3" s="288"/>
      <c r="C3" s="289" t="s">
        <v>0</v>
      </c>
      <c r="D3" s="290" t="s">
        <v>1</v>
      </c>
      <c r="E3" s="290" t="s">
        <v>2</v>
      </c>
      <c r="F3" s="290" t="s">
        <v>3</v>
      </c>
      <c r="G3" s="290" t="s">
        <v>4</v>
      </c>
      <c r="H3" s="290" t="s">
        <v>5</v>
      </c>
      <c r="I3" s="290" t="s">
        <v>189</v>
      </c>
      <c r="J3" s="290" t="s">
        <v>190</v>
      </c>
      <c r="K3" s="290" t="s">
        <v>191</v>
      </c>
      <c r="L3" s="290" t="s">
        <v>9</v>
      </c>
      <c r="M3" s="290" t="s">
        <v>22</v>
      </c>
      <c r="N3" s="291" t="s">
        <v>23</v>
      </c>
    </row>
    <row r="4" spans="1:14" ht="15.75" customHeight="1" x14ac:dyDescent="0.2">
      <c r="A4" s="149"/>
      <c r="B4" s="288" t="s">
        <v>11</v>
      </c>
      <c r="C4" s="299">
        <v>384.5</v>
      </c>
      <c r="D4" s="300">
        <v>355.1</v>
      </c>
      <c r="E4" s="300">
        <v>375.9</v>
      </c>
      <c r="F4" s="300">
        <v>454.6</v>
      </c>
      <c r="G4" s="300">
        <v>487.8</v>
      </c>
      <c r="H4" s="300">
        <v>406.3</v>
      </c>
      <c r="I4" s="300">
        <v>362.7</v>
      </c>
      <c r="J4" s="300">
        <v>453.7</v>
      </c>
      <c r="K4" s="300">
        <v>499.7</v>
      </c>
      <c r="L4" s="300">
        <v>521.5</v>
      </c>
      <c r="M4" s="300">
        <v>488</v>
      </c>
      <c r="N4" s="301">
        <v>458.9</v>
      </c>
    </row>
    <row r="5" spans="1:14" ht="15.75" customHeight="1" x14ac:dyDescent="0.2">
      <c r="A5" s="149"/>
      <c r="B5" s="288" t="s">
        <v>12</v>
      </c>
      <c r="C5" s="299">
        <v>1002.2</v>
      </c>
      <c r="D5" s="300">
        <v>1040.0999999999999</v>
      </c>
      <c r="E5" s="300">
        <v>1114.5999999999999</v>
      </c>
      <c r="F5" s="300">
        <v>1367.1</v>
      </c>
      <c r="G5" s="300">
        <v>1449.1</v>
      </c>
      <c r="H5" s="300">
        <v>1376</v>
      </c>
      <c r="I5" s="300">
        <v>947.2</v>
      </c>
      <c r="J5" s="300">
        <v>1215.5</v>
      </c>
      <c r="K5" s="300">
        <v>1327.7</v>
      </c>
      <c r="L5" s="300">
        <v>1423</v>
      </c>
      <c r="M5" s="300">
        <v>1336.7</v>
      </c>
      <c r="N5" s="301">
        <v>1278.2</v>
      </c>
    </row>
    <row r="6" spans="1:14" ht="15.75" customHeight="1" x14ac:dyDescent="0.2">
      <c r="A6" s="152"/>
      <c r="B6" s="288" t="s">
        <v>13</v>
      </c>
      <c r="C6" s="299">
        <v>3392.9</v>
      </c>
      <c r="D6" s="300">
        <v>3805.4</v>
      </c>
      <c r="E6" s="300">
        <v>4657.6000000000004</v>
      </c>
      <c r="F6" s="300">
        <v>5524.8</v>
      </c>
      <c r="G6" s="300">
        <v>5475.3</v>
      </c>
      <c r="H6" s="300">
        <v>5237.5</v>
      </c>
      <c r="I6" s="300">
        <v>3730.2</v>
      </c>
      <c r="J6" s="300">
        <v>3791.4</v>
      </c>
      <c r="K6" s="300">
        <v>4334.7</v>
      </c>
      <c r="L6" s="300">
        <v>4674.8</v>
      </c>
      <c r="M6" s="300">
        <v>4989.7</v>
      </c>
      <c r="N6" s="301">
        <v>4789.2</v>
      </c>
    </row>
    <row r="7" spans="1:14" ht="15.75" customHeight="1" x14ac:dyDescent="0.2">
      <c r="A7" s="149"/>
      <c r="B7" s="288" t="s">
        <v>14</v>
      </c>
      <c r="C7" s="299">
        <v>1673.5</v>
      </c>
      <c r="D7" s="300">
        <v>1803.5</v>
      </c>
      <c r="E7" s="300">
        <v>2150.6</v>
      </c>
      <c r="F7" s="300">
        <v>2465.1</v>
      </c>
      <c r="G7" s="300">
        <v>2433.4</v>
      </c>
      <c r="H7" s="300">
        <v>2356.6</v>
      </c>
      <c r="I7" s="300">
        <v>1760</v>
      </c>
      <c r="J7" s="300">
        <v>1861.6</v>
      </c>
      <c r="K7" s="300">
        <v>2152.5</v>
      </c>
      <c r="L7" s="300">
        <v>2311.1999999999998</v>
      </c>
      <c r="M7" s="300">
        <v>2171.5</v>
      </c>
      <c r="N7" s="301">
        <v>2083.9</v>
      </c>
    </row>
    <row r="8" spans="1:14" ht="15.75" customHeight="1" x14ac:dyDescent="0.2">
      <c r="A8" s="149"/>
      <c r="B8" s="288" t="s">
        <v>15</v>
      </c>
      <c r="C8" s="299">
        <v>352.90999999999997</v>
      </c>
      <c r="D8" s="300">
        <v>361.26</v>
      </c>
      <c r="E8" s="300">
        <v>422.41999999999996</v>
      </c>
      <c r="F8" s="300">
        <v>490.63</v>
      </c>
      <c r="G8" s="300">
        <v>507.01000000000005</v>
      </c>
      <c r="H8" s="300">
        <v>465.26000000000005</v>
      </c>
      <c r="I8" s="300">
        <v>348.26</v>
      </c>
      <c r="J8" s="300">
        <v>396.76</v>
      </c>
      <c r="K8" s="300">
        <v>501.27</v>
      </c>
      <c r="L8" s="300">
        <v>497.28000000000003</v>
      </c>
      <c r="M8" s="300">
        <v>478.41999999999996</v>
      </c>
      <c r="N8" s="301">
        <v>446.96000000000004</v>
      </c>
    </row>
    <row r="9" spans="1:14" ht="15.75" customHeight="1" x14ac:dyDescent="0.2">
      <c r="A9" s="149"/>
      <c r="B9" s="288" t="s">
        <v>16</v>
      </c>
      <c r="C9" s="299">
        <v>1724.9095000000002</v>
      </c>
      <c r="D9" s="300">
        <v>1831.1336999999999</v>
      </c>
      <c r="E9" s="300">
        <v>2261.7130999999999</v>
      </c>
      <c r="F9" s="300">
        <v>2707.5661</v>
      </c>
      <c r="G9" s="300">
        <v>2670.6059</v>
      </c>
      <c r="H9" s="300">
        <v>2521.7743</v>
      </c>
      <c r="I9" s="300">
        <v>1809.7782999999999</v>
      </c>
      <c r="J9" s="300">
        <v>1885.4690999999998</v>
      </c>
      <c r="K9" s="300">
        <v>2304.2031999999999</v>
      </c>
      <c r="L9" s="300">
        <v>2503.2300999999998</v>
      </c>
      <c r="M9" s="300">
        <v>2345.0191999999997</v>
      </c>
      <c r="N9" s="301">
        <v>2232.8505</v>
      </c>
    </row>
    <row r="10" spans="1:14" ht="15.75" customHeight="1" x14ac:dyDescent="0.2">
      <c r="A10" s="149"/>
      <c r="B10" s="288" t="s">
        <v>17</v>
      </c>
      <c r="C10" s="299">
        <v>719.6</v>
      </c>
      <c r="D10" s="300">
        <v>696.4</v>
      </c>
      <c r="E10" s="300">
        <v>839</v>
      </c>
      <c r="F10" s="300">
        <v>1027.4000000000001</v>
      </c>
      <c r="G10" s="300">
        <v>1025.5</v>
      </c>
      <c r="H10" s="300">
        <v>955.2</v>
      </c>
      <c r="I10" s="300">
        <v>718</v>
      </c>
      <c r="J10" s="300">
        <v>794.3</v>
      </c>
      <c r="K10" s="300">
        <v>1006.4</v>
      </c>
      <c r="L10" s="300">
        <v>1047.2</v>
      </c>
      <c r="M10" s="300">
        <v>935.1</v>
      </c>
      <c r="N10" s="301">
        <v>880.8</v>
      </c>
    </row>
    <row r="11" spans="1:14" ht="15.75" customHeight="1" x14ac:dyDescent="0.2">
      <c r="A11" s="149"/>
      <c r="B11" s="288" t="s">
        <v>18</v>
      </c>
      <c r="C11" s="299">
        <v>319</v>
      </c>
      <c r="D11" s="300">
        <v>341.1</v>
      </c>
      <c r="E11" s="300">
        <v>424.3</v>
      </c>
      <c r="F11" s="300">
        <v>488.2</v>
      </c>
      <c r="G11" s="300">
        <v>490.8</v>
      </c>
      <c r="H11" s="300">
        <v>464</v>
      </c>
      <c r="I11" s="300">
        <v>356.4</v>
      </c>
      <c r="J11" s="300">
        <v>356</v>
      </c>
      <c r="K11" s="300">
        <v>450.1</v>
      </c>
      <c r="L11" s="300">
        <v>464.2</v>
      </c>
      <c r="M11" s="300">
        <v>422.3</v>
      </c>
      <c r="N11" s="301">
        <v>392.3</v>
      </c>
    </row>
    <row r="12" spans="1:14" ht="15.75" customHeight="1" x14ac:dyDescent="0.2">
      <c r="A12" s="149"/>
      <c r="B12" s="288" t="s">
        <v>19</v>
      </c>
      <c r="C12" s="299">
        <v>1005.4</v>
      </c>
      <c r="D12" s="300">
        <v>1162.0999999999999</v>
      </c>
      <c r="E12" s="300">
        <v>1294.4000000000001</v>
      </c>
      <c r="F12" s="300">
        <v>1573.9</v>
      </c>
      <c r="G12" s="300">
        <v>1578.2</v>
      </c>
      <c r="H12" s="300">
        <v>1503.8</v>
      </c>
      <c r="I12" s="300">
        <v>1136.5</v>
      </c>
      <c r="J12" s="300">
        <v>1193.0999999999999</v>
      </c>
      <c r="K12" s="300">
        <v>1500.4</v>
      </c>
      <c r="L12" s="300">
        <v>1528.8</v>
      </c>
      <c r="M12" s="300">
        <v>1239.5</v>
      </c>
      <c r="N12" s="301">
        <v>1183.4000000000001</v>
      </c>
    </row>
    <row r="13" spans="1:14" ht="15.75" customHeight="1" thickBot="1" x14ac:dyDescent="0.25">
      <c r="A13" s="149"/>
      <c r="B13" s="288" t="s">
        <v>20</v>
      </c>
      <c r="C13" s="299">
        <v>103.66</v>
      </c>
      <c r="D13" s="300">
        <v>124.05</v>
      </c>
      <c r="E13" s="300">
        <v>142.59</v>
      </c>
      <c r="F13" s="300">
        <v>155.13</v>
      </c>
      <c r="G13" s="300">
        <v>154.89000000000001</v>
      </c>
      <c r="H13" s="300">
        <v>151.14000000000001</v>
      </c>
      <c r="I13" s="300">
        <v>147.24</v>
      </c>
      <c r="J13" s="300">
        <v>116.12</v>
      </c>
      <c r="K13" s="300">
        <v>97.81</v>
      </c>
      <c r="L13" s="300">
        <v>102.71</v>
      </c>
      <c r="M13" s="300">
        <v>103.00999999999999</v>
      </c>
      <c r="N13" s="301">
        <v>101.03999999999999</v>
      </c>
    </row>
    <row r="14" spans="1:14" ht="15.75" customHeight="1" thickTop="1" x14ac:dyDescent="0.2">
      <c r="A14" s="149"/>
      <c r="B14" s="292" t="s">
        <v>21</v>
      </c>
      <c r="C14" s="295">
        <v>10354.899100000001</v>
      </c>
      <c r="D14" s="296">
        <v>11074.016100000001</v>
      </c>
      <c r="E14" s="296">
        <v>13490.4131</v>
      </c>
      <c r="F14" s="298">
        <v>16089.5761</v>
      </c>
      <c r="G14" s="296">
        <v>15992.454999999998</v>
      </c>
      <c r="H14" s="296">
        <v>15032.4761</v>
      </c>
      <c r="I14" s="296">
        <v>11014.2091</v>
      </c>
      <c r="J14" s="296">
        <v>11755.999600000001</v>
      </c>
      <c r="K14" s="296">
        <v>13939.553199999998</v>
      </c>
      <c r="L14" s="296">
        <v>14461.550099999999</v>
      </c>
      <c r="M14" s="296">
        <v>14018.215700000001</v>
      </c>
      <c r="N14" s="297">
        <v>13389.2389</v>
      </c>
    </row>
    <row r="15" spans="1:14" x14ac:dyDescent="0.2"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</row>
    <row r="16" spans="1:14" x14ac:dyDescent="0.2">
      <c r="B16" s="154" t="s">
        <v>140</v>
      </c>
      <c r="C16" s="133" t="s">
        <v>264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</row>
    <row r="17" spans="2:10" x14ac:dyDescent="0.2">
      <c r="B17"/>
      <c r="C17"/>
      <c r="D17"/>
      <c r="E17"/>
      <c r="F17"/>
      <c r="G17" s="130"/>
      <c r="H17" s="130"/>
      <c r="I17" s="122"/>
      <c r="J17" s="424" t="s">
        <v>152</v>
      </c>
    </row>
    <row r="18" spans="2:10" x14ac:dyDescent="0.2">
      <c r="B18" s="123"/>
      <c r="C18" s="123">
        <v>2016</v>
      </c>
      <c r="D18" s="123">
        <v>2017</v>
      </c>
      <c r="E18" s="123">
        <v>2018</v>
      </c>
      <c r="F18" s="123">
        <v>2019</v>
      </c>
      <c r="G18" s="123">
        <v>2020</v>
      </c>
      <c r="H18" s="123">
        <v>2021</v>
      </c>
      <c r="I18" s="123">
        <v>2022</v>
      </c>
      <c r="J18" s="425">
        <v>2023</v>
      </c>
    </row>
    <row r="19" spans="2:10" x14ac:dyDescent="0.2">
      <c r="B19" s="123" t="s">
        <v>153</v>
      </c>
      <c r="C19" s="422">
        <v>15589</v>
      </c>
      <c r="D19" s="422">
        <v>15577</v>
      </c>
      <c r="E19" s="422">
        <v>16482</v>
      </c>
      <c r="F19" s="422">
        <v>16461</v>
      </c>
      <c r="G19" s="422">
        <v>16645</v>
      </c>
      <c r="H19" s="422">
        <v>16460</v>
      </c>
      <c r="I19" s="422">
        <f>'[1]最大需要電力（月別）'!$N$82</f>
        <v>16608.180499999999</v>
      </c>
      <c r="J19" s="422">
        <v>16089.5761</v>
      </c>
    </row>
  </sheetData>
  <phoneticPr fontId="1"/>
  <conditionalFormatting sqref="C4:N4">
    <cfRule type="top10" dxfId="75" priority="25" bottom="1" rank="1"/>
    <cfRule type="top10" dxfId="74" priority="26" rank="1"/>
  </conditionalFormatting>
  <conditionalFormatting sqref="C5:N5">
    <cfRule type="top10" dxfId="73" priority="17" bottom="1" rank="1"/>
    <cfRule type="top10" dxfId="72" priority="18" rank="1"/>
  </conditionalFormatting>
  <conditionalFormatting sqref="C6:N6">
    <cfRule type="top10" dxfId="71" priority="15" bottom="1" rank="1"/>
    <cfRule type="top10" dxfId="70" priority="16" rank="1"/>
  </conditionalFormatting>
  <conditionalFormatting sqref="C7:N7">
    <cfRule type="top10" dxfId="69" priority="13" bottom="1" rank="1"/>
    <cfRule type="top10" dxfId="68" priority="14" rank="1"/>
  </conditionalFormatting>
  <conditionalFormatting sqref="C8:N8">
    <cfRule type="top10" dxfId="67" priority="11" bottom="1" rank="1"/>
    <cfRule type="top10" dxfId="66" priority="12" rank="1"/>
  </conditionalFormatting>
  <conditionalFormatting sqref="C9:N9">
    <cfRule type="top10" dxfId="65" priority="9" bottom="1" rank="1"/>
    <cfRule type="top10" dxfId="64" priority="10" rank="1"/>
  </conditionalFormatting>
  <conditionalFormatting sqref="C10:N10">
    <cfRule type="top10" dxfId="63" priority="7" bottom="1" rank="1"/>
    <cfRule type="top10" dxfId="62" priority="8" rank="1"/>
  </conditionalFormatting>
  <conditionalFormatting sqref="C11:N11">
    <cfRule type="top10" dxfId="61" priority="5" bottom="1" rank="1"/>
    <cfRule type="top10" dxfId="60" priority="6" rank="1"/>
  </conditionalFormatting>
  <conditionalFormatting sqref="C12:N12">
    <cfRule type="top10" dxfId="59" priority="3" bottom="1" rank="1"/>
    <cfRule type="top10" dxfId="58" priority="4" rank="1"/>
  </conditionalFormatting>
  <conditionalFormatting sqref="C13:N13">
    <cfRule type="top10" dxfId="57" priority="1" bottom="1" rank="1"/>
    <cfRule type="top10" dxfId="56" priority="2" rank="1"/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9"/>
  <sheetViews>
    <sheetView showGridLines="0" tabSelected="1" view="pageBreakPreview" zoomScaleNormal="100" zoomScaleSheetLayoutView="100" workbookViewId="0">
      <selection activeCell="B1" sqref="B1"/>
    </sheetView>
  </sheetViews>
  <sheetFormatPr defaultColWidth="8.88671875" defaultRowHeight="17.399999999999999" x14ac:dyDescent="0.2"/>
  <cols>
    <col min="1" max="1" width="0.88671875" style="144" customWidth="1"/>
    <col min="2" max="2" width="5.77734375" style="132" customWidth="1"/>
    <col min="3" max="14" width="6.77734375" style="132" customWidth="1"/>
    <col min="15" max="15" width="7.33203125" style="132" customWidth="1"/>
    <col min="16" max="16" width="1.21875" style="144" customWidth="1"/>
    <col min="17" max="17" width="11.44140625" style="132" customWidth="1"/>
    <col min="18" max="18" width="9.6640625" style="132" customWidth="1"/>
    <col min="19" max="19" width="8.44140625" style="132" customWidth="1"/>
    <col min="20" max="20" width="8.88671875" style="132" customWidth="1"/>
    <col min="21" max="16384" width="8.88671875" style="132"/>
  </cols>
  <sheetData>
    <row r="1" spans="1:17" x14ac:dyDescent="0.2">
      <c r="B1" s="133" t="s">
        <v>141</v>
      </c>
      <c r="C1" s="132" t="s">
        <v>261</v>
      </c>
    </row>
    <row r="2" spans="1:17" x14ac:dyDescent="0.2">
      <c r="A2" s="145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7" t="s">
        <v>174</v>
      </c>
      <c r="P2" s="145"/>
    </row>
    <row r="3" spans="1:17" ht="14.25" customHeight="1" x14ac:dyDescent="0.2">
      <c r="A3" s="147"/>
      <c r="B3" s="148"/>
      <c r="C3" s="155" t="s">
        <v>0</v>
      </c>
      <c r="D3" s="156" t="s">
        <v>1</v>
      </c>
      <c r="E3" s="156" t="s">
        <v>2</v>
      </c>
      <c r="F3" s="156" t="s">
        <v>3</v>
      </c>
      <c r="G3" s="156" t="s">
        <v>4</v>
      </c>
      <c r="H3" s="156" t="s">
        <v>5</v>
      </c>
      <c r="I3" s="156" t="s">
        <v>6</v>
      </c>
      <c r="J3" s="156" t="s">
        <v>7</v>
      </c>
      <c r="K3" s="156" t="s">
        <v>8</v>
      </c>
      <c r="L3" s="156" t="s">
        <v>9</v>
      </c>
      <c r="M3" s="156" t="s">
        <v>22</v>
      </c>
      <c r="N3" s="162" t="s">
        <v>23</v>
      </c>
      <c r="O3" s="159" t="s">
        <v>10</v>
      </c>
      <c r="P3" s="147"/>
    </row>
    <row r="4" spans="1:17" ht="16.5" customHeight="1" x14ac:dyDescent="0.2">
      <c r="A4" s="149"/>
      <c r="B4" s="151" t="s">
        <v>11</v>
      </c>
      <c r="C4" s="441">
        <v>2254126</v>
      </c>
      <c r="D4" s="442">
        <v>2139934</v>
      </c>
      <c r="E4" s="442">
        <v>2088476</v>
      </c>
      <c r="F4" s="442">
        <v>2339504</v>
      </c>
      <c r="G4" s="442">
        <v>2519767</v>
      </c>
      <c r="H4" s="442">
        <v>2223862</v>
      </c>
      <c r="I4" s="442">
        <v>2198029</v>
      </c>
      <c r="J4" s="442">
        <v>2448461</v>
      </c>
      <c r="K4" s="442">
        <v>3014962</v>
      </c>
      <c r="L4" s="442">
        <v>3114505</v>
      </c>
      <c r="M4" s="442">
        <v>2877585</v>
      </c>
      <c r="N4" s="443">
        <v>2832473</v>
      </c>
      <c r="O4" s="444">
        <v>30051684</v>
      </c>
      <c r="P4" s="149"/>
    </row>
    <row r="5" spans="1:17" ht="16.5" customHeight="1" x14ac:dyDescent="0.2">
      <c r="A5" s="149"/>
      <c r="B5" s="150" t="s">
        <v>12</v>
      </c>
      <c r="C5" s="441">
        <v>5826762</v>
      </c>
      <c r="D5" s="442">
        <v>5740684</v>
      </c>
      <c r="E5" s="442" t="s">
        <v>267</v>
      </c>
      <c r="F5" s="442">
        <v>6768089</v>
      </c>
      <c r="G5" s="442">
        <v>7519697</v>
      </c>
      <c r="H5" s="442">
        <v>6444271</v>
      </c>
      <c r="I5" s="442">
        <v>5740632</v>
      </c>
      <c r="J5" s="442" t="s">
        <v>268</v>
      </c>
      <c r="K5" s="442">
        <v>7435457</v>
      </c>
      <c r="L5" s="442">
        <v>7657259</v>
      </c>
      <c r="M5" s="442">
        <v>7149251</v>
      </c>
      <c r="N5" s="443" t="s">
        <v>269</v>
      </c>
      <c r="O5" s="444">
        <v>79658486</v>
      </c>
      <c r="P5" s="149"/>
    </row>
    <row r="6" spans="1:17" ht="16.5" customHeight="1" x14ac:dyDescent="0.2">
      <c r="A6" s="152"/>
      <c r="B6" s="150" t="s">
        <v>13</v>
      </c>
      <c r="C6" s="441">
        <v>19334902</v>
      </c>
      <c r="D6" s="442">
        <v>19473397</v>
      </c>
      <c r="E6" s="442">
        <v>21239984</v>
      </c>
      <c r="F6" s="442">
        <v>27194278</v>
      </c>
      <c r="G6" s="442">
        <v>28083139</v>
      </c>
      <c r="H6" s="442">
        <v>24971025</v>
      </c>
      <c r="I6" s="442">
        <v>20321312</v>
      </c>
      <c r="J6" s="442">
        <v>20866321</v>
      </c>
      <c r="K6" s="442">
        <v>24159241</v>
      </c>
      <c r="L6" s="442">
        <v>25518103</v>
      </c>
      <c r="M6" s="442">
        <v>23953345</v>
      </c>
      <c r="N6" s="443">
        <v>24192731</v>
      </c>
      <c r="O6" s="444">
        <v>279307778</v>
      </c>
      <c r="P6" s="152"/>
    </row>
    <row r="7" spans="1:17" ht="16.5" customHeight="1" x14ac:dyDescent="0.2">
      <c r="A7" s="149"/>
      <c r="B7" s="150" t="s">
        <v>14</v>
      </c>
      <c r="C7" s="441" t="s">
        <v>270</v>
      </c>
      <c r="D7" s="442" t="s">
        <v>271</v>
      </c>
      <c r="E7" s="442">
        <v>10156685</v>
      </c>
      <c r="F7" s="442">
        <v>12192757</v>
      </c>
      <c r="G7" s="442">
        <v>12188702</v>
      </c>
      <c r="H7" s="442">
        <v>11490627</v>
      </c>
      <c r="I7" s="442">
        <v>9775295</v>
      </c>
      <c r="J7" s="442">
        <v>10092078</v>
      </c>
      <c r="K7" s="442">
        <v>11286235</v>
      </c>
      <c r="L7" s="442">
        <v>11723875</v>
      </c>
      <c r="M7" s="442">
        <v>10985389</v>
      </c>
      <c r="N7" s="443" t="s">
        <v>272</v>
      </c>
      <c r="O7" s="444">
        <v>129925193</v>
      </c>
      <c r="P7" s="149"/>
      <c r="Q7" s="160"/>
    </row>
    <row r="8" spans="1:17" ht="16.5" customHeight="1" x14ac:dyDescent="0.2">
      <c r="A8" s="149"/>
      <c r="B8" s="150" t="s">
        <v>15</v>
      </c>
      <c r="C8" s="441">
        <v>2056164</v>
      </c>
      <c r="D8" s="442">
        <v>1959146</v>
      </c>
      <c r="E8" s="442">
        <v>2082759</v>
      </c>
      <c r="F8" s="442">
        <v>2449423</v>
      </c>
      <c r="G8" s="442">
        <v>2611759</v>
      </c>
      <c r="H8" s="442">
        <v>2286183</v>
      </c>
      <c r="I8" s="442">
        <v>2011077</v>
      </c>
      <c r="J8" s="442">
        <v>2154784</v>
      </c>
      <c r="K8" s="442">
        <v>2553234</v>
      </c>
      <c r="L8" s="442">
        <v>2601548</v>
      </c>
      <c r="M8" s="442">
        <v>2457313</v>
      </c>
      <c r="N8" s="443">
        <v>2535048</v>
      </c>
      <c r="O8" s="444">
        <v>27758438</v>
      </c>
      <c r="P8" s="149"/>
    </row>
    <row r="9" spans="1:17" ht="16.5" customHeight="1" x14ac:dyDescent="0.2">
      <c r="A9" s="149"/>
      <c r="B9" s="150" t="s">
        <v>16</v>
      </c>
      <c r="C9" s="441">
        <v>9851888</v>
      </c>
      <c r="D9" s="442">
        <v>9981873</v>
      </c>
      <c r="E9" s="442">
        <v>10731825</v>
      </c>
      <c r="F9" s="442">
        <v>13274252</v>
      </c>
      <c r="G9" s="442">
        <v>13726691</v>
      </c>
      <c r="H9" s="442">
        <v>12352673</v>
      </c>
      <c r="I9" s="442">
        <v>10089982</v>
      </c>
      <c r="J9" s="442">
        <v>10504481</v>
      </c>
      <c r="K9" s="442">
        <v>12218847</v>
      </c>
      <c r="L9" s="442">
        <v>12899303</v>
      </c>
      <c r="M9" s="442">
        <v>11938436</v>
      </c>
      <c r="N9" s="443" t="s">
        <v>273</v>
      </c>
      <c r="O9" s="444">
        <v>139871041</v>
      </c>
      <c r="P9" s="149"/>
    </row>
    <row r="10" spans="1:17" ht="16.5" customHeight="1" x14ac:dyDescent="0.2">
      <c r="A10" s="149"/>
      <c r="B10" s="150" t="s">
        <v>17</v>
      </c>
      <c r="C10" s="441">
        <v>4126777</v>
      </c>
      <c r="D10" s="442">
        <v>4027775</v>
      </c>
      <c r="E10" s="442">
        <v>4287237</v>
      </c>
      <c r="F10" s="442">
        <v>5159074</v>
      </c>
      <c r="G10" s="442">
        <v>5379438</v>
      </c>
      <c r="H10" s="442">
        <v>4848013</v>
      </c>
      <c r="I10" s="442">
        <v>4253134</v>
      </c>
      <c r="J10" s="442">
        <v>4375616</v>
      </c>
      <c r="K10" s="442">
        <v>5215062</v>
      </c>
      <c r="L10" s="442">
        <v>5395546</v>
      </c>
      <c r="M10" s="442">
        <v>4940295</v>
      </c>
      <c r="N10" s="443">
        <v>4941735</v>
      </c>
      <c r="O10" s="444">
        <v>56949702</v>
      </c>
      <c r="P10" s="149"/>
    </row>
    <row r="11" spans="1:17" ht="16.5" customHeight="1" x14ac:dyDescent="0.2">
      <c r="A11" s="149"/>
      <c r="B11" s="150" t="s">
        <v>18</v>
      </c>
      <c r="C11" s="441">
        <v>1884336</v>
      </c>
      <c r="D11" s="442">
        <v>1891765</v>
      </c>
      <c r="E11" s="442">
        <v>1994808</v>
      </c>
      <c r="F11" s="442" t="s">
        <v>274</v>
      </c>
      <c r="G11" s="442">
        <v>2472936</v>
      </c>
      <c r="H11" s="442">
        <v>2272504</v>
      </c>
      <c r="I11" s="442">
        <v>1914679</v>
      </c>
      <c r="J11" s="442">
        <v>1987438</v>
      </c>
      <c r="K11" s="442">
        <v>2329882</v>
      </c>
      <c r="L11" s="442">
        <v>2415035</v>
      </c>
      <c r="M11" s="442" t="s">
        <v>275</v>
      </c>
      <c r="N11" s="443">
        <v>2244834</v>
      </c>
      <c r="O11" s="444">
        <v>26041127</v>
      </c>
      <c r="P11" s="149"/>
    </row>
    <row r="12" spans="1:17" ht="16.5" customHeight="1" x14ac:dyDescent="0.2">
      <c r="A12" s="149"/>
      <c r="B12" s="150" t="s">
        <v>19</v>
      </c>
      <c r="C12" s="441">
        <v>5971494</v>
      </c>
      <c r="D12" s="442">
        <v>6152977</v>
      </c>
      <c r="E12" s="442">
        <v>6633688</v>
      </c>
      <c r="F12" s="442">
        <v>8071446</v>
      </c>
      <c r="G12" s="442">
        <v>8354258</v>
      </c>
      <c r="H12" s="442">
        <v>7512557</v>
      </c>
      <c r="I12" s="442">
        <v>6270233</v>
      </c>
      <c r="J12" s="442" t="s">
        <v>276</v>
      </c>
      <c r="K12" s="442">
        <v>7646668</v>
      </c>
      <c r="L12" s="442">
        <v>7824079</v>
      </c>
      <c r="M12" s="442">
        <v>7005043</v>
      </c>
      <c r="N12" s="443">
        <v>7033921</v>
      </c>
      <c r="O12" s="444">
        <v>84863924</v>
      </c>
      <c r="P12" s="149"/>
    </row>
    <row r="13" spans="1:17" ht="16.5" customHeight="1" thickBot="1" x14ac:dyDescent="0.25">
      <c r="A13" s="149"/>
      <c r="B13" s="150" t="s">
        <v>20</v>
      </c>
      <c r="C13" s="441">
        <v>572742</v>
      </c>
      <c r="D13" s="442">
        <v>635976</v>
      </c>
      <c r="E13" s="442" t="s">
        <v>277</v>
      </c>
      <c r="F13" s="442">
        <v>902609</v>
      </c>
      <c r="G13" s="442">
        <v>838481</v>
      </c>
      <c r="H13" s="442" t="s">
        <v>278</v>
      </c>
      <c r="I13" s="442">
        <v>713671</v>
      </c>
      <c r="J13" s="442">
        <v>584192</v>
      </c>
      <c r="K13" s="442">
        <v>583358</v>
      </c>
      <c r="L13" s="442">
        <v>585368</v>
      </c>
      <c r="M13" s="442">
        <v>549031</v>
      </c>
      <c r="N13" s="443">
        <v>579107</v>
      </c>
      <c r="O13" s="444">
        <v>8144405</v>
      </c>
      <c r="P13" s="149"/>
    </row>
    <row r="14" spans="1:17" ht="16.5" customHeight="1" thickTop="1" x14ac:dyDescent="0.2">
      <c r="A14" s="149"/>
      <c r="B14" s="161" t="s">
        <v>21</v>
      </c>
      <c r="C14" s="445">
        <v>61201071</v>
      </c>
      <c r="D14" s="446">
        <v>61323347</v>
      </c>
      <c r="E14" s="446">
        <v>65819436</v>
      </c>
      <c r="F14" s="446">
        <v>80759692</v>
      </c>
      <c r="G14" s="446">
        <v>83694868</v>
      </c>
      <c r="H14" s="446">
        <v>75241655</v>
      </c>
      <c r="I14" s="446">
        <v>63288044</v>
      </c>
      <c r="J14" s="446">
        <v>65619661</v>
      </c>
      <c r="K14" s="446">
        <v>76442946</v>
      </c>
      <c r="L14" s="446">
        <v>79734621</v>
      </c>
      <c r="M14" s="446">
        <v>74080338</v>
      </c>
      <c r="N14" s="447">
        <v>75366099</v>
      </c>
      <c r="O14" s="448">
        <v>862571778</v>
      </c>
      <c r="P14" s="149"/>
    </row>
    <row r="15" spans="1:17" x14ac:dyDescent="0.2"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spans="1:17" x14ac:dyDescent="0.2">
      <c r="B16" s="133" t="s">
        <v>142</v>
      </c>
      <c r="C16" s="133" t="s">
        <v>262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</row>
    <row r="17" spans="2:10" x14ac:dyDescent="0.2">
      <c r="B17" s="124"/>
      <c r="C17" s="124"/>
      <c r="D17" s="124"/>
      <c r="E17" s="124"/>
      <c r="F17" s="124"/>
      <c r="I17" s="125"/>
      <c r="J17" s="125" t="s">
        <v>154</v>
      </c>
    </row>
    <row r="18" spans="2:10" x14ac:dyDescent="0.2">
      <c r="B18" s="123"/>
      <c r="C18" s="126">
        <v>2016</v>
      </c>
      <c r="D18" s="126">
        <v>2017</v>
      </c>
      <c r="E18" s="126">
        <v>2018</v>
      </c>
      <c r="F18" s="126">
        <v>2019</v>
      </c>
      <c r="G18" s="126">
        <v>2020</v>
      </c>
      <c r="H18" s="126">
        <v>2021</v>
      </c>
      <c r="I18" s="126">
        <v>2022</v>
      </c>
      <c r="J18" s="126">
        <v>2023</v>
      </c>
    </row>
    <row r="19" spans="2:10" x14ac:dyDescent="0.2">
      <c r="B19" s="126" t="s">
        <v>153</v>
      </c>
      <c r="C19" s="127">
        <v>890451</v>
      </c>
      <c r="D19" s="127">
        <v>900902</v>
      </c>
      <c r="E19" s="127">
        <v>896473</v>
      </c>
      <c r="F19" s="127">
        <v>878383</v>
      </c>
      <c r="G19" s="127">
        <v>867842</v>
      </c>
      <c r="H19" s="302">
        <v>885171</v>
      </c>
      <c r="I19" s="423">
        <v>870049</v>
      </c>
      <c r="J19" s="423">
        <v>862572</v>
      </c>
    </row>
  </sheetData>
  <phoneticPr fontId="1"/>
  <conditionalFormatting sqref="C4:N4">
    <cfRule type="top10" dxfId="55" priority="42" bottom="1" rank="1"/>
    <cfRule type="top10" dxfId="54" priority="114" rank="1"/>
  </conditionalFormatting>
  <conditionalFormatting sqref="C5:N5">
    <cfRule type="top10" dxfId="53" priority="39" bottom="1" rank="1"/>
    <cfRule type="top10" dxfId="52" priority="40" rank="1"/>
  </conditionalFormatting>
  <conditionalFormatting sqref="C6:N6">
    <cfRule type="top10" dxfId="51" priority="37" bottom="1" rank="1"/>
    <cfRule type="top10" dxfId="50" priority="38" rank="1"/>
  </conditionalFormatting>
  <conditionalFormatting sqref="C7:N7">
    <cfRule type="top10" dxfId="49" priority="35" bottom="1" rank="1"/>
    <cfRule type="top10" dxfId="48" priority="36" rank="1"/>
  </conditionalFormatting>
  <conditionalFormatting sqref="C8:N8">
    <cfRule type="top10" dxfId="47" priority="33" bottom="1" rank="1"/>
    <cfRule type="top10" dxfId="46" priority="34" rank="1"/>
  </conditionalFormatting>
  <conditionalFormatting sqref="C9:N9">
    <cfRule type="top10" dxfId="45" priority="31" bottom="1" rank="1"/>
    <cfRule type="top10" dxfId="44" priority="32" rank="1"/>
  </conditionalFormatting>
  <conditionalFormatting sqref="C10:N10">
    <cfRule type="top10" dxfId="43" priority="29" bottom="1" rank="1"/>
    <cfRule type="top10" dxfId="42" priority="30" rank="1"/>
  </conditionalFormatting>
  <conditionalFormatting sqref="C11:N11">
    <cfRule type="top10" dxfId="41" priority="27" bottom="1" rank="1"/>
    <cfRule type="top10" dxfId="40" priority="28" rank="1"/>
  </conditionalFormatting>
  <conditionalFormatting sqref="C12:N12">
    <cfRule type="top10" dxfId="39" priority="25" bottom="1" rank="1"/>
    <cfRule type="top10" dxfId="38" priority="26" rank="1"/>
  </conditionalFormatting>
  <conditionalFormatting sqref="C13:N13">
    <cfRule type="top10" dxfId="37" priority="23" bottom="1" rank="1"/>
    <cfRule type="top10" dxfId="36" priority="24" rank="1"/>
  </conditionalFormatting>
  <conditionalFormatting sqref="C14:N14">
    <cfRule type="top10" dxfId="35" priority="21" bottom="1" rank="1"/>
    <cfRule type="top10" dxfId="34" priority="22" rank="1"/>
  </conditionalFormatting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showGridLines="0" view="pageBreakPreview" zoomScaleNormal="100" zoomScaleSheetLayoutView="100" workbookViewId="0">
      <selection activeCell="C16" sqref="C16"/>
    </sheetView>
  </sheetViews>
  <sheetFormatPr defaultColWidth="8.88671875" defaultRowHeight="17.399999999999999" x14ac:dyDescent="0.2"/>
  <cols>
    <col min="1" max="1" width="2.21875" style="144" customWidth="1"/>
    <col min="2" max="2" width="6.77734375" style="132" customWidth="1"/>
    <col min="3" max="14" width="5.33203125" style="132" customWidth="1"/>
    <col min="15" max="15" width="6.77734375" style="132" customWidth="1"/>
    <col min="16" max="16" width="2.21875" style="144" customWidth="1"/>
    <col min="17" max="16384" width="8.88671875" style="132"/>
  </cols>
  <sheetData>
    <row r="1" spans="1:16" x14ac:dyDescent="0.2">
      <c r="B1" s="133" t="s">
        <v>143</v>
      </c>
      <c r="C1" s="132" t="s">
        <v>252</v>
      </c>
      <c r="P1" s="132"/>
    </row>
    <row r="2" spans="1:16" x14ac:dyDescent="0.2">
      <c r="A2" s="145"/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146" t="s">
        <v>155</v>
      </c>
      <c r="P2" s="145"/>
    </row>
    <row r="3" spans="1:16" ht="15.75" customHeight="1" x14ac:dyDescent="0.2">
      <c r="A3" s="147"/>
      <c r="B3" s="163"/>
      <c r="C3" s="155" t="s">
        <v>0</v>
      </c>
      <c r="D3" s="156" t="s">
        <v>1</v>
      </c>
      <c r="E3" s="156" t="s">
        <v>2</v>
      </c>
      <c r="F3" s="156" t="s">
        <v>3</v>
      </c>
      <c r="G3" s="156" t="s">
        <v>4</v>
      </c>
      <c r="H3" s="156" t="s">
        <v>5</v>
      </c>
      <c r="I3" s="156" t="s">
        <v>6</v>
      </c>
      <c r="J3" s="156" t="s">
        <v>7</v>
      </c>
      <c r="K3" s="156" t="s">
        <v>8</v>
      </c>
      <c r="L3" s="156" t="s">
        <v>9</v>
      </c>
      <c r="M3" s="156" t="s">
        <v>22</v>
      </c>
      <c r="N3" s="162" t="s">
        <v>23</v>
      </c>
      <c r="O3" s="164" t="s">
        <v>57</v>
      </c>
      <c r="P3" s="147"/>
    </row>
    <row r="4" spans="1:16" ht="15.75" customHeight="1" x14ac:dyDescent="0.2">
      <c r="A4" s="149"/>
      <c r="B4" s="165" t="s">
        <v>11</v>
      </c>
      <c r="C4" s="331">
        <v>81.423421470885714</v>
      </c>
      <c r="D4" s="332">
        <v>80.998461738780222</v>
      </c>
      <c r="E4" s="332">
        <v>77.165765126658997</v>
      </c>
      <c r="F4" s="332">
        <v>69.170581250680016</v>
      </c>
      <c r="G4" s="332">
        <v>69.429758141667435</v>
      </c>
      <c r="H4" s="332">
        <v>76.020113763776081</v>
      </c>
      <c r="I4" s="332">
        <v>81.454095775115547</v>
      </c>
      <c r="J4" s="332">
        <v>74.953499620405054</v>
      </c>
      <c r="K4" s="332">
        <v>81.096023205321046</v>
      </c>
      <c r="L4" s="332">
        <v>80.271574964690373</v>
      </c>
      <c r="M4" s="332">
        <v>84.722565715093282</v>
      </c>
      <c r="N4" s="333">
        <v>82.961154185909734</v>
      </c>
      <c r="O4" s="334">
        <v>65.602769438724977</v>
      </c>
      <c r="P4" s="149"/>
    </row>
    <row r="5" spans="1:16" ht="15.75" customHeight="1" x14ac:dyDescent="0.2">
      <c r="A5" s="149"/>
      <c r="B5" s="165" t="s">
        <v>12</v>
      </c>
      <c r="C5" s="331">
        <v>80.74960087806825</v>
      </c>
      <c r="D5" s="332">
        <v>74.184916049221897</v>
      </c>
      <c r="E5" s="332">
        <v>72.821839424207994</v>
      </c>
      <c r="F5" s="332">
        <v>66.541539150057062</v>
      </c>
      <c r="G5" s="332">
        <v>69.747564858573696</v>
      </c>
      <c r="H5" s="332">
        <v>65.046340035529724</v>
      </c>
      <c r="I5" s="332">
        <v>81.460126961639048</v>
      </c>
      <c r="J5" s="332">
        <v>71.058206499382962</v>
      </c>
      <c r="K5" s="332">
        <v>75.272228795694062</v>
      </c>
      <c r="L5" s="332">
        <v>72.326175579383246</v>
      </c>
      <c r="M5" s="332">
        <v>76.845308269034476</v>
      </c>
      <c r="N5" s="333">
        <v>76.905969079501915</v>
      </c>
      <c r="O5" s="334">
        <v>62.580836557179708</v>
      </c>
      <c r="P5" s="149"/>
    </row>
    <row r="6" spans="1:16" ht="15.75" customHeight="1" x14ac:dyDescent="0.2">
      <c r="A6" s="152"/>
      <c r="B6" s="165" t="s">
        <v>13</v>
      </c>
      <c r="C6" s="331">
        <v>79.147721876729506</v>
      </c>
      <c r="D6" s="332">
        <v>68.780997264215927</v>
      </c>
      <c r="E6" s="332">
        <v>63.337293408145342</v>
      </c>
      <c r="F6" s="332">
        <v>66.158863533035017</v>
      </c>
      <c r="G6" s="332">
        <v>68.938970595022141</v>
      </c>
      <c r="H6" s="332">
        <v>66.21857597454256</v>
      </c>
      <c r="I6" s="332">
        <v>73.222860430672526</v>
      </c>
      <c r="J6" s="332">
        <v>76.438786171042054</v>
      </c>
      <c r="K6" s="332">
        <v>74.911984954621019</v>
      </c>
      <c r="L6" s="332">
        <v>73.368968806439653</v>
      </c>
      <c r="M6" s="332">
        <v>68.973536634893165</v>
      </c>
      <c r="N6" s="333">
        <v>67.896750102605424</v>
      </c>
      <c r="O6" s="335">
        <v>57.553818348211756</v>
      </c>
      <c r="P6" s="152"/>
    </row>
    <row r="7" spans="1:16" ht="15.75" customHeight="1" x14ac:dyDescent="0.2">
      <c r="A7" s="149"/>
      <c r="B7" s="165" t="s">
        <v>14</v>
      </c>
      <c r="C7" s="331">
        <v>77.365136274607451</v>
      </c>
      <c r="D7" s="332">
        <v>69.457387218997695</v>
      </c>
      <c r="E7" s="332">
        <v>65.593355084369222</v>
      </c>
      <c r="F7" s="332">
        <v>66.480525119921424</v>
      </c>
      <c r="G7" s="332">
        <v>67.324171852118937</v>
      </c>
      <c r="H7" s="332">
        <v>67.721311069620072</v>
      </c>
      <c r="I7" s="332">
        <v>74.652485031769302</v>
      </c>
      <c r="J7" s="332">
        <v>75.294236140954013</v>
      </c>
      <c r="K7" s="332">
        <v>70.47466062218227</v>
      </c>
      <c r="L7" s="332">
        <v>68.180583702736001</v>
      </c>
      <c r="M7" s="332">
        <v>72.685263113320147</v>
      </c>
      <c r="N7" s="333">
        <v>73.475821028293197</v>
      </c>
      <c r="O7" s="334">
        <v>60.00210710184485</v>
      </c>
      <c r="P7" s="149"/>
    </row>
    <row r="8" spans="1:16" ht="15.75" customHeight="1" x14ac:dyDescent="0.2">
      <c r="A8" s="149"/>
      <c r="B8" s="165" t="s">
        <v>15</v>
      </c>
      <c r="C8" s="331">
        <v>80.921009133584576</v>
      </c>
      <c r="D8" s="332">
        <v>72.891013471964015</v>
      </c>
      <c r="E8" s="332">
        <v>68.479731862443387</v>
      </c>
      <c r="F8" s="332">
        <v>67.102199520081612</v>
      </c>
      <c r="G8" s="332">
        <v>69.237860465096546</v>
      </c>
      <c r="H8" s="332">
        <v>68.246876298557069</v>
      </c>
      <c r="I8" s="332">
        <v>77.616162748261871</v>
      </c>
      <c r="J8" s="332">
        <v>75.429870842714891</v>
      </c>
      <c r="K8" s="332">
        <v>68.461430547055642</v>
      </c>
      <c r="L8" s="332">
        <v>70.316608371043841</v>
      </c>
      <c r="M8" s="332">
        <v>73.797544551581922</v>
      </c>
      <c r="N8" s="333">
        <v>76.233277712662456</v>
      </c>
      <c r="O8" s="334">
        <v>62.328427756155591</v>
      </c>
      <c r="P8" s="149"/>
    </row>
    <row r="9" spans="1:16" ht="15.75" customHeight="1" x14ac:dyDescent="0.2">
      <c r="A9" s="149"/>
      <c r="B9" s="165" t="s">
        <v>16</v>
      </c>
      <c r="C9" s="331">
        <v>79.326931515988377</v>
      </c>
      <c r="D9" s="332">
        <v>73.268794997011611</v>
      </c>
      <c r="E9" s="332">
        <v>65.902755305259547</v>
      </c>
      <c r="F9" s="332">
        <v>65.895848522921696</v>
      </c>
      <c r="G9" s="332">
        <v>69.084897530645222</v>
      </c>
      <c r="H9" s="332">
        <v>68.033409166624381</v>
      </c>
      <c r="I9" s="332">
        <v>74.936271273895045</v>
      </c>
      <c r="J9" s="332">
        <v>77.378923602855352</v>
      </c>
      <c r="K9" s="332">
        <v>71.274883446099295</v>
      </c>
      <c r="L9" s="332">
        <v>69.261602636778647</v>
      </c>
      <c r="M9" s="332">
        <v>73.146204036863836</v>
      </c>
      <c r="N9" s="333">
        <v>74.045798822953529</v>
      </c>
      <c r="O9" s="334">
        <v>58.810708599082503</v>
      </c>
      <c r="P9" s="149"/>
    </row>
    <row r="10" spans="1:16" ht="15.75" customHeight="1" x14ac:dyDescent="0.2">
      <c r="A10" s="149"/>
      <c r="B10" s="165" t="s">
        <v>17</v>
      </c>
      <c r="C10" s="331">
        <v>80.3</v>
      </c>
      <c r="D10" s="332">
        <v>78.2</v>
      </c>
      <c r="E10" s="332">
        <v>71.400000000000006</v>
      </c>
      <c r="F10" s="332">
        <v>67.599999999999994</v>
      </c>
      <c r="G10" s="332">
        <v>71.5</v>
      </c>
      <c r="H10" s="332">
        <v>70.3</v>
      </c>
      <c r="I10" s="332">
        <v>79.8</v>
      </c>
      <c r="J10" s="332">
        <v>76.599999999999994</v>
      </c>
      <c r="K10" s="332">
        <v>69.400000000000006</v>
      </c>
      <c r="L10" s="332">
        <v>69.099999999999994</v>
      </c>
      <c r="M10" s="332">
        <v>76.2</v>
      </c>
      <c r="N10" s="333">
        <v>76.3</v>
      </c>
      <c r="O10" s="334">
        <v>62.1</v>
      </c>
      <c r="P10" s="149"/>
    </row>
    <row r="11" spans="1:16" ht="15.75" customHeight="1" x14ac:dyDescent="0.2">
      <c r="A11" s="149"/>
      <c r="B11" s="165" t="s">
        <v>18</v>
      </c>
      <c r="C11" s="331">
        <v>82.041797283176592</v>
      </c>
      <c r="D11" s="332">
        <v>74.543972221434117</v>
      </c>
      <c r="E11" s="332">
        <v>65.297352502160422</v>
      </c>
      <c r="F11" s="332">
        <v>66.302920978093766</v>
      </c>
      <c r="G11" s="332">
        <v>67.72287509530193</v>
      </c>
      <c r="H11" s="332">
        <v>68.022749042145605</v>
      </c>
      <c r="I11" s="332">
        <v>72.208004477269711</v>
      </c>
      <c r="J11" s="332">
        <v>77.537375156054935</v>
      </c>
      <c r="K11" s="332">
        <v>69.574801776427222</v>
      </c>
      <c r="L11" s="332">
        <v>69.927074212542792</v>
      </c>
      <c r="M11" s="332">
        <v>75.688756971265718</v>
      </c>
      <c r="N11" s="333">
        <v>76.911802192199843</v>
      </c>
      <c r="O11" s="334">
        <v>60.403609938348303</v>
      </c>
      <c r="P11" s="149"/>
    </row>
    <row r="12" spans="1:16" ht="15.75" customHeight="1" x14ac:dyDescent="0.2">
      <c r="A12" s="149"/>
      <c r="B12" s="165" t="s">
        <v>19</v>
      </c>
      <c r="C12" s="331">
        <v>82.491960082222676</v>
      </c>
      <c r="D12" s="332">
        <v>71.16539348028644</v>
      </c>
      <c r="E12" s="332">
        <v>71.179353797555279</v>
      </c>
      <c r="F12" s="332">
        <v>68.92888837877554</v>
      </c>
      <c r="G12" s="332">
        <v>71.149673031614881</v>
      </c>
      <c r="H12" s="332">
        <v>69.384937787235287</v>
      </c>
      <c r="I12" s="332">
        <v>74.155147618844879</v>
      </c>
      <c r="J12" s="332">
        <v>74.357649074772539</v>
      </c>
      <c r="K12" s="332">
        <v>68.500263728955417</v>
      </c>
      <c r="L12" s="332">
        <v>68.787514488839378</v>
      </c>
      <c r="M12" s="332">
        <v>81.199814070375069</v>
      </c>
      <c r="N12" s="333">
        <v>79.890103874202438</v>
      </c>
      <c r="O12" s="334">
        <v>61.216534873258354</v>
      </c>
      <c r="P12" s="149"/>
    </row>
    <row r="13" spans="1:16" ht="15.75" customHeight="1" thickBot="1" x14ac:dyDescent="0.25">
      <c r="A13" s="149"/>
      <c r="B13" s="167" t="s">
        <v>20</v>
      </c>
      <c r="C13" s="336">
        <v>76.738857804360421</v>
      </c>
      <c r="D13" s="337">
        <v>68.908218590318668</v>
      </c>
      <c r="E13" s="337">
        <v>74.020501671458945</v>
      </c>
      <c r="F13" s="337">
        <v>78.204353753944858</v>
      </c>
      <c r="G13" s="337">
        <v>72.760707043569596</v>
      </c>
      <c r="H13" s="337">
        <v>77.185611574257848</v>
      </c>
      <c r="I13" s="337">
        <v>65.147732617071668</v>
      </c>
      <c r="J13" s="337">
        <v>69.87407662571286</v>
      </c>
      <c r="K13" s="337">
        <v>80.163923252564487</v>
      </c>
      <c r="L13" s="337">
        <v>76.602565109196689</v>
      </c>
      <c r="M13" s="337">
        <v>76.578744168348805</v>
      </c>
      <c r="N13" s="338">
        <v>77.035790148051674</v>
      </c>
      <c r="O13" s="339">
        <v>59.768346649035287</v>
      </c>
      <c r="P13" s="149"/>
    </row>
    <row r="14" spans="1:16" ht="15.75" customHeight="1" thickTop="1" x14ac:dyDescent="0.2">
      <c r="A14" s="149"/>
      <c r="B14" s="166" t="s">
        <v>21</v>
      </c>
      <c r="C14" s="340">
        <v>82.088185195353574</v>
      </c>
      <c r="D14" s="341">
        <v>74.429956350364748</v>
      </c>
      <c r="E14" s="341">
        <v>67.76359082238433</v>
      </c>
      <c r="F14" s="341">
        <v>67.464781199723205</v>
      </c>
      <c r="G14" s="341">
        <v>70.341359191279665</v>
      </c>
      <c r="H14" s="341">
        <v>69.517688181197983</v>
      </c>
      <c r="I14" s="341">
        <v>77.231669107151049</v>
      </c>
      <c r="J14" s="341">
        <v>77.525026502685094</v>
      </c>
      <c r="K14" s="341">
        <v>73.708169614281701</v>
      </c>
      <c r="L14" s="341">
        <v>74.106986301647595</v>
      </c>
      <c r="M14" s="341">
        <v>75.92782813391814</v>
      </c>
      <c r="N14" s="342">
        <v>75.656667953912091</v>
      </c>
      <c r="O14" s="343">
        <v>61.032100254319289</v>
      </c>
      <c r="P14" s="149"/>
    </row>
    <row r="16" spans="1:16" x14ac:dyDescent="0.2">
      <c r="B16" s="133" t="s">
        <v>144</v>
      </c>
      <c r="C16" s="132" t="s">
        <v>253</v>
      </c>
    </row>
    <row r="17" spans="2:10" x14ac:dyDescent="0.2">
      <c r="B17" s="344"/>
      <c r="G17" s="128"/>
      <c r="H17" s="128"/>
      <c r="I17" s="130"/>
      <c r="J17" s="128" t="s">
        <v>155</v>
      </c>
    </row>
    <row r="18" spans="2:10" x14ac:dyDescent="0.2">
      <c r="B18" s="123"/>
      <c r="C18" s="126">
        <v>2016</v>
      </c>
      <c r="D18" s="126">
        <v>2017</v>
      </c>
      <c r="E18" s="126">
        <v>2018</v>
      </c>
      <c r="F18" s="126">
        <v>2019</v>
      </c>
      <c r="G18" s="126">
        <v>2020</v>
      </c>
      <c r="H18" s="126">
        <v>2021</v>
      </c>
      <c r="I18" s="420">
        <v>2022</v>
      </c>
      <c r="J18" s="420">
        <v>2023</v>
      </c>
    </row>
    <row r="19" spans="2:10" x14ac:dyDescent="0.2">
      <c r="B19" s="126" t="s">
        <v>153</v>
      </c>
      <c r="C19" s="129">
        <v>65.8</v>
      </c>
      <c r="D19" s="129">
        <v>66</v>
      </c>
      <c r="E19" s="129">
        <v>62.1</v>
      </c>
      <c r="F19" s="129">
        <v>60.7</v>
      </c>
      <c r="G19" s="129">
        <v>59.5</v>
      </c>
      <c r="H19" s="129">
        <v>61.4</v>
      </c>
      <c r="I19" s="421">
        <v>59.813703029978029</v>
      </c>
      <c r="J19" s="421">
        <v>61.043539077140707</v>
      </c>
    </row>
  </sheetData>
  <phoneticPr fontId="6"/>
  <conditionalFormatting sqref="C4:N4">
    <cfRule type="top10" dxfId="33" priority="21" rank="1"/>
    <cfRule type="top10" dxfId="32" priority="22" bottom="1" rank="1"/>
  </conditionalFormatting>
  <conditionalFormatting sqref="C13:N13">
    <cfRule type="top10" dxfId="31" priority="19" rank="1"/>
    <cfRule type="top10" dxfId="30" priority="23" bottom="1" rank="1"/>
  </conditionalFormatting>
  <conditionalFormatting sqref="C5:N5">
    <cfRule type="top10" dxfId="29" priority="18" rank="1"/>
    <cfRule type="top10" dxfId="28" priority="24" bottom="1" rank="1"/>
  </conditionalFormatting>
  <conditionalFormatting sqref="C6:N6">
    <cfRule type="top10" dxfId="27" priority="16" rank="1"/>
    <cfRule type="top10" dxfId="26" priority="17" bottom="1" rank="1"/>
  </conditionalFormatting>
  <conditionalFormatting sqref="C7:N7">
    <cfRule type="top10" dxfId="25" priority="14" rank="1"/>
    <cfRule type="top10" dxfId="24" priority="15" bottom="1" rank="1"/>
  </conditionalFormatting>
  <conditionalFormatting sqref="C8:N8">
    <cfRule type="top10" dxfId="23" priority="12" rank="1"/>
    <cfRule type="top10" dxfId="22" priority="13" bottom="1" rank="1"/>
  </conditionalFormatting>
  <conditionalFormatting sqref="C9:N9">
    <cfRule type="top10" dxfId="21" priority="10" rank="1"/>
    <cfRule type="top10" dxfId="20" priority="11" bottom="1" rank="1"/>
  </conditionalFormatting>
  <conditionalFormatting sqref="C10:N10">
    <cfRule type="top10" dxfId="19" priority="8" rank="1"/>
    <cfRule type="top10" dxfId="18" priority="9" bottom="1" rank="1"/>
  </conditionalFormatting>
  <conditionalFormatting sqref="C11:N11">
    <cfRule type="top10" dxfId="17" priority="6" rank="1"/>
    <cfRule type="top10" dxfId="16" priority="7" bottom="1" rank="1"/>
  </conditionalFormatting>
  <conditionalFormatting sqref="C12:N12">
    <cfRule type="top10" dxfId="15" priority="4" rank="1"/>
    <cfRule type="top10" dxfId="14" priority="5" bottom="1" rank="1"/>
  </conditionalFormatting>
  <conditionalFormatting sqref="C14:N14">
    <cfRule type="top10" dxfId="13" priority="1" rank="1"/>
    <cfRule type="top10" dxfId="12" priority="2" bottom="1" rank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U86"/>
  <sheetViews>
    <sheetView showGridLines="0" view="pageBreakPreview" zoomScaleNormal="100" zoomScaleSheetLayoutView="100" workbookViewId="0">
      <selection activeCell="N28" sqref="N28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44140625" customWidth="1"/>
    <col min="10" max="11" width="9.6640625" style="2" customWidth="1"/>
    <col min="12" max="12" width="8" bestFit="1" customWidth="1"/>
    <col min="13" max="13" width="2.33203125" bestFit="1" customWidth="1"/>
    <col min="14" max="14" width="9.44140625" bestFit="1" customWidth="1"/>
    <col min="15" max="15" width="16" customWidth="1"/>
    <col min="16" max="16" width="3.33203125" bestFit="1" customWidth="1"/>
    <col min="17" max="17" width="11.33203125" bestFit="1" customWidth="1"/>
    <col min="18" max="18" width="10.88671875" customWidth="1"/>
    <col min="19" max="19" width="7.44140625" customWidth="1"/>
    <col min="20" max="20" width="14.21875" customWidth="1"/>
    <col min="21" max="21" width="13" customWidth="1"/>
  </cols>
  <sheetData>
    <row r="1" spans="1:20" x14ac:dyDescent="0.2">
      <c r="B1" s="46" t="s">
        <v>76</v>
      </c>
      <c r="C1" s="46"/>
      <c r="D1" s="46"/>
      <c r="E1" s="46"/>
      <c r="F1" s="46"/>
      <c r="G1" s="46"/>
    </row>
    <row r="2" spans="1:20" x14ac:dyDescent="0.2">
      <c r="B2" s="48" t="s">
        <v>115</v>
      </c>
      <c r="J2"/>
      <c r="K2"/>
      <c r="O2">
        <f>9*7/6</f>
        <v>10.5</v>
      </c>
      <c r="T2" s="2"/>
    </row>
    <row r="3" spans="1:20" x14ac:dyDescent="0.2">
      <c r="A3" s="7"/>
      <c r="B3" s="34"/>
      <c r="H3" s="35" t="s">
        <v>120</v>
      </c>
      <c r="I3" s="43"/>
      <c r="J3" s="35"/>
      <c r="K3" s="35" t="s">
        <v>120</v>
      </c>
    </row>
    <row r="4" spans="1:20" ht="16.5" customHeight="1" x14ac:dyDescent="0.2">
      <c r="A4" s="8"/>
      <c r="B4" s="14"/>
      <c r="C4" s="54" t="s">
        <v>114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68" t="s">
        <v>94</v>
      </c>
      <c r="K4" s="14" t="s">
        <v>124</v>
      </c>
    </row>
    <row r="5" spans="1:20" ht="16.5" customHeight="1" x14ac:dyDescent="0.2">
      <c r="A5" s="9"/>
      <c r="B5" s="26" t="s">
        <v>11</v>
      </c>
      <c r="C5" s="53">
        <f t="shared" ref="C5:C15" si="0">C35/$N$5</f>
        <v>36545.565999999999</v>
      </c>
      <c r="D5" s="16">
        <f t="shared" ref="D5:H15" si="1">D35/$N$5</f>
        <v>36742.735000000001</v>
      </c>
      <c r="E5" s="16">
        <f t="shared" si="1"/>
        <v>35326.326999999997</v>
      </c>
      <c r="F5" s="16">
        <f t="shared" si="1"/>
        <v>34948.42</v>
      </c>
      <c r="G5" s="16">
        <f t="shared" si="1"/>
        <v>33725.642</v>
      </c>
      <c r="H5" s="65">
        <f t="shared" si="1"/>
        <v>32802.508999999998</v>
      </c>
      <c r="I5" s="73"/>
      <c r="J5" s="69">
        <f t="shared" ref="J5:K5" si="2">J35/$N$5</f>
        <v>31440.024000000001</v>
      </c>
      <c r="K5" s="96" t="e">
        <f t="shared" si="2"/>
        <v>#REF!</v>
      </c>
      <c r="L5" s="95" t="s">
        <v>24</v>
      </c>
      <c r="M5" s="6" t="s">
        <v>25</v>
      </c>
      <c r="N5" s="1">
        <v>1000</v>
      </c>
    </row>
    <row r="6" spans="1:20" ht="16.5" customHeight="1" x14ac:dyDescent="0.2">
      <c r="A6" s="9"/>
      <c r="B6" s="25" t="s">
        <v>12</v>
      </c>
      <c r="C6" s="53">
        <f t="shared" si="0"/>
        <v>90704.982000000004</v>
      </c>
      <c r="D6" s="16">
        <f t="shared" si="1"/>
        <v>83085.566000000006</v>
      </c>
      <c r="E6" s="16">
        <f t="shared" si="1"/>
        <v>85486.739000000001</v>
      </c>
      <c r="F6" s="16">
        <f t="shared" si="1"/>
        <v>85483.345000000001</v>
      </c>
      <c r="G6" s="16">
        <f t="shared" si="1"/>
        <v>84274.241999999998</v>
      </c>
      <c r="H6" s="65">
        <f t="shared" si="1"/>
        <v>83275.149000000005</v>
      </c>
      <c r="I6" s="73"/>
      <c r="J6" s="69">
        <f t="shared" ref="J6:K6" si="3">J36/$N$5</f>
        <v>82186.964999999997</v>
      </c>
      <c r="K6" s="96" t="e">
        <f t="shared" si="3"/>
        <v>#REF!</v>
      </c>
    </row>
    <row r="7" spans="1:20" ht="16.5" customHeight="1" x14ac:dyDescent="0.2">
      <c r="A7" s="10"/>
      <c r="B7" s="25" t="s">
        <v>13</v>
      </c>
      <c r="C7" s="53">
        <f t="shared" si="0"/>
        <v>329393.185</v>
      </c>
      <c r="D7" s="16">
        <f t="shared" si="1"/>
        <v>302614.788</v>
      </c>
      <c r="E7" s="16">
        <f t="shared" si="1"/>
        <v>301669.41399999999</v>
      </c>
      <c r="F7" s="16">
        <f t="shared" si="1"/>
        <v>302881.826</v>
      </c>
      <c r="G7" s="16">
        <f t="shared" si="1"/>
        <v>294726.38699999999</v>
      </c>
      <c r="H7" s="65">
        <f t="shared" si="1"/>
        <v>289185.674</v>
      </c>
      <c r="I7" s="73"/>
      <c r="J7" s="69">
        <f t="shared" ref="J7:K7" si="4">J37/$N$5</f>
        <v>283425.799</v>
      </c>
      <c r="K7" s="96" t="e">
        <f t="shared" si="4"/>
        <v>#REF!</v>
      </c>
      <c r="Q7" s="4"/>
      <c r="T7" s="4"/>
    </row>
    <row r="8" spans="1:20" ht="16.5" customHeight="1" x14ac:dyDescent="0.2">
      <c r="A8" s="9"/>
      <c r="B8" s="25" t="s">
        <v>14</v>
      </c>
      <c r="C8" s="53">
        <f t="shared" si="0"/>
        <v>143054.01800000001</v>
      </c>
      <c r="D8" s="16">
        <f t="shared" si="1"/>
        <v>139972.299</v>
      </c>
      <c r="E8" s="16">
        <f t="shared" si="1"/>
        <v>138233.26800000001</v>
      </c>
      <c r="F8" s="16">
        <f t="shared" si="1"/>
        <v>139472.14799999999</v>
      </c>
      <c r="G8" s="16">
        <f t="shared" si="1"/>
        <v>136746.46799999999</v>
      </c>
      <c r="H8" s="65">
        <f t="shared" si="1"/>
        <v>134821.75200000001</v>
      </c>
      <c r="I8" s="73"/>
      <c r="J8" s="69">
        <f t="shared" ref="J8:K8" si="5">J38/$N$5</f>
        <v>133801.81400000001</v>
      </c>
      <c r="K8" s="96" t="e">
        <f t="shared" si="5"/>
        <v>#REF!</v>
      </c>
      <c r="Q8" s="4"/>
    </row>
    <row r="9" spans="1:20" ht="16.5" customHeight="1" x14ac:dyDescent="0.2">
      <c r="A9" s="9"/>
      <c r="B9" s="25" t="s">
        <v>15</v>
      </c>
      <c r="C9" s="53">
        <f t="shared" si="0"/>
        <v>32689.52</v>
      </c>
      <c r="D9" s="16">
        <f t="shared" si="1"/>
        <v>31802.38</v>
      </c>
      <c r="E9" s="16">
        <f t="shared" si="1"/>
        <v>30911.553</v>
      </c>
      <c r="F9" s="16">
        <f t="shared" si="1"/>
        <v>30919.365000000002</v>
      </c>
      <c r="G9" s="16">
        <f t="shared" si="1"/>
        <v>30784.21</v>
      </c>
      <c r="H9" s="65">
        <f t="shared" si="1"/>
        <v>30282.563999999998</v>
      </c>
      <c r="I9" s="73"/>
      <c r="J9" s="69">
        <f t="shared" ref="J9:K9" si="6">J39/$N$5</f>
        <v>29656.641478000005</v>
      </c>
      <c r="K9" s="96" t="e">
        <f t="shared" si="6"/>
        <v>#REF!</v>
      </c>
    </row>
    <row r="10" spans="1:20" ht="16.5" customHeight="1" x14ac:dyDescent="0.2">
      <c r="A10" s="9"/>
      <c r="B10" s="25" t="s">
        <v>16</v>
      </c>
      <c r="C10" s="53">
        <f t="shared" si="0"/>
        <v>169255.25</v>
      </c>
      <c r="D10" s="16">
        <f t="shared" si="1"/>
        <v>163302.701</v>
      </c>
      <c r="E10" s="16">
        <f t="shared" si="1"/>
        <v>157552.09700000001</v>
      </c>
      <c r="F10" s="16">
        <f t="shared" si="1"/>
        <v>156772.79</v>
      </c>
      <c r="G10" s="16">
        <f t="shared" si="1"/>
        <v>152645.57399999999</v>
      </c>
      <c r="H10" s="65">
        <f t="shared" si="1"/>
        <v>147137.40100000001</v>
      </c>
      <c r="I10" s="73"/>
      <c r="J10" s="69">
        <f t="shared" ref="J10:K10" si="7">J40/$N$5</f>
        <v>146102.59860700002</v>
      </c>
      <c r="K10" s="96" t="e">
        <f t="shared" si="7"/>
        <v>#REF!</v>
      </c>
    </row>
    <row r="11" spans="1:20" ht="16.5" customHeight="1" x14ac:dyDescent="0.2">
      <c r="A11" s="9"/>
      <c r="B11" s="25" t="s">
        <v>17</v>
      </c>
      <c r="C11" s="53">
        <f t="shared" si="0"/>
        <v>68557.726999999999</v>
      </c>
      <c r="D11" s="16">
        <f t="shared" si="1"/>
        <v>66164.252999999997</v>
      </c>
      <c r="E11" s="16">
        <f t="shared" si="1"/>
        <v>64498.881000000001</v>
      </c>
      <c r="F11" s="16">
        <f t="shared" si="1"/>
        <v>64790.873</v>
      </c>
      <c r="G11" s="16">
        <f t="shared" si="1"/>
        <v>63580.957999999999</v>
      </c>
      <c r="H11" s="65">
        <f t="shared" si="1"/>
        <v>62523.29</v>
      </c>
      <c r="I11" s="73"/>
      <c r="J11" s="69">
        <f t="shared" ref="J11:K11" si="8">J41/$N$5</f>
        <v>61987.694000000003</v>
      </c>
      <c r="K11" s="96" t="e">
        <f t="shared" si="8"/>
        <v>#REF!</v>
      </c>
    </row>
    <row r="12" spans="1:20" ht="16.5" customHeight="1" x14ac:dyDescent="0.2">
      <c r="A12" s="9"/>
      <c r="B12" s="25" t="s">
        <v>18</v>
      </c>
      <c r="C12" s="53">
        <f t="shared" si="0"/>
        <v>32483.718000000001</v>
      </c>
      <c r="D12" s="16">
        <f t="shared" si="1"/>
        <v>31560.82</v>
      </c>
      <c r="E12" s="16">
        <f t="shared" si="1"/>
        <v>30199.769</v>
      </c>
      <c r="F12" s="16">
        <f t="shared" si="1"/>
        <v>29932.017</v>
      </c>
      <c r="G12" s="16">
        <f t="shared" si="1"/>
        <v>29107.157999999999</v>
      </c>
      <c r="H12" s="65">
        <f t="shared" si="1"/>
        <v>28520.732</v>
      </c>
      <c r="I12" s="73"/>
      <c r="J12" s="69">
        <f t="shared" ref="J12:K12" si="9">J42/$N$5</f>
        <v>28219.095000000001</v>
      </c>
      <c r="K12" s="96" t="e">
        <f t="shared" si="9"/>
        <v>#REF!</v>
      </c>
    </row>
    <row r="13" spans="1:20" ht="16.5" customHeight="1" x14ac:dyDescent="0.2">
      <c r="A13" s="9"/>
      <c r="B13" s="25" t="s">
        <v>19</v>
      </c>
      <c r="C13" s="53">
        <f t="shared" si="0"/>
        <v>95464.706000000006</v>
      </c>
      <c r="D13" s="16">
        <f t="shared" si="1"/>
        <v>92413.292000000001</v>
      </c>
      <c r="E13" s="16">
        <f t="shared" si="1"/>
        <v>89848.19</v>
      </c>
      <c r="F13" s="16">
        <f t="shared" si="1"/>
        <v>90231.926000000007</v>
      </c>
      <c r="G13" s="16">
        <f t="shared" si="1"/>
        <v>88726.395000000004</v>
      </c>
      <c r="H13" s="65">
        <f t="shared" si="1"/>
        <v>87001.573999999993</v>
      </c>
      <c r="I13" s="73"/>
      <c r="J13" s="69">
        <f t="shared" ref="J13:K13" si="10">J43/$N$5</f>
        <v>85433.215794999996</v>
      </c>
      <c r="K13" s="96" t="e">
        <f t="shared" si="10"/>
        <v>#REF!</v>
      </c>
    </row>
    <row r="14" spans="1:20" ht="16.5" customHeight="1" thickBot="1" x14ac:dyDescent="0.25">
      <c r="A14" s="9"/>
      <c r="B14" s="25" t="s">
        <v>20</v>
      </c>
      <c r="C14" s="55">
        <f t="shared" si="0"/>
        <v>8425.1769530000001</v>
      </c>
      <c r="D14" s="40">
        <f t="shared" si="1"/>
        <v>8345.1098869999987</v>
      </c>
      <c r="E14" s="40">
        <f t="shared" si="1"/>
        <v>8251.6057390000005</v>
      </c>
      <c r="F14" s="40">
        <f t="shared" si="1"/>
        <v>8393.1120099999989</v>
      </c>
      <c r="G14" s="40">
        <f t="shared" si="1"/>
        <v>8396.2457299999987</v>
      </c>
      <c r="H14" s="66">
        <f t="shared" si="1"/>
        <v>8518.5890340000005</v>
      </c>
      <c r="I14" s="73"/>
      <c r="J14" s="70">
        <f t="shared" ref="J14:K14" si="11">J44/$N$5</f>
        <v>8196.8970000000008</v>
      </c>
      <c r="K14" s="97" t="e">
        <f t="shared" si="11"/>
        <v>#REF!</v>
      </c>
    </row>
    <row r="15" spans="1:20" ht="16.5" customHeight="1" thickTop="1" x14ac:dyDescent="0.2">
      <c r="A15" s="9"/>
      <c r="B15" s="27" t="s">
        <v>21</v>
      </c>
      <c r="C15" s="56">
        <f t="shared" si="0"/>
        <v>1006573.848953</v>
      </c>
      <c r="D15" s="44">
        <f t="shared" si="1"/>
        <v>956003.94388699997</v>
      </c>
      <c r="E15" s="44">
        <f t="shared" si="1"/>
        <v>941977.84373900003</v>
      </c>
      <c r="F15" s="44">
        <f t="shared" si="1"/>
        <v>938764.70001000003</v>
      </c>
      <c r="G15" s="44">
        <f t="shared" si="1"/>
        <v>922713.27972999995</v>
      </c>
      <c r="H15" s="67">
        <f t="shared" si="1"/>
        <v>904069.23403400008</v>
      </c>
      <c r="I15" s="74"/>
      <c r="J15" s="71">
        <f t="shared" ref="J15:K15" si="12">J45/$N$5</f>
        <v>890450.74387999985</v>
      </c>
      <c r="K15" s="98" t="e">
        <f t="shared" si="12"/>
        <v>#REF!</v>
      </c>
    </row>
    <row r="33" spans="2:21" x14ac:dyDescent="0.2">
      <c r="B33" s="34" t="s">
        <v>116</v>
      </c>
      <c r="H33" s="3" t="s">
        <v>31</v>
      </c>
      <c r="I33" s="3"/>
      <c r="J33" s="11"/>
      <c r="K33" s="3" t="s">
        <v>31</v>
      </c>
    </row>
    <row r="34" spans="2:21" x14ac:dyDescent="0.2">
      <c r="B34" s="20"/>
      <c r="C34" s="57" t="s">
        <v>113</v>
      </c>
      <c r="D34" s="23" t="s">
        <v>27</v>
      </c>
      <c r="E34" s="49" t="s">
        <v>28</v>
      </c>
      <c r="F34" s="49" t="s">
        <v>29</v>
      </c>
      <c r="G34" s="49" t="s">
        <v>30</v>
      </c>
      <c r="H34" s="49" t="s">
        <v>77</v>
      </c>
      <c r="I34" s="91"/>
      <c r="J34" s="52" t="s">
        <v>94</v>
      </c>
      <c r="K34" s="20" t="s">
        <v>124</v>
      </c>
    </row>
    <row r="35" spans="2:21" x14ac:dyDescent="0.2">
      <c r="B35" s="21" t="s">
        <v>11</v>
      </c>
      <c r="C35" s="102">
        <v>36545566</v>
      </c>
      <c r="D35" s="103">
        <v>36742735</v>
      </c>
      <c r="E35" s="104">
        <v>35326327</v>
      </c>
      <c r="F35" s="104">
        <v>34948420</v>
      </c>
      <c r="G35" s="104">
        <v>33725642</v>
      </c>
      <c r="H35" s="105">
        <v>32802509</v>
      </c>
      <c r="I35" s="112"/>
      <c r="J35" s="106">
        <v>31440024</v>
      </c>
      <c r="K35" s="99" t="e">
        <f>'P6,7_需要電力量'!#REF!</f>
        <v>#REF!</v>
      </c>
    </row>
    <row r="36" spans="2:21" x14ac:dyDescent="0.2">
      <c r="B36" s="21" t="s">
        <v>12</v>
      </c>
      <c r="C36" s="102">
        <v>90704982</v>
      </c>
      <c r="D36" s="103">
        <v>83085566</v>
      </c>
      <c r="E36" s="104">
        <v>85486739</v>
      </c>
      <c r="F36" s="104">
        <v>85483345</v>
      </c>
      <c r="G36" s="104">
        <v>84274242</v>
      </c>
      <c r="H36" s="105">
        <v>83275149</v>
      </c>
      <c r="I36" s="112"/>
      <c r="J36" s="106">
        <v>82186965</v>
      </c>
      <c r="K36" s="99" t="e">
        <f>'P6,7_需要電力量'!#REF!</f>
        <v>#REF!</v>
      </c>
      <c r="N36">
        <v>36742735</v>
      </c>
      <c r="O36">
        <v>35326327</v>
      </c>
      <c r="Q36">
        <v>34948420</v>
      </c>
      <c r="R36" s="4">
        <v>33725642</v>
      </c>
      <c r="T36">
        <v>32802509</v>
      </c>
      <c r="U36" s="4">
        <v>31440024</v>
      </c>
    </row>
    <row r="37" spans="2:21" x14ac:dyDescent="0.2">
      <c r="B37" s="21" t="s">
        <v>13</v>
      </c>
      <c r="C37" s="102">
        <v>329393185</v>
      </c>
      <c r="D37" s="103">
        <v>302614788</v>
      </c>
      <c r="E37" s="104">
        <v>301669414</v>
      </c>
      <c r="F37" s="104">
        <v>302881826</v>
      </c>
      <c r="G37" s="104">
        <v>294726387</v>
      </c>
      <c r="H37" s="105">
        <v>289185674</v>
      </c>
      <c r="I37" s="112"/>
      <c r="J37" s="106">
        <v>283425799</v>
      </c>
      <c r="K37" s="99" t="e">
        <f>'P6,7_需要電力量'!#REF!</f>
        <v>#REF!</v>
      </c>
      <c r="N37">
        <v>83085566</v>
      </c>
      <c r="O37">
        <v>85486739</v>
      </c>
      <c r="Q37">
        <v>85483345</v>
      </c>
      <c r="R37" s="4">
        <v>84274242</v>
      </c>
      <c r="T37">
        <v>83275149</v>
      </c>
      <c r="U37" s="4">
        <v>82340329</v>
      </c>
    </row>
    <row r="38" spans="2:21" x14ac:dyDescent="0.2">
      <c r="B38" s="21" t="s">
        <v>14</v>
      </c>
      <c r="C38" s="102">
        <v>143054018</v>
      </c>
      <c r="D38" s="103">
        <v>139972299</v>
      </c>
      <c r="E38" s="104">
        <v>138233268</v>
      </c>
      <c r="F38" s="104">
        <v>139472148</v>
      </c>
      <c r="G38" s="104">
        <v>136746468</v>
      </c>
      <c r="H38" s="105">
        <v>134821752</v>
      </c>
      <c r="I38" s="112"/>
      <c r="J38" s="106">
        <v>133801814</v>
      </c>
      <c r="K38" s="99" t="e">
        <f>'P6,7_需要電力量'!#REF!</f>
        <v>#REF!</v>
      </c>
      <c r="N38">
        <v>302614788</v>
      </c>
      <c r="O38">
        <v>301669414</v>
      </c>
      <c r="Q38">
        <v>302881826</v>
      </c>
      <c r="R38" s="4">
        <v>294726387</v>
      </c>
      <c r="T38">
        <v>289185674</v>
      </c>
      <c r="U38" s="4">
        <v>283425799</v>
      </c>
    </row>
    <row r="39" spans="2:21" x14ac:dyDescent="0.2">
      <c r="B39" s="21" t="s">
        <v>15</v>
      </c>
      <c r="C39" s="102">
        <v>32689520</v>
      </c>
      <c r="D39" s="103">
        <v>31802380</v>
      </c>
      <c r="E39" s="104">
        <v>30911553</v>
      </c>
      <c r="F39" s="104">
        <v>30919365</v>
      </c>
      <c r="G39" s="104">
        <v>30784210</v>
      </c>
      <c r="H39" s="105">
        <v>30282564</v>
      </c>
      <c r="I39" s="112"/>
      <c r="J39" s="106">
        <v>29656641.478000004</v>
      </c>
      <c r="K39" s="99" t="e">
        <f>'P6,7_需要電力量'!#REF!</f>
        <v>#REF!</v>
      </c>
      <c r="N39">
        <v>139972299</v>
      </c>
      <c r="O39">
        <v>138233268</v>
      </c>
      <c r="Q39">
        <v>139472148</v>
      </c>
      <c r="R39" s="4">
        <v>136746468</v>
      </c>
      <c r="T39">
        <v>134821752</v>
      </c>
      <c r="U39" s="4">
        <v>133801748</v>
      </c>
    </row>
    <row r="40" spans="2:21" x14ac:dyDescent="0.2">
      <c r="B40" s="21" t="s">
        <v>16</v>
      </c>
      <c r="C40" s="102">
        <v>169255250</v>
      </c>
      <c r="D40" s="103">
        <v>163302701</v>
      </c>
      <c r="E40" s="104">
        <v>157552097</v>
      </c>
      <c r="F40" s="104">
        <v>156772790</v>
      </c>
      <c r="G40" s="104">
        <v>152645574</v>
      </c>
      <c r="H40" s="105">
        <v>147137401</v>
      </c>
      <c r="I40" s="112"/>
      <c r="J40" s="106">
        <v>146102598.60700002</v>
      </c>
      <c r="K40" s="99" t="e">
        <f>'P6,7_需要電力量'!#REF!</f>
        <v>#REF!</v>
      </c>
      <c r="N40">
        <v>31802380</v>
      </c>
      <c r="O40">
        <v>30911553</v>
      </c>
      <c r="Q40">
        <v>30919365</v>
      </c>
      <c r="R40" s="4">
        <v>30784210</v>
      </c>
      <c r="T40">
        <v>30282564</v>
      </c>
      <c r="U40" s="4">
        <v>29655439.275000002</v>
      </c>
    </row>
    <row r="41" spans="2:21" x14ac:dyDescent="0.2">
      <c r="B41" s="21" t="s">
        <v>17</v>
      </c>
      <c r="C41" s="102">
        <v>68557727</v>
      </c>
      <c r="D41" s="103">
        <v>66164253</v>
      </c>
      <c r="E41" s="104">
        <v>64498881</v>
      </c>
      <c r="F41" s="104">
        <v>64790873</v>
      </c>
      <c r="G41" s="104">
        <v>63580958</v>
      </c>
      <c r="H41" s="105">
        <v>62523290</v>
      </c>
      <c r="I41" s="112"/>
      <c r="J41" s="106">
        <v>61987694</v>
      </c>
      <c r="K41" s="99" t="e">
        <f>'P6,7_需要電力量'!#REF!</f>
        <v>#REF!</v>
      </c>
      <c r="N41">
        <v>163302701</v>
      </c>
      <c r="O41">
        <v>157552097</v>
      </c>
      <c r="Q41">
        <v>156772790</v>
      </c>
      <c r="R41" s="4">
        <v>152645574</v>
      </c>
      <c r="T41">
        <v>147137401</v>
      </c>
      <c r="U41" s="4">
        <v>146102598.60700002</v>
      </c>
    </row>
    <row r="42" spans="2:21" x14ac:dyDescent="0.2">
      <c r="B42" s="21" t="s">
        <v>18</v>
      </c>
      <c r="C42" s="102">
        <v>32483718</v>
      </c>
      <c r="D42" s="103">
        <v>31560820</v>
      </c>
      <c r="E42" s="104">
        <v>30199769</v>
      </c>
      <c r="F42" s="104">
        <v>29932017</v>
      </c>
      <c r="G42" s="104">
        <v>29107158</v>
      </c>
      <c r="H42" s="105">
        <v>28520732</v>
      </c>
      <c r="I42" s="112"/>
      <c r="J42" s="106">
        <v>28219095</v>
      </c>
      <c r="K42" s="99" t="e">
        <f>'P6,7_需要電力量'!#REF!</f>
        <v>#REF!</v>
      </c>
      <c r="N42">
        <v>66164253</v>
      </c>
      <c r="O42">
        <v>64498881</v>
      </c>
      <c r="Q42">
        <v>64790873</v>
      </c>
      <c r="R42" s="4">
        <v>63580958</v>
      </c>
      <c r="T42">
        <v>62523290</v>
      </c>
      <c r="U42" s="4">
        <v>62351022.964999996</v>
      </c>
    </row>
    <row r="43" spans="2:21" x14ac:dyDescent="0.2">
      <c r="B43" s="21" t="s">
        <v>19</v>
      </c>
      <c r="C43" s="102">
        <v>95464706</v>
      </c>
      <c r="D43" s="103">
        <v>92413292</v>
      </c>
      <c r="E43" s="104">
        <v>89848190</v>
      </c>
      <c r="F43" s="104">
        <v>90231926</v>
      </c>
      <c r="G43" s="104">
        <v>88726395</v>
      </c>
      <c r="H43" s="105">
        <v>87001574</v>
      </c>
      <c r="I43" s="112"/>
      <c r="J43" s="106">
        <v>85433215.795000002</v>
      </c>
      <c r="K43" s="99" t="e">
        <f>'P6,7_需要電力量'!#REF!</f>
        <v>#REF!</v>
      </c>
      <c r="N43">
        <v>31560820</v>
      </c>
      <c r="O43">
        <v>30199769</v>
      </c>
      <c r="Q43">
        <v>29932017</v>
      </c>
      <c r="R43" s="4">
        <v>29107158</v>
      </c>
      <c r="T43">
        <v>28520732</v>
      </c>
      <c r="U43" s="4">
        <v>28219095</v>
      </c>
    </row>
    <row r="44" spans="2:21" ht="13.8" thickBot="1" x14ac:dyDescent="0.25">
      <c r="B44" s="21" t="s">
        <v>20</v>
      </c>
      <c r="C44" s="102">
        <v>8425176.9529999997</v>
      </c>
      <c r="D44" s="103">
        <v>8345109.8869999992</v>
      </c>
      <c r="E44" s="104">
        <v>8251605.7390000001</v>
      </c>
      <c r="F44" s="104">
        <v>8393112.0099999998</v>
      </c>
      <c r="G44" s="104">
        <v>8396245.7299999986</v>
      </c>
      <c r="H44" s="105">
        <v>8518589.034</v>
      </c>
      <c r="I44" s="112"/>
      <c r="J44" s="106">
        <v>8196897</v>
      </c>
      <c r="K44" s="100" t="e">
        <f>'P6,7_需要電力量'!#REF!</f>
        <v>#REF!</v>
      </c>
      <c r="N44">
        <v>92413292</v>
      </c>
      <c r="O44">
        <v>89848190</v>
      </c>
      <c r="Q44">
        <v>90231926</v>
      </c>
      <c r="R44" s="4">
        <v>88726395</v>
      </c>
      <c r="T44">
        <v>87001574</v>
      </c>
      <c r="U44" s="4">
        <v>85433215.795000002</v>
      </c>
    </row>
    <row r="45" spans="2:21" ht="13.8" thickTop="1" x14ac:dyDescent="0.2">
      <c r="B45" s="22" t="s">
        <v>21</v>
      </c>
      <c r="C45" s="107">
        <v>1006573848.9530001</v>
      </c>
      <c r="D45" s="108">
        <v>956003943.88699996</v>
      </c>
      <c r="E45" s="109">
        <v>941977843.73900008</v>
      </c>
      <c r="F45" s="109">
        <v>938764700.00999999</v>
      </c>
      <c r="G45" s="109">
        <v>922713279.7299999</v>
      </c>
      <c r="H45" s="110">
        <v>904069234.03400004</v>
      </c>
      <c r="I45" s="112"/>
      <c r="J45" s="111">
        <v>890450743.87999988</v>
      </c>
      <c r="K45" s="101" t="e">
        <f>'P6,7_需要電力量'!#REF!</f>
        <v>#REF!</v>
      </c>
      <c r="N45">
        <v>8345109.8869999992</v>
      </c>
      <c r="O45">
        <v>8251605.7390000001</v>
      </c>
      <c r="Q45">
        <v>8393112.0099999998</v>
      </c>
      <c r="R45" s="4">
        <v>8396245.7299999986</v>
      </c>
      <c r="T45">
        <v>8518589.034</v>
      </c>
      <c r="U45" s="4">
        <v>8164928.5999999996</v>
      </c>
    </row>
    <row r="46" spans="2:21" x14ac:dyDescent="0.2">
      <c r="N46">
        <v>956003943.88699996</v>
      </c>
      <c r="O46">
        <v>941977843.73900008</v>
      </c>
      <c r="Q46">
        <v>938764700.00999999</v>
      </c>
      <c r="R46" s="51">
        <v>922713279.7299999</v>
      </c>
      <c r="T46">
        <v>904069234.03400004</v>
      </c>
      <c r="U46" s="4">
        <v>890934200.24199998</v>
      </c>
    </row>
    <row r="48" spans="2:21" x14ac:dyDescent="0.2">
      <c r="B48" s="34" t="s">
        <v>95</v>
      </c>
      <c r="H48" s="3" t="s">
        <v>119</v>
      </c>
      <c r="I48" s="3"/>
      <c r="J48" s="11"/>
      <c r="K48" s="11"/>
    </row>
    <row r="49" spans="1:14" x14ac:dyDescent="0.2">
      <c r="B49" s="17"/>
      <c r="C49" s="50" t="s">
        <v>113</v>
      </c>
      <c r="D49" s="17" t="s">
        <v>27</v>
      </c>
      <c r="E49" s="17" t="s">
        <v>28</v>
      </c>
      <c r="F49" s="17" t="s">
        <v>29</v>
      </c>
      <c r="G49" s="17" t="s">
        <v>30</v>
      </c>
      <c r="H49" s="17" t="s">
        <v>77</v>
      </c>
      <c r="I49" s="82"/>
      <c r="J49" s="50" t="s">
        <v>94</v>
      </c>
      <c r="K49" s="50" t="s">
        <v>124</v>
      </c>
    </row>
    <row r="50" spans="1:14" x14ac:dyDescent="0.2">
      <c r="B50" s="19" t="s">
        <v>26</v>
      </c>
      <c r="C50" s="18">
        <f t="shared" ref="C50" si="13">C45/$N$50</f>
        <v>10065.73848953</v>
      </c>
      <c r="D50" s="18">
        <f t="shared" ref="D50:J50" si="14">D45/$N$50</f>
        <v>9560.0394388699988</v>
      </c>
      <c r="E50" s="18">
        <f t="shared" si="14"/>
        <v>9419.7784373900013</v>
      </c>
      <c r="F50" s="18">
        <f t="shared" si="14"/>
        <v>9387.6470000999998</v>
      </c>
      <c r="G50" s="18">
        <f t="shared" si="14"/>
        <v>9227.1327972999989</v>
      </c>
      <c r="H50" s="18">
        <f t="shared" si="14"/>
        <v>9040.6923403399996</v>
      </c>
      <c r="I50" s="113"/>
      <c r="J50" s="18">
        <f t="shared" si="14"/>
        <v>8904.5074387999994</v>
      </c>
      <c r="K50" s="18" t="e">
        <f>K45/$N$50</f>
        <v>#REF!</v>
      </c>
      <c r="L50" s="95" t="s">
        <v>24</v>
      </c>
      <c r="M50" s="6" t="s">
        <v>25</v>
      </c>
      <c r="N50" s="1">
        <v>100000</v>
      </c>
    </row>
    <row r="53" spans="1:14" x14ac:dyDescent="0.2">
      <c r="A53" s="11"/>
    </row>
    <row r="54" spans="1:14" x14ac:dyDescent="0.2">
      <c r="A54" s="12"/>
    </row>
    <row r="55" spans="1:14" x14ac:dyDescent="0.2">
      <c r="A55" s="13"/>
    </row>
    <row r="56" spans="1:14" x14ac:dyDescent="0.2">
      <c r="A56" s="13"/>
    </row>
    <row r="57" spans="1:14" x14ac:dyDescent="0.2">
      <c r="A57" s="13"/>
    </row>
    <row r="58" spans="1:14" x14ac:dyDescent="0.2">
      <c r="A58" s="13"/>
    </row>
    <row r="59" spans="1:14" x14ac:dyDescent="0.2">
      <c r="A59" s="13"/>
    </row>
    <row r="60" spans="1:14" x14ac:dyDescent="0.2">
      <c r="A60" s="13"/>
    </row>
    <row r="61" spans="1:14" x14ac:dyDescent="0.2">
      <c r="A61" s="13"/>
    </row>
    <row r="62" spans="1:14" x14ac:dyDescent="0.2">
      <c r="A62" s="13"/>
    </row>
    <row r="63" spans="1:14" x14ac:dyDescent="0.2">
      <c r="A63" s="13"/>
    </row>
    <row r="64" spans="1:14" x14ac:dyDescent="0.2">
      <c r="A64" s="13"/>
    </row>
    <row r="65" spans="1:11" x14ac:dyDescent="0.2">
      <c r="A65" s="13"/>
    </row>
    <row r="68" spans="1:11" x14ac:dyDescent="0.2">
      <c r="A68" s="11"/>
    </row>
    <row r="69" spans="1:11" x14ac:dyDescent="0.2">
      <c r="A69" s="12"/>
    </row>
    <row r="70" spans="1:11" x14ac:dyDescent="0.2">
      <c r="A70" s="13"/>
    </row>
    <row r="74" spans="1:11" x14ac:dyDescent="0.2">
      <c r="J74"/>
      <c r="K74"/>
    </row>
    <row r="75" spans="1:11" x14ac:dyDescent="0.2">
      <c r="H75" s="2"/>
      <c r="I75" s="2"/>
      <c r="J75"/>
      <c r="K75"/>
    </row>
    <row r="76" spans="1:11" x14ac:dyDescent="0.2">
      <c r="H76" s="2"/>
      <c r="I76" s="2"/>
      <c r="J76"/>
      <c r="K76"/>
    </row>
    <row r="77" spans="1:11" x14ac:dyDescent="0.2">
      <c r="H77" s="2"/>
      <c r="I77" s="2"/>
      <c r="J77"/>
      <c r="K77"/>
    </row>
    <row r="78" spans="1:11" x14ac:dyDescent="0.2">
      <c r="H78" s="2"/>
      <c r="I78" s="2"/>
      <c r="J78"/>
      <c r="K78"/>
    </row>
    <row r="79" spans="1:11" x14ac:dyDescent="0.2">
      <c r="H79" s="2"/>
      <c r="I79" s="2"/>
      <c r="J79"/>
      <c r="K79"/>
    </row>
    <row r="80" spans="1:11" x14ac:dyDescent="0.2">
      <c r="H80" s="2"/>
      <c r="I80" s="2"/>
      <c r="J80"/>
      <c r="K80"/>
    </row>
    <row r="81" spans="8:11" x14ac:dyDescent="0.2">
      <c r="H81" s="2"/>
      <c r="I81" s="2"/>
      <c r="J81"/>
      <c r="K81"/>
    </row>
    <row r="82" spans="8:11" x14ac:dyDescent="0.2">
      <c r="H82" s="2"/>
      <c r="I82" s="2"/>
      <c r="J82"/>
      <c r="K82"/>
    </row>
    <row r="83" spans="8:11" x14ac:dyDescent="0.2">
      <c r="H83" s="2"/>
      <c r="I83" s="2"/>
      <c r="J83"/>
      <c r="K83"/>
    </row>
    <row r="84" spans="8:11" x14ac:dyDescent="0.2">
      <c r="H84" s="2"/>
      <c r="I84" s="2"/>
      <c r="J84"/>
      <c r="K84"/>
    </row>
    <row r="85" spans="8:11" x14ac:dyDescent="0.2">
      <c r="H85" s="2"/>
      <c r="I85" s="2"/>
      <c r="J85"/>
      <c r="K85"/>
    </row>
    <row r="86" spans="8:11" x14ac:dyDescent="0.2">
      <c r="H86" s="2"/>
      <c r="I86" s="2"/>
      <c r="J86"/>
      <c r="K86"/>
    </row>
  </sheetData>
  <phoneticPr fontId="1"/>
  <conditionalFormatting sqref="C5:H15">
    <cfRule type="expression" dxfId="11" priority="1">
      <formula>MIN($C5:$H5)=C5</formula>
    </cfRule>
    <cfRule type="expression" dxfId="10" priority="2">
      <formula>MAX($C5:$H5)=C5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rowBreaks count="1" manualBreakCount="1">
    <brk id="31" max="1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G152"/>
  <sheetViews>
    <sheetView showGridLines="0" view="pageBreakPreview" zoomScaleNormal="100" zoomScaleSheetLayoutView="100" workbookViewId="0">
      <selection activeCell="L11" sqref="L11"/>
    </sheetView>
  </sheetViews>
  <sheetFormatPr defaultRowHeight="13.2" x14ac:dyDescent="0.2"/>
  <cols>
    <col min="1" max="1" width="3.109375" style="2" customWidth="1"/>
    <col min="2" max="2" width="7.21875" customWidth="1"/>
    <col min="3" max="8" width="11.109375" customWidth="1"/>
    <col min="9" max="9" width="1.109375" style="79" customWidth="1"/>
    <col min="10" max="11" width="9.6640625" style="2" customWidth="1"/>
    <col min="12" max="12" width="14.109375" style="2" customWidth="1"/>
    <col min="13" max="13" width="8" bestFit="1" customWidth="1"/>
    <col min="14" max="14" width="2.33203125" bestFit="1" customWidth="1"/>
    <col min="15" max="15" width="9.44140625" bestFit="1" customWidth="1"/>
    <col min="17" max="17" width="3.33203125" bestFit="1" customWidth="1"/>
    <col min="18" max="18" width="11.33203125" bestFit="1" customWidth="1"/>
    <col min="19" max="19" width="3.6640625" bestFit="1" customWidth="1"/>
    <col min="20" max="20" width="3.33203125" bestFit="1" customWidth="1"/>
  </cols>
  <sheetData>
    <row r="1" spans="1:26" x14ac:dyDescent="0.2">
      <c r="B1" s="46" t="s">
        <v>76</v>
      </c>
      <c r="C1" s="46"/>
      <c r="D1" s="46"/>
      <c r="E1" s="46"/>
      <c r="F1" s="46"/>
    </row>
    <row r="2" spans="1:26" x14ac:dyDescent="0.2">
      <c r="B2" s="48" t="s">
        <v>117</v>
      </c>
      <c r="J2"/>
      <c r="K2"/>
      <c r="L2"/>
      <c r="U2" s="2"/>
    </row>
    <row r="3" spans="1:26" x14ac:dyDescent="0.2">
      <c r="A3" s="7"/>
      <c r="B3" s="34"/>
      <c r="H3" s="35" t="s">
        <v>65</v>
      </c>
      <c r="I3" s="80"/>
      <c r="J3" s="35"/>
      <c r="K3" s="35" t="s">
        <v>65</v>
      </c>
      <c r="L3" s="7"/>
      <c r="V3" t="s">
        <v>54</v>
      </c>
      <c r="W3" t="s">
        <v>55</v>
      </c>
      <c r="X3" t="s">
        <v>56</v>
      </c>
      <c r="Y3" t="s">
        <v>35</v>
      </c>
      <c r="Z3" t="s">
        <v>46</v>
      </c>
    </row>
    <row r="4" spans="1:26" ht="15.75" customHeight="1" x14ac:dyDescent="0.2">
      <c r="A4" s="8"/>
      <c r="B4" s="14"/>
      <c r="C4" s="54" t="s">
        <v>113</v>
      </c>
      <c r="D4" s="15" t="s">
        <v>27</v>
      </c>
      <c r="E4" s="15" t="s">
        <v>28</v>
      </c>
      <c r="F4" s="15" t="s">
        <v>29</v>
      </c>
      <c r="G4" s="15" t="s">
        <v>30</v>
      </c>
      <c r="H4" s="64" t="s">
        <v>77</v>
      </c>
      <c r="I4" s="72"/>
      <c r="J4" s="83" t="s">
        <v>94</v>
      </c>
      <c r="K4" s="83" t="s">
        <v>125</v>
      </c>
      <c r="L4" s="8"/>
      <c r="U4" t="s">
        <v>36</v>
      </c>
      <c r="V4" s="37">
        <v>0.71632353448492148</v>
      </c>
      <c r="W4" s="37">
        <v>0.73153481942111021</v>
      </c>
      <c r="X4" s="37">
        <v>0.72231519444628467</v>
      </c>
      <c r="Y4" s="37">
        <v>0.72458148603350103</v>
      </c>
      <c r="Z4" s="37">
        <v>0.70784319404671647</v>
      </c>
    </row>
    <row r="5" spans="1:26" ht="15.75" customHeight="1" x14ac:dyDescent="0.2">
      <c r="A5" s="9"/>
      <c r="B5" s="30" t="s">
        <v>11</v>
      </c>
      <c r="C5" s="58">
        <f t="shared" ref="C5:C15" si="0">C34/$O$5</f>
        <v>71.63235344849214</v>
      </c>
      <c r="D5" s="31">
        <f t="shared" ref="D5:H15" si="1">D34/$O$5</f>
        <v>73.153481942111014</v>
      </c>
      <c r="E5" s="31">
        <f t="shared" si="1"/>
        <v>72.231519444628461</v>
      </c>
      <c r="F5" s="31">
        <f t="shared" si="1"/>
        <v>72.458148603350097</v>
      </c>
      <c r="G5" s="31">
        <f t="shared" si="1"/>
        <v>70.784319404671649</v>
      </c>
      <c r="H5" s="75">
        <f t="shared" si="1"/>
        <v>72.330083450726704</v>
      </c>
      <c r="I5" s="89"/>
      <c r="J5" s="84">
        <f t="shared" ref="J5:K5" si="2">J34/$O$5</f>
        <v>69.153060416501702</v>
      </c>
      <c r="K5" s="84" t="e">
        <f t="shared" si="2"/>
        <v>#REF!</v>
      </c>
      <c r="L5" s="9"/>
      <c r="M5" s="5" t="s">
        <v>24</v>
      </c>
      <c r="N5" s="6" t="s">
        <v>25</v>
      </c>
      <c r="O5" s="1">
        <v>0.01</v>
      </c>
      <c r="U5" t="s">
        <v>37</v>
      </c>
      <c r="V5">
        <v>0.65926715904749777</v>
      </c>
      <c r="W5">
        <v>0.68670969208109145</v>
      </c>
      <c r="X5">
        <v>0.70186710010193842</v>
      </c>
      <c r="Y5">
        <v>0.69267268007488481</v>
      </c>
      <c r="Z5">
        <v>0.67856188860354105</v>
      </c>
    </row>
    <row r="6" spans="1:26" ht="15.75" customHeight="1" x14ac:dyDescent="0.2">
      <c r="A6" s="9"/>
      <c r="B6" s="29" t="s">
        <v>12</v>
      </c>
      <c r="C6" s="58">
        <f t="shared" si="0"/>
        <v>65.92671590474977</v>
      </c>
      <c r="D6" s="31">
        <f t="shared" si="1"/>
        <v>68.670969208109142</v>
      </c>
      <c r="E6" s="31">
        <f t="shared" si="1"/>
        <v>70.186710010193835</v>
      </c>
      <c r="F6" s="31">
        <f t="shared" si="1"/>
        <v>69.267268007488482</v>
      </c>
      <c r="G6" s="31">
        <f t="shared" si="1"/>
        <v>67.856188860354109</v>
      </c>
      <c r="H6" s="75">
        <f t="shared" si="1"/>
        <v>66.115990837781624</v>
      </c>
      <c r="I6" s="89"/>
      <c r="J6" s="84">
        <f t="shared" ref="J6:K6" si="3">J35/$O$5</f>
        <v>68.427347605112573</v>
      </c>
      <c r="K6" s="84" t="e">
        <f t="shared" si="3"/>
        <v>#REF!</v>
      </c>
      <c r="L6" s="9"/>
      <c r="U6" t="s">
        <v>38</v>
      </c>
      <c r="V6">
        <v>0.60131389439161509</v>
      </c>
      <c r="W6">
        <v>0.6651738047186645</v>
      </c>
      <c r="X6">
        <v>0.64327619301555983</v>
      </c>
      <c r="Y6">
        <v>0.63600086294684011</v>
      </c>
      <c r="Z6">
        <v>0.62010772497101518</v>
      </c>
    </row>
    <row r="7" spans="1:26" ht="15.75" customHeight="1" x14ac:dyDescent="0.2">
      <c r="A7" s="10"/>
      <c r="B7" s="29" t="s">
        <v>13</v>
      </c>
      <c r="C7" s="58">
        <f t="shared" si="0"/>
        <v>60.131389439161509</v>
      </c>
      <c r="D7" s="31">
        <f t="shared" si="1"/>
        <v>66.517380471866446</v>
      </c>
      <c r="E7" s="31">
        <f t="shared" si="1"/>
        <v>64.327619301555984</v>
      </c>
      <c r="F7" s="31">
        <f t="shared" si="1"/>
        <v>63.600086294684012</v>
      </c>
      <c r="G7" s="31">
        <f t="shared" si="1"/>
        <v>62.01077249710152</v>
      </c>
      <c r="H7" s="75">
        <f t="shared" si="1"/>
        <v>58.930058260668893</v>
      </c>
      <c r="I7" s="89"/>
      <c r="J7" s="84">
        <f t="shared" ref="J7:K7" si="4">J36/$O$5</f>
        <v>60.681076660927964</v>
      </c>
      <c r="K7" s="84" t="e">
        <f t="shared" si="4"/>
        <v>#REF!</v>
      </c>
      <c r="L7" s="10"/>
      <c r="R7" s="4"/>
      <c r="U7" s="4" t="s">
        <v>39</v>
      </c>
      <c r="V7">
        <v>0.59615110983091202</v>
      </c>
      <c r="W7">
        <v>0.62382225344803099</v>
      </c>
      <c r="X7">
        <v>0.62721306191253756</v>
      </c>
      <c r="Y7">
        <v>0.59686890654889535</v>
      </c>
      <c r="Z7">
        <v>0.62304240260468069</v>
      </c>
    </row>
    <row r="8" spans="1:26" ht="15.75" customHeight="1" x14ac:dyDescent="0.2">
      <c r="A8" s="9"/>
      <c r="B8" s="29" t="s">
        <v>14</v>
      </c>
      <c r="C8" s="58">
        <f t="shared" si="0"/>
        <v>59.615110983091199</v>
      </c>
      <c r="D8" s="31">
        <f t="shared" si="1"/>
        <v>62.382225344803096</v>
      </c>
      <c r="E8" s="31">
        <f t="shared" si="1"/>
        <v>62.721306191253753</v>
      </c>
      <c r="F8" s="31">
        <f t="shared" si="1"/>
        <v>59.686890654889531</v>
      </c>
      <c r="G8" s="31">
        <f t="shared" si="1"/>
        <v>62.30424026046807</v>
      </c>
      <c r="H8" s="75">
        <f t="shared" si="1"/>
        <v>60.007195124139734</v>
      </c>
      <c r="I8" s="89"/>
      <c r="J8" s="84">
        <f t="shared" ref="J8:K8" si="5">J37/$O$5</f>
        <v>61.322385098624117</v>
      </c>
      <c r="K8" s="84" t="e">
        <f t="shared" si="5"/>
        <v>#REF!</v>
      </c>
      <c r="L8" s="9"/>
      <c r="R8" s="4"/>
      <c r="U8" t="s">
        <v>40</v>
      </c>
      <c r="V8">
        <v>0.65102588368750935</v>
      </c>
      <c r="W8">
        <v>0.67875694158448774</v>
      </c>
      <c r="X8">
        <v>0.67034880241079242</v>
      </c>
      <c r="Y8">
        <v>0.67039085977442148</v>
      </c>
      <c r="Z8">
        <v>0.66809490945708971</v>
      </c>
    </row>
    <row r="9" spans="1:26" ht="15.75" customHeight="1" x14ac:dyDescent="0.2">
      <c r="A9" s="9"/>
      <c r="B9" s="29" t="s">
        <v>15</v>
      </c>
      <c r="C9" s="58">
        <f t="shared" si="0"/>
        <v>65.102588368750929</v>
      </c>
      <c r="D9" s="31">
        <f t="shared" si="1"/>
        <v>67.875694158448766</v>
      </c>
      <c r="E9" s="31">
        <f t="shared" si="1"/>
        <v>67.034880241079236</v>
      </c>
      <c r="F9" s="31">
        <f t="shared" si="1"/>
        <v>67.039085977442141</v>
      </c>
      <c r="G9" s="31">
        <f t="shared" si="1"/>
        <v>66.809490945708973</v>
      </c>
      <c r="H9" s="75">
        <f t="shared" si="1"/>
        <v>65.478985360588283</v>
      </c>
      <c r="I9" s="89"/>
      <c r="J9" s="84">
        <f t="shared" ref="J9:K9" si="6">J38/$O$5</f>
        <v>65.743496571241337</v>
      </c>
      <c r="K9" s="84" t="e">
        <f t="shared" si="6"/>
        <v>#REF!</v>
      </c>
      <c r="L9" s="9"/>
      <c r="U9" t="s">
        <v>41</v>
      </c>
      <c r="V9">
        <v>0.60415170165961829</v>
      </c>
      <c r="W9">
        <v>0.64379702873307321</v>
      </c>
      <c r="X9">
        <v>0.64835613557726179</v>
      </c>
      <c r="Y9">
        <v>0.61232549405042846</v>
      </c>
      <c r="Z9">
        <v>0.6194980683541903</v>
      </c>
    </row>
    <row r="10" spans="1:26" ht="15.75" customHeight="1" x14ac:dyDescent="0.2">
      <c r="A10" s="9"/>
      <c r="B10" s="29" t="s">
        <v>16</v>
      </c>
      <c r="C10" s="58">
        <f t="shared" si="0"/>
        <v>60.415170165961825</v>
      </c>
      <c r="D10" s="31">
        <f t="shared" si="1"/>
        <v>64.379702873307323</v>
      </c>
      <c r="E10" s="31">
        <f t="shared" si="1"/>
        <v>64.835613557726177</v>
      </c>
      <c r="F10" s="31">
        <f t="shared" si="1"/>
        <v>61.232549405042846</v>
      </c>
      <c r="G10" s="31">
        <f t="shared" si="1"/>
        <v>61.949992305234765</v>
      </c>
      <c r="H10" s="75">
        <f t="shared" si="1"/>
        <v>60.642295517854279</v>
      </c>
      <c r="I10" s="89"/>
      <c r="J10" s="84">
        <f t="shared" ref="J10:K10" si="7">J39/$O$5</f>
        <v>62.774281061734939</v>
      </c>
      <c r="K10" s="84" t="e">
        <f t="shared" si="7"/>
        <v>#REF!</v>
      </c>
      <c r="L10" s="9"/>
      <c r="U10" t="s">
        <v>42</v>
      </c>
      <c r="V10">
        <v>0.644505027042658</v>
      </c>
      <c r="W10">
        <v>0.6870710858531105</v>
      </c>
      <c r="X10">
        <v>0.6691099562799081</v>
      </c>
      <c r="Y10">
        <v>0.65709118505645292</v>
      </c>
      <c r="Z10">
        <v>0.67285623698067143</v>
      </c>
    </row>
    <row r="11" spans="1:26" ht="15.75" customHeight="1" x14ac:dyDescent="0.2">
      <c r="A11" s="9"/>
      <c r="B11" s="29" t="s">
        <v>17</v>
      </c>
      <c r="C11" s="58">
        <f t="shared" si="0"/>
        <v>64.450502704265801</v>
      </c>
      <c r="D11" s="31">
        <f t="shared" si="1"/>
        <v>68.707108585311047</v>
      </c>
      <c r="E11" s="31">
        <f t="shared" si="1"/>
        <v>66.910995627990815</v>
      </c>
      <c r="F11" s="31">
        <f t="shared" si="1"/>
        <v>65.709118505645293</v>
      </c>
      <c r="G11" s="31">
        <f t="shared" si="1"/>
        <v>67.285623698067141</v>
      </c>
      <c r="H11" s="75">
        <f t="shared" si="1"/>
        <v>64.080822897334102</v>
      </c>
      <c r="I11" s="89"/>
      <c r="J11" s="84">
        <f t="shared" ref="J11:K11" si="8">J40/$O$5</f>
        <v>66.908290244475296</v>
      </c>
      <c r="K11" s="84" t="e">
        <f t="shared" si="8"/>
        <v>#REF!</v>
      </c>
      <c r="L11" s="9"/>
      <c r="U11" t="s">
        <v>43</v>
      </c>
      <c r="V11">
        <v>0.62155329974880491</v>
      </c>
      <c r="W11">
        <v>0.66035462716626681</v>
      </c>
      <c r="X11">
        <v>0.65478864475059295</v>
      </c>
      <c r="Y11">
        <v>0.62068972167270109</v>
      </c>
      <c r="Z11">
        <v>0.62634023214078216</v>
      </c>
    </row>
    <row r="12" spans="1:26" ht="15.75" customHeight="1" x14ac:dyDescent="0.2">
      <c r="A12" s="9"/>
      <c r="B12" s="29" t="s">
        <v>18</v>
      </c>
      <c r="C12" s="58">
        <f t="shared" si="0"/>
        <v>62.155329974880487</v>
      </c>
      <c r="D12" s="31">
        <f t="shared" si="1"/>
        <v>66.035462716626682</v>
      </c>
      <c r="E12" s="31">
        <f t="shared" si="1"/>
        <v>65.478864475059297</v>
      </c>
      <c r="F12" s="31">
        <f t="shared" si="1"/>
        <v>62.068972167270111</v>
      </c>
      <c r="G12" s="31">
        <f t="shared" si="1"/>
        <v>62.634023214078212</v>
      </c>
      <c r="H12" s="75">
        <f t="shared" si="1"/>
        <v>62.717450257250348</v>
      </c>
      <c r="I12" s="89"/>
      <c r="J12" s="84">
        <f t="shared" ref="J12:K12" si="9">J41/$O$5</f>
        <v>60.700167264223268</v>
      </c>
      <c r="K12" s="84" t="e">
        <f t="shared" si="9"/>
        <v>#REF!</v>
      </c>
      <c r="L12" s="9"/>
      <c r="U12" t="s">
        <v>44</v>
      </c>
      <c r="V12">
        <v>0.62053282590732683</v>
      </c>
      <c r="W12">
        <v>0.67509233116586809</v>
      </c>
      <c r="X12">
        <v>0.66944995066013491</v>
      </c>
      <c r="Y12">
        <v>0.62533075361316059</v>
      </c>
      <c r="Z12">
        <v>0.65629390942199117</v>
      </c>
    </row>
    <row r="13" spans="1:26" ht="15.75" customHeight="1" x14ac:dyDescent="0.2">
      <c r="A13" s="9"/>
      <c r="B13" s="29" t="s">
        <v>19</v>
      </c>
      <c r="C13" s="58">
        <f t="shared" si="0"/>
        <v>62.053282590732685</v>
      </c>
      <c r="D13" s="31">
        <f t="shared" si="1"/>
        <v>67.509233116586813</v>
      </c>
      <c r="E13" s="31">
        <f t="shared" si="1"/>
        <v>66.94499506601349</v>
      </c>
      <c r="F13" s="31">
        <f t="shared" si="1"/>
        <v>62.533075361316058</v>
      </c>
      <c r="G13" s="31">
        <f t="shared" si="1"/>
        <v>65.629390942199109</v>
      </c>
      <c r="H13" s="75">
        <f t="shared" si="1"/>
        <v>63.744564945327639</v>
      </c>
      <c r="I13" s="89"/>
      <c r="J13" s="84">
        <f t="shared" ref="J13:K13" si="10">J42/$O$5</f>
        <v>62.908148132030419</v>
      </c>
      <c r="K13" s="84" t="e">
        <f t="shared" si="10"/>
        <v>#REF!</v>
      </c>
      <c r="L13" s="9"/>
      <c r="U13" t="s">
        <v>61</v>
      </c>
      <c r="Z13">
        <v>0.62883103250310435</v>
      </c>
    </row>
    <row r="14" spans="1:26" ht="15.75" customHeight="1" thickBot="1" x14ac:dyDescent="0.25">
      <c r="A14" s="9"/>
      <c r="B14" s="41" t="s">
        <v>20</v>
      </c>
      <c r="C14" s="59">
        <f t="shared" si="0"/>
        <v>70.100451237735797</v>
      </c>
      <c r="D14" s="42">
        <f t="shared" si="1"/>
        <v>65.837510642736049</v>
      </c>
      <c r="E14" s="42">
        <f t="shared" si="1"/>
        <v>63.474671526726475</v>
      </c>
      <c r="F14" s="42">
        <f t="shared" si="1"/>
        <v>62.581176313568299</v>
      </c>
      <c r="G14" s="42">
        <f t="shared" si="1"/>
        <v>63.728426858666076</v>
      </c>
      <c r="H14" s="76">
        <f t="shared" si="1"/>
        <v>63.04401983235185</v>
      </c>
      <c r="I14" s="89"/>
      <c r="J14" s="85">
        <f t="shared" ref="J14:K14" si="11">J43/$O$5</f>
        <v>62.842097757987801</v>
      </c>
      <c r="K14" s="85" t="e">
        <f t="shared" si="11"/>
        <v>#REF!</v>
      </c>
      <c r="L14" s="9"/>
      <c r="U14" t="s">
        <v>48</v>
      </c>
      <c r="Z14">
        <v>0.76215389886342988</v>
      </c>
    </row>
    <row r="15" spans="1:26" ht="15.75" customHeight="1" thickTop="1" x14ac:dyDescent="0.2">
      <c r="A15" s="9"/>
      <c r="B15" s="27" t="s">
        <v>21</v>
      </c>
      <c r="C15" s="60">
        <f t="shared" si="0"/>
        <v>63.149158245134359</v>
      </c>
      <c r="D15" s="45">
        <f t="shared" si="1"/>
        <v>67.72464498938416</v>
      </c>
      <c r="E15" s="45">
        <f t="shared" si="1"/>
        <v>67.026724007459435</v>
      </c>
      <c r="F15" s="45">
        <f t="shared" si="1"/>
        <v>65.135448186625851</v>
      </c>
      <c r="G15" s="45">
        <f t="shared" si="1"/>
        <v>65.907710603949226</v>
      </c>
      <c r="H15" s="77">
        <f t="shared" si="1"/>
        <v>62.634395511810013</v>
      </c>
      <c r="I15" s="90"/>
      <c r="J15" s="86">
        <f t="shared" ref="J15:K15" si="12">J44/$O$5</f>
        <v>65.771245501400941</v>
      </c>
      <c r="K15" s="86" t="e">
        <f t="shared" si="12"/>
        <v>#REF!</v>
      </c>
      <c r="L15" s="9"/>
    </row>
    <row r="17" spans="2:33" x14ac:dyDescent="0.2">
      <c r="V17" t="s">
        <v>36</v>
      </c>
      <c r="W17" t="s">
        <v>37</v>
      </c>
      <c r="X17" t="s">
        <v>38</v>
      </c>
      <c r="Y17" t="s">
        <v>39</v>
      </c>
      <c r="Z17" t="s">
        <v>40</v>
      </c>
      <c r="AA17" t="s">
        <v>41</v>
      </c>
      <c r="AB17" t="s">
        <v>42</v>
      </c>
      <c r="AC17" t="s">
        <v>43</v>
      </c>
      <c r="AD17" t="s">
        <v>44</v>
      </c>
    </row>
    <row r="18" spans="2:33" x14ac:dyDescent="0.2">
      <c r="U18" t="s">
        <v>54</v>
      </c>
      <c r="V18" s="37">
        <v>0.71632353448492148</v>
      </c>
      <c r="W18">
        <v>0.65926715904749777</v>
      </c>
      <c r="X18">
        <v>0.60131389439161509</v>
      </c>
      <c r="Y18">
        <v>0.59615110983091202</v>
      </c>
      <c r="Z18">
        <v>0.65102588368750935</v>
      </c>
      <c r="AA18">
        <v>0.60415170165961829</v>
      </c>
      <c r="AB18">
        <v>0.644505027042658</v>
      </c>
      <c r="AC18">
        <v>0.62155329974880491</v>
      </c>
      <c r="AD18">
        <v>0.62053282590732683</v>
      </c>
    </row>
    <row r="19" spans="2:33" x14ac:dyDescent="0.2">
      <c r="U19" t="s">
        <v>55</v>
      </c>
      <c r="V19" s="37">
        <v>0.73153481942111021</v>
      </c>
      <c r="W19">
        <v>0.68670969208109145</v>
      </c>
      <c r="X19">
        <v>0.6651738047186645</v>
      </c>
      <c r="Y19">
        <v>0.62382225344803099</v>
      </c>
      <c r="Z19">
        <v>0.67875694158448774</v>
      </c>
      <c r="AA19">
        <v>0.64379702873307321</v>
      </c>
      <c r="AB19">
        <v>0.6870710858531105</v>
      </c>
      <c r="AC19">
        <v>0.66035462716626681</v>
      </c>
      <c r="AD19">
        <v>0.67509233116586809</v>
      </c>
      <c r="AF19">
        <v>0.7625703143549738</v>
      </c>
      <c r="AG19" t="s">
        <v>63</v>
      </c>
    </row>
    <row r="20" spans="2:33" x14ac:dyDescent="0.2">
      <c r="U20" t="s">
        <v>56</v>
      </c>
      <c r="V20" s="37">
        <v>0.72231519444628467</v>
      </c>
      <c r="W20">
        <v>0.70186710010193842</v>
      </c>
      <c r="X20">
        <v>0.64327619301555983</v>
      </c>
      <c r="Y20">
        <v>0.62721306191253756</v>
      </c>
      <c r="Z20">
        <v>0.67034880241079242</v>
      </c>
      <c r="AA20">
        <v>0.64835613557726179</v>
      </c>
      <c r="AB20">
        <v>0.6691099562799081</v>
      </c>
      <c r="AC20">
        <v>0.65478864475059295</v>
      </c>
      <c r="AD20">
        <v>0.66944995066013491</v>
      </c>
      <c r="AF20">
        <v>0.76755873114491835</v>
      </c>
      <c r="AG20" t="s">
        <v>63</v>
      </c>
    </row>
    <row r="21" spans="2:33" x14ac:dyDescent="0.2">
      <c r="U21" t="s">
        <v>35</v>
      </c>
      <c r="V21" s="37">
        <v>0.72458148603350103</v>
      </c>
      <c r="W21">
        <v>0.69267268007488481</v>
      </c>
      <c r="X21">
        <v>0.63600086294684011</v>
      </c>
      <c r="Y21">
        <v>0.59686890654889535</v>
      </c>
      <c r="Z21">
        <v>0.67039085977442148</v>
      </c>
      <c r="AA21">
        <v>0.61232549405042846</v>
      </c>
      <c r="AB21">
        <v>0.65709118505645292</v>
      </c>
      <c r="AC21">
        <v>0.62068972167270109</v>
      </c>
      <c r="AD21">
        <v>0.62533075361316059</v>
      </c>
      <c r="AF21">
        <v>0.7570508946165545</v>
      </c>
      <c r="AG21" t="s">
        <v>63</v>
      </c>
    </row>
    <row r="22" spans="2:33" x14ac:dyDescent="0.2">
      <c r="U22" t="s">
        <v>46</v>
      </c>
      <c r="V22" s="37">
        <v>0.70784319404671647</v>
      </c>
      <c r="W22">
        <v>0.67856188860354105</v>
      </c>
      <c r="X22">
        <v>0.62010772497101518</v>
      </c>
      <c r="Y22">
        <v>0.62304240260468069</v>
      </c>
      <c r="Z22">
        <v>0.66809490945708971</v>
      </c>
      <c r="AA22">
        <v>0.6194980683541903</v>
      </c>
      <c r="AB22">
        <v>0.67285623698067143</v>
      </c>
      <c r="AC22">
        <v>0.62634023214078216</v>
      </c>
      <c r="AD22">
        <v>0.65629390942199117</v>
      </c>
      <c r="AE22">
        <v>0.62883103250310435</v>
      </c>
      <c r="AF22">
        <v>0.76215389886342988</v>
      </c>
      <c r="AG22" t="s">
        <v>62</v>
      </c>
    </row>
    <row r="24" spans="2:33" x14ac:dyDescent="0.2">
      <c r="U24" t="s">
        <v>54</v>
      </c>
    </row>
    <row r="25" spans="2:33" x14ac:dyDescent="0.2">
      <c r="V25" t="s">
        <v>36</v>
      </c>
      <c r="W25" t="s">
        <v>37</v>
      </c>
      <c r="X25" t="s">
        <v>38</v>
      </c>
      <c r="Y25" t="s">
        <v>39</v>
      </c>
      <c r="Z25" t="s">
        <v>40</v>
      </c>
      <c r="AA25" t="s">
        <v>41</v>
      </c>
      <c r="AB25" t="s">
        <v>42</v>
      </c>
      <c r="AC25" t="s">
        <v>43</v>
      </c>
      <c r="AD25" t="s">
        <v>44</v>
      </c>
      <c r="AE25" t="s">
        <v>47</v>
      </c>
      <c r="AF25" s="33" t="s">
        <v>48</v>
      </c>
    </row>
    <row r="26" spans="2:33" x14ac:dyDescent="0.2">
      <c r="U26" t="s">
        <v>45</v>
      </c>
      <c r="V26" s="37">
        <v>0.84759365910413043</v>
      </c>
      <c r="W26">
        <v>0.83690654985398405</v>
      </c>
      <c r="X26">
        <v>0.72411099284973524</v>
      </c>
      <c r="Y26">
        <v>0.7511037795284371</v>
      </c>
      <c r="Z26">
        <v>0.8090716271697328</v>
      </c>
      <c r="AA26">
        <v>0.77194268969680913</v>
      </c>
      <c r="AB26">
        <v>0.82479255095407444</v>
      </c>
      <c r="AC26">
        <v>0.7937131794911374</v>
      </c>
      <c r="AD26">
        <v>0.80192746811482329</v>
      </c>
      <c r="AE26">
        <v>0.76759880956053228</v>
      </c>
      <c r="AF26" s="37">
        <v>0.78437481329966852</v>
      </c>
    </row>
    <row r="27" spans="2:33" x14ac:dyDescent="0.2">
      <c r="U27" t="s">
        <v>1</v>
      </c>
      <c r="V27" s="37">
        <v>0.81377000838457902</v>
      </c>
      <c r="W27">
        <v>0.82435766733950078</v>
      </c>
      <c r="X27">
        <v>0.73933057840103678</v>
      </c>
      <c r="Y27">
        <v>0.70796245680845182</v>
      </c>
      <c r="Z27">
        <v>0.79327480000545125</v>
      </c>
      <c r="AA27">
        <v>0.76385729423014237</v>
      </c>
      <c r="AB27">
        <v>0.82554797984774142</v>
      </c>
      <c r="AC27">
        <v>0.80556953514126883</v>
      </c>
      <c r="AD27">
        <v>0.80936419009672167</v>
      </c>
      <c r="AE27">
        <v>0.80713153875525012</v>
      </c>
      <c r="AF27" s="37">
        <v>0.76863566544321726</v>
      </c>
    </row>
    <row r="28" spans="2:33" x14ac:dyDescent="0.2">
      <c r="U28" t="s">
        <v>2</v>
      </c>
      <c r="V28" s="37">
        <v>0.79138176638176638</v>
      </c>
      <c r="W28">
        <v>0.77316813029397113</v>
      </c>
      <c r="X28">
        <v>0.68457998536429632</v>
      </c>
      <c r="Y28">
        <v>0.66345092003127271</v>
      </c>
      <c r="Z28">
        <v>0.73875599952003845</v>
      </c>
      <c r="AA28">
        <v>0.69212693285870175</v>
      </c>
      <c r="AB28">
        <v>0.76286706349206346</v>
      </c>
      <c r="AC28">
        <v>0.70639624315099248</v>
      </c>
      <c r="AD28">
        <v>0.75165746250989818</v>
      </c>
      <c r="AE28">
        <v>0.78875826812921968</v>
      </c>
      <c r="AF28" s="37">
        <v>0.70790813351546544</v>
      </c>
    </row>
    <row r="29" spans="2:33" x14ac:dyDescent="0.2">
      <c r="U29" t="s">
        <v>3</v>
      </c>
      <c r="V29" s="37">
        <v>0.82203613693998301</v>
      </c>
      <c r="W29">
        <v>0.71991697258986675</v>
      </c>
      <c r="X29">
        <v>0.6734701282024167</v>
      </c>
      <c r="Y29">
        <v>0.6624365740835082</v>
      </c>
      <c r="Z29">
        <v>0.6950075329789096</v>
      </c>
      <c r="AA29">
        <v>0.68292290636591346</v>
      </c>
      <c r="AB29">
        <v>0.73122677348221365</v>
      </c>
      <c r="AC29">
        <v>0.71420096909115449</v>
      </c>
      <c r="AD29">
        <v>0.72483890442465737</v>
      </c>
      <c r="AE29">
        <v>0.89309248794912277</v>
      </c>
      <c r="AF29" s="37">
        <v>0.69422389337539814</v>
      </c>
    </row>
    <row r="30" spans="2:33" x14ac:dyDescent="0.2">
      <c r="U30" t="s">
        <v>4</v>
      </c>
      <c r="V30" s="37">
        <v>0.7929463700934104</v>
      </c>
      <c r="W30">
        <v>0.71631150139183841</v>
      </c>
      <c r="X30">
        <v>0.7176367036928456</v>
      </c>
      <c r="Y30">
        <v>0.66185699470353665</v>
      </c>
      <c r="Z30">
        <v>0.70529835333048185</v>
      </c>
      <c r="AA30">
        <v>0.71061976314565811</v>
      </c>
      <c r="AB30">
        <v>0.72624876139977101</v>
      </c>
      <c r="AC30">
        <v>0.7205053547161514</v>
      </c>
      <c r="AD30">
        <v>0.72854429407089838</v>
      </c>
      <c r="AE30">
        <v>0.89953745242144456</v>
      </c>
      <c r="AF30" s="37">
        <v>0.72181153662348008</v>
      </c>
    </row>
    <row r="31" spans="2:33" x14ac:dyDescent="0.2">
      <c r="U31" t="s">
        <v>5</v>
      </c>
      <c r="V31" s="37">
        <v>0.77006929404300939</v>
      </c>
      <c r="W31">
        <v>0.66682918258883472</v>
      </c>
      <c r="X31">
        <v>0.65266569288923237</v>
      </c>
      <c r="Y31">
        <v>0.6458302924974848</v>
      </c>
      <c r="Z31">
        <v>0.65733816854154326</v>
      </c>
      <c r="AA31">
        <v>0.65672042002457698</v>
      </c>
      <c r="AB31">
        <v>0.6840503886952497</v>
      </c>
      <c r="AC31">
        <v>0.6679649443284621</v>
      </c>
      <c r="AD31">
        <v>0.67450289049399392</v>
      </c>
      <c r="AE31">
        <v>0.8490008642615503</v>
      </c>
      <c r="AF31" s="37">
        <v>0.66742628321460307</v>
      </c>
    </row>
    <row r="32" spans="2:33" x14ac:dyDescent="0.2">
      <c r="B32" s="34" t="s">
        <v>118</v>
      </c>
      <c r="H32" s="28"/>
      <c r="I32" s="78"/>
      <c r="U32" t="s">
        <v>6</v>
      </c>
      <c r="V32" s="37">
        <v>0.77491327425549539</v>
      </c>
      <c r="W32">
        <v>0.75833074381962262</v>
      </c>
      <c r="X32">
        <v>0.73824904428348159</v>
      </c>
      <c r="Y32">
        <v>0.73128473201102817</v>
      </c>
      <c r="Z32">
        <v>0.77100357172335654</v>
      </c>
      <c r="AA32">
        <v>0.77251942888560865</v>
      </c>
      <c r="AB32">
        <v>0.83457395408644497</v>
      </c>
      <c r="AC32">
        <v>0.80812931137605171</v>
      </c>
      <c r="AD32">
        <v>0.79907552837706874</v>
      </c>
      <c r="AE32">
        <v>0.81794378964152559</v>
      </c>
      <c r="AF32" s="37">
        <v>0.77627840290789252</v>
      </c>
    </row>
    <row r="33" spans="2:33" x14ac:dyDescent="0.2">
      <c r="B33" s="20"/>
      <c r="C33" s="61" t="s">
        <v>113</v>
      </c>
      <c r="D33" s="23" t="s">
        <v>27</v>
      </c>
      <c r="E33" s="24" t="s">
        <v>28</v>
      </c>
      <c r="F33" s="24" t="s">
        <v>29</v>
      </c>
      <c r="G33" s="24" t="s">
        <v>30</v>
      </c>
      <c r="H33" s="88" t="s">
        <v>77</v>
      </c>
      <c r="I33" s="91"/>
      <c r="J33" s="87" t="s">
        <v>94</v>
      </c>
      <c r="K33" s="87" t="s">
        <v>125</v>
      </c>
      <c r="U33" t="s">
        <v>7</v>
      </c>
      <c r="V33" s="37">
        <v>0.77866973915224469</v>
      </c>
      <c r="W33">
        <v>0.78958870912249923</v>
      </c>
      <c r="X33">
        <v>0.73281224248670507</v>
      </c>
      <c r="Y33">
        <v>0.76303546362810659</v>
      </c>
      <c r="Z33">
        <v>0.7952662342421577</v>
      </c>
      <c r="AA33">
        <v>0.7798645442922908</v>
      </c>
      <c r="AB33">
        <v>0.81140131982811536</v>
      </c>
      <c r="AC33">
        <v>0.8025767500849873</v>
      </c>
      <c r="AD33">
        <v>0.7864798262193522</v>
      </c>
      <c r="AE33">
        <v>0.84615880644838293</v>
      </c>
      <c r="AF33" s="37">
        <v>0.78851794158048605</v>
      </c>
    </row>
    <row r="34" spans="2:33" x14ac:dyDescent="0.2">
      <c r="B34" s="21" t="s">
        <v>11</v>
      </c>
      <c r="C34" s="114">
        <v>0.71632353448492148</v>
      </c>
      <c r="D34" s="115">
        <v>0.73153481942111021</v>
      </c>
      <c r="E34" s="116">
        <v>0.72231519444628467</v>
      </c>
      <c r="F34" s="116">
        <v>0.72458148603350103</v>
      </c>
      <c r="G34" s="116">
        <v>0.70784319404671647</v>
      </c>
      <c r="H34" s="117">
        <v>0.72330083450726712</v>
      </c>
      <c r="I34" s="81"/>
      <c r="J34" s="117">
        <v>0.6915306041650171</v>
      </c>
      <c r="K34" s="39" t="e">
        <f>P8_負荷率!#REF!</f>
        <v>#REF!</v>
      </c>
      <c r="U34" t="s">
        <v>8</v>
      </c>
      <c r="V34" s="37">
        <v>0.82723666866502199</v>
      </c>
      <c r="W34">
        <v>0.77475976790104417</v>
      </c>
      <c r="X34">
        <v>0.73240729104319247</v>
      </c>
      <c r="Y34">
        <v>0.73435373233623857</v>
      </c>
      <c r="Z34">
        <v>0.77394241722823875</v>
      </c>
      <c r="AA34">
        <v>0.74853968991566566</v>
      </c>
      <c r="AB34">
        <v>0.78380237535514041</v>
      </c>
      <c r="AC34">
        <v>0.76232400101641251</v>
      </c>
      <c r="AD34">
        <v>0.74931443136847531</v>
      </c>
      <c r="AE34">
        <v>0.84582569653026718</v>
      </c>
      <c r="AF34" s="37">
        <v>0.75353768199799809</v>
      </c>
    </row>
    <row r="35" spans="2:33" x14ac:dyDescent="0.2">
      <c r="B35" s="21" t="s">
        <v>12</v>
      </c>
      <c r="C35" s="114">
        <v>0.65926715904749777</v>
      </c>
      <c r="D35" s="115">
        <v>0.68670969208109145</v>
      </c>
      <c r="E35" s="116">
        <v>0.70186710010193842</v>
      </c>
      <c r="F35" s="116">
        <v>0.69267268007488481</v>
      </c>
      <c r="G35" s="116">
        <v>0.67856188860354105</v>
      </c>
      <c r="H35" s="117">
        <v>0.66115990837781624</v>
      </c>
      <c r="I35" s="81"/>
      <c r="J35" s="117">
        <v>0.68427347605112576</v>
      </c>
      <c r="K35" s="39" t="e">
        <f>P8_負荷率!#REF!</f>
        <v>#REF!</v>
      </c>
      <c r="U35" t="s">
        <v>9</v>
      </c>
      <c r="V35" s="37">
        <v>0.84482499187640314</v>
      </c>
      <c r="W35">
        <v>0.8155246914921509</v>
      </c>
      <c r="X35">
        <v>0.76310925370189486</v>
      </c>
      <c r="Y35">
        <v>0.74145732450326318</v>
      </c>
      <c r="Z35">
        <v>0.81435731258131705</v>
      </c>
      <c r="AA35">
        <v>0.77569251426010877</v>
      </c>
      <c r="AB35">
        <v>0.80881777984178593</v>
      </c>
      <c r="AC35">
        <v>0.79244830438378833</v>
      </c>
      <c r="AD35">
        <v>0.80159803671418361</v>
      </c>
      <c r="AE35">
        <v>0.83718522788439631</v>
      </c>
      <c r="AF35" s="37">
        <v>0.78700887717067769</v>
      </c>
    </row>
    <row r="36" spans="2:33" x14ac:dyDescent="0.2">
      <c r="B36" s="21" t="s">
        <v>13</v>
      </c>
      <c r="C36" s="114">
        <v>0.60131389439161509</v>
      </c>
      <c r="D36" s="115">
        <v>0.6651738047186645</v>
      </c>
      <c r="E36" s="116">
        <v>0.64327619301555983</v>
      </c>
      <c r="F36" s="116">
        <v>0.63600086294684011</v>
      </c>
      <c r="G36" s="116">
        <v>0.62010772497101518</v>
      </c>
      <c r="H36" s="117">
        <v>0.58930058260668894</v>
      </c>
      <c r="I36" s="81"/>
      <c r="J36" s="117">
        <v>0.60681076660927968</v>
      </c>
      <c r="K36" s="39" t="e">
        <f>P8_負荷率!#REF!</f>
        <v>#REF!</v>
      </c>
      <c r="U36" t="s">
        <v>22</v>
      </c>
      <c r="V36" s="37">
        <v>0.84629366909026427</v>
      </c>
      <c r="W36">
        <v>0.82258617732807404</v>
      </c>
      <c r="X36">
        <v>0.75170037155836422</v>
      </c>
      <c r="Y36">
        <v>0.73968070299385291</v>
      </c>
      <c r="Z36">
        <v>0.82781337255684095</v>
      </c>
      <c r="AA36">
        <v>0.73672275778553309</v>
      </c>
      <c r="AB36">
        <v>0.78839244147379617</v>
      </c>
      <c r="AC36">
        <v>0.77040791520809027</v>
      </c>
      <c r="AD36">
        <v>0.76679709956417985</v>
      </c>
      <c r="AE36">
        <v>0.76378364782980945</v>
      </c>
      <c r="AF36" s="37">
        <v>0.77543772106906028</v>
      </c>
    </row>
    <row r="37" spans="2:33" x14ac:dyDescent="0.2">
      <c r="B37" s="21" t="s">
        <v>14</v>
      </c>
      <c r="C37" s="114">
        <v>0.59615110983091202</v>
      </c>
      <c r="D37" s="115">
        <v>0.62382225344803099</v>
      </c>
      <c r="E37" s="116">
        <v>0.62721306191253756</v>
      </c>
      <c r="F37" s="116">
        <v>0.59686890654889535</v>
      </c>
      <c r="G37" s="116">
        <v>0.62304240260468069</v>
      </c>
      <c r="H37" s="117">
        <v>0.60007195124139734</v>
      </c>
      <c r="I37" s="81"/>
      <c r="J37" s="117">
        <v>0.61322385098624121</v>
      </c>
      <c r="K37" s="39" t="e">
        <f>P8_負荷率!#REF!</f>
        <v>#REF!</v>
      </c>
      <c r="U37" t="s">
        <v>23</v>
      </c>
      <c r="V37" s="37">
        <v>0.8200990487254407</v>
      </c>
      <c r="W37">
        <v>0.64851532578062188</v>
      </c>
      <c r="X37">
        <v>0.64472530570467734</v>
      </c>
      <c r="Y37">
        <v>0.74715938114576141</v>
      </c>
      <c r="Z37">
        <v>0.8005058557356709</v>
      </c>
      <c r="AA37">
        <v>0.77447257722346263</v>
      </c>
      <c r="AB37">
        <v>0.80986270300786434</v>
      </c>
      <c r="AC37">
        <v>0.81164832465588643</v>
      </c>
      <c r="AD37">
        <v>0.78837461151779531</v>
      </c>
      <c r="AE37">
        <v>0.87823995553712531</v>
      </c>
      <c r="AF37" s="37">
        <v>0.73146709537043197</v>
      </c>
    </row>
    <row r="38" spans="2:33" x14ac:dyDescent="0.2">
      <c r="B38" s="21" t="s">
        <v>15</v>
      </c>
      <c r="C38" s="114">
        <v>0.65102588368750935</v>
      </c>
      <c r="D38" s="115">
        <v>0.67875694158448774</v>
      </c>
      <c r="E38" s="116">
        <v>0.67034880241079242</v>
      </c>
      <c r="F38" s="116">
        <v>0.67039085977442148</v>
      </c>
      <c r="G38" s="116">
        <v>0.66809490945708971</v>
      </c>
      <c r="H38" s="117">
        <v>0.65478985360588282</v>
      </c>
      <c r="I38" s="81"/>
      <c r="J38" s="117">
        <v>0.65743496571241344</v>
      </c>
      <c r="K38" s="39" t="e">
        <f>P8_負荷率!#REF!</f>
        <v>#REF!</v>
      </c>
      <c r="U38" t="s">
        <v>58</v>
      </c>
      <c r="V38" s="37">
        <v>0.71632353448492148</v>
      </c>
      <c r="W38" s="32">
        <v>0.65926715904749777</v>
      </c>
      <c r="X38" s="32">
        <v>0.60131389439161509</v>
      </c>
      <c r="Y38" s="32">
        <v>0.59615110983091202</v>
      </c>
      <c r="Z38" s="32">
        <v>0.65102588368750935</v>
      </c>
      <c r="AA38" s="32">
        <v>0.60415170165961829</v>
      </c>
      <c r="AB38" s="32">
        <v>0.644505027042658</v>
      </c>
      <c r="AC38" s="32">
        <v>0.62155329974880491</v>
      </c>
      <c r="AD38" s="32">
        <v>0.62053282590732683</v>
      </c>
      <c r="AE38" s="32">
        <v>0.70100451237735795</v>
      </c>
      <c r="AF38" s="37">
        <v>0.63149158245134362</v>
      </c>
      <c r="AG38" s="32"/>
    </row>
    <row r="39" spans="2:33" x14ac:dyDescent="0.2">
      <c r="B39" s="21" t="s">
        <v>16</v>
      </c>
      <c r="C39" s="114">
        <v>0.60415170165961829</v>
      </c>
      <c r="D39" s="115">
        <v>0.64379702873307321</v>
      </c>
      <c r="E39" s="116">
        <v>0.64835613557726179</v>
      </c>
      <c r="F39" s="116">
        <v>0.61232549405042846</v>
      </c>
      <c r="G39" s="116">
        <v>0.61949992305234769</v>
      </c>
      <c r="H39" s="117">
        <v>0.60642295517854283</v>
      </c>
      <c r="I39" s="81"/>
      <c r="J39" s="117">
        <v>0.62774281061734938</v>
      </c>
      <c r="K39" s="39" t="e">
        <f>P8_負荷率!#REF!</f>
        <v>#REF!</v>
      </c>
      <c r="U39" t="s">
        <v>59</v>
      </c>
    </row>
    <row r="40" spans="2:33" x14ac:dyDescent="0.2">
      <c r="B40" s="21" t="s">
        <v>17</v>
      </c>
      <c r="C40" s="114">
        <v>0.644505027042658</v>
      </c>
      <c r="D40" s="115">
        <v>0.6870710858531105</v>
      </c>
      <c r="E40" s="116">
        <v>0.6691099562799081</v>
      </c>
      <c r="F40" s="116">
        <v>0.65709118505645292</v>
      </c>
      <c r="G40" s="116">
        <v>0.67285623698067143</v>
      </c>
      <c r="H40" s="117">
        <v>0.640808228973341</v>
      </c>
      <c r="I40" s="81"/>
      <c r="J40" s="117">
        <v>0.66908290244475299</v>
      </c>
      <c r="K40" s="39" t="e">
        <f>P8_負荷率!#REF!</f>
        <v>#REF!</v>
      </c>
      <c r="U40" t="s">
        <v>60</v>
      </c>
    </row>
    <row r="41" spans="2:33" x14ac:dyDescent="0.2">
      <c r="B41" s="21" t="s">
        <v>18</v>
      </c>
      <c r="C41" s="114">
        <v>0.62155329974880491</v>
      </c>
      <c r="D41" s="115">
        <v>0.66035462716626681</v>
      </c>
      <c r="E41" s="116">
        <v>0.65478864475059295</v>
      </c>
      <c r="F41" s="116">
        <v>0.62068972167270109</v>
      </c>
      <c r="G41" s="116">
        <v>0.62634023214078216</v>
      </c>
      <c r="H41" s="117">
        <v>0.62717450257250351</v>
      </c>
      <c r="I41" s="81"/>
      <c r="J41" s="117">
        <v>0.6070016726422327</v>
      </c>
      <c r="K41" s="39" t="e">
        <f>P8_負荷率!#REF!</f>
        <v>#REF!</v>
      </c>
    </row>
    <row r="42" spans="2:33" x14ac:dyDescent="0.2">
      <c r="B42" s="21" t="s">
        <v>19</v>
      </c>
      <c r="C42" s="114">
        <v>0.62053282590732683</v>
      </c>
      <c r="D42" s="115">
        <v>0.67509233116586809</v>
      </c>
      <c r="E42" s="116">
        <v>0.66944995066013491</v>
      </c>
      <c r="F42" s="116">
        <v>0.62533075361316059</v>
      </c>
      <c r="G42" s="116">
        <v>0.65629390942199117</v>
      </c>
      <c r="H42" s="117">
        <v>0.63744564945327642</v>
      </c>
      <c r="I42" s="81"/>
      <c r="J42" s="117">
        <v>0.62908148132030417</v>
      </c>
      <c r="K42" s="39" t="e">
        <f>P8_負荷率!#REF!</f>
        <v>#REF!</v>
      </c>
    </row>
    <row r="43" spans="2:33" ht="13.8" thickBot="1" x14ac:dyDescent="0.25">
      <c r="B43" s="21" t="s">
        <v>20</v>
      </c>
      <c r="C43" s="114">
        <v>0.70100451237735795</v>
      </c>
      <c r="D43" s="115">
        <v>0.65837510642736052</v>
      </c>
      <c r="E43" s="116">
        <v>0.63474671526726478</v>
      </c>
      <c r="F43" s="116">
        <v>0.62581176313568299</v>
      </c>
      <c r="G43" s="116">
        <v>0.63728426858666076</v>
      </c>
      <c r="H43" s="117">
        <v>0.6304401983235185</v>
      </c>
      <c r="I43" s="81"/>
      <c r="J43" s="117">
        <v>0.62842097757987803</v>
      </c>
      <c r="K43" s="39" t="e">
        <f>P8_負荷率!#REF!</f>
        <v>#REF!</v>
      </c>
      <c r="U43" t="s">
        <v>55</v>
      </c>
    </row>
    <row r="44" spans="2:33" ht="13.8" thickTop="1" x14ac:dyDescent="0.2">
      <c r="B44" s="22" t="s">
        <v>21</v>
      </c>
      <c r="C44" s="118">
        <v>0.63149158245134362</v>
      </c>
      <c r="D44" s="119">
        <v>0.67724644989384164</v>
      </c>
      <c r="E44" s="120">
        <v>0.67026724007459437</v>
      </c>
      <c r="F44" s="120">
        <v>0.65135448186625855</v>
      </c>
      <c r="G44" s="120">
        <v>0.65907710603949221</v>
      </c>
      <c r="H44" s="121">
        <v>0.62634395511810015</v>
      </c>
      <c r="I44" s="81"/>
      <c r="J44" s="121">
        <v>0.65771245501400943</v>
      </c>
      <c r="K44" s="47" t="e">
        <f>P8_負荷率!#REF!</f>
        <v>#REF!</v>
      </c>
      <c r="V44" t="s">
        <v>36</v>
      </c>
      <c r="W44" t="s">
        <v>37</v>
      </c>
      <c r="X44" t="s">
        <v>38</v>
      </c>
      <c r="Y44" t="s">
        <v>39</v>
      </c>
      <c r="Z44" t="s">
        <v>40</v>
      </c>
      <c r="AA44" t="s">
        <v>41</v>
      </c>
      <c r="AB44" t="s">
        <v>42</v>
      </c>
      <c r="AC44" t="s">
        <v>43</v>
      </c>
      <c r="AD44" t="s">
        <v>44</v>
      </c>
      <c r="AE44" t="s">
        <v>47</v>
      </c>
      <c r="AF44" s="33" t="s">
        <v>48</v>
      </c>
    </row>
    <row r="45" spans="2:33" x14ac:dyDescent="0.2">
      <c r="U45" t="s">
        <v>45</v>
      </c>
      <c r="V45" s="37">
        <v>0.86681344764911272</v>
      </c>
      <c r="W45">
        <v>0.77887062806568574</v>
      </c>
      <c r="X45">
        <v>0.80572980137395467</v>
      </c>
      <c r="Y45">
        <v>0.77008148687697076</v>
      </c>
      <c r="Z45">
        <v>0.8208406310537909</v>
      </c>
      <c r="AA45">
        <v>0.80509879778210647</v>
      </c>
      <c r="AB45">
        <v>0.85105899847279154</v>
      </c>
      <c r="AC45">
        <v>0.85635115992033439</v>
      </c>
      <c r="AD45">
        <v>0.83413829217204938</v>
      </c>
      <c r="AE45">
        <v>0.77880443328980331</v>
      </c>
      <c r="AF45" s="36">
        <v>0.83062175618951328</v>
      </c>
    </row>
    <row r="46" spans="2:33" x14ac:dyDescent="0.2">
      <c r="B46" s="34" t="s">
        <v>33</v>
      </c>
      <c r="H46" s="28" t="s">
        <v>32</v>
      </c>
      <c r="I46" s="78"/>
      <c r="J46" s="11"/>
      <c r="K46" s="11"/>
      <c r="L46" s="11"/>
      <c r="U46" t="s">
        <v>1</v>
      </c>
      <c r="V46" s="37">
        <v>0.84055649447669434</v>
      </c>
      <c r="W46">
        <v>0.82319620404429128</v>
      </c>
      <c r="X46">
        <v>0.79682734924864829</v>
      </c>
      <c r="Y46">
        <v>0.72307076755799204</v>
      </c>
      <c r="Z46">
        <v>0.79077968709925617</v>
      </c>
      <c r="AA46">
        <v>0.77354669683140254</v>
      </c>
      <c r="AB46">
        <v>0.81255934390823681</v>
      </c>
      <c r="AC46">
        <v>0.79734799948745883</v>
      </c>
      <c r="AD46">
        <v>0.781310524220448</v>
      </c>
      <c r="AE46">
        <v>0.78086780271543332</v>
      </c>
      <c r="AF46" s="36">
        <v>0.79174570862591798</v>
      </c>
    </row>
    <row r="47" spans="2:33" x14ac:dyDescent="0.2">
      <c r="B47" s="17"/>
      <c r="C47" s="19" t="s">
        <v>113</v>
      </c>
      <c r="D47" s="17" t="s">
        <v>27</v>
      </c>
      <c r="E47" s="50" t="s">
        <v>28</v>
      </c>
      <c r="F47" s="50" t="s">
        <v>29</v>
      </c>
      <c r="G47" s="50" t="s">
        <v>30</v>
      </c>
      <c r="H47" s="62" t="s">
        <v>77</v>
      </c>
      <c r="I47" s="82"/>
      <c r="J47" s="63" t="s">
        <v>94</v>
      </c>
      <c r="K47" s="92" t="s">
        <v>125</v>
      </c>
      <c r="L47" s="12"/>
      <c r="U47" t="s">
        <v>2</v>
      </c>
      <c r="V47" s="37">
        <v>0.8543481892718533</v>
      </c>
      <c r="W47">
        <v>0.78255226821413504</v>
      </c>
      <c r="X47">
        <v>0.67405847734314883</v>
      </c>
      <c r="Y47">
        <v>0.63402454754003235</v>
      </c>
      <c r="Z47">
        <v>0.71193000535643591</v>
      </c>
      <c r="AA47">
        <v>0.65652710257896385</v>
      </c>
      <c r="AB47">
        <v>0.71409276622065965</v>
      </c>
      <c r="AC47">
        <v>0.68738078322461194</v>
      </c>
      <c r="AD47">
        <v>0.70071139124833337</v>
      </c>
      <c r="AE47">
        <v>0.78593418518518521</v>
      </c>
      <c r="AF47" s="36">
        <v>0.68681798206688105</v>
      </c>
    </row>
    <row r="48" spans="2:33" x14ac:dyDescent="0.2">
      <c r="B48" s="19" t="s">
        <v>34</v>
      </c>
      <c r="C48" s="93">
        <f>C44/$O$48*100</f>
        <v>63.149158245134359</v>
      </c>
      <c r="D48" s="93">
        <f t="shared" ref="D48:H48" si="13">D44/$O$48*100</f>
        <v>67.72464498938416</v>
      </c>
      <c r="E48" s="93">
        <f t="shared" si="13"/>
        <v>67.026724007459435</v>
      </c>
      <c r="F48" s="93">
        <f t="shared" si="13"/>
        <v>65.135448186625851</v>
      </c>
      <c r="G48" s="93">
        <f t="shared" si="13"/>
        <v>65.907710603949226</v>
      </c>
      <c r="H48" s="93">
        <f t="shared" si="13"/>
        <v>62.634395511810013</v>
      </c>
      <c r="I48" s="94"/>
      <c r="J48" s="93">
        <f>J44/$O$48*100</f>
        <v>65.771245501400941</v>
      </c>
      <c r="K48" s="93" t="e">
        <f>K44/$O$48*100</f>
        <v>#REF!</v>
      </c>
      <c r="L48" s="13"/>
      <c r="M48" s="5" t="s">
        <v>24</v>
      </c>
      <c r="N48" s="6" t="s">
        <v>25</v>
      </c>
      <c r="O48" s="1">
        <v>1</v>
      </c>
      <c r="U48" t="s">
        <v>3</v>
      </c>
      <c r="V48" s="37">
        <v>0.80894744700591092</v>
      </c>
      <c r="W48">
        <v>0.76564466473461357</v>
      </c>
      <c r="X48">
        <v>0.73822545241722504</v>
      </c>
      <c r="Y48">
        <v>0.71242591201835737</v>
      </c>
      <c r="Z48">
        <v>0.72623777650444221</v>
      </c>
      <c r="AA48">
        <v>0.74077699371110983</v>
      </c>
      <c r="AB48">
        <v>0.78413825742349264</v>
      </c>
      <c r="AC48">
        <v>0.75647325723080872</v>
      </c>
      <c r="AD48">
        <v>0.75074652989057067</v>
      </c>
      <c r="AE48">
        <v>0.83787456013706008</v>
      </c>
      <c r="AF48" s="36">
        <v>0.75264523966870667</v>
      </c>
    </row>
    <row r="49" spans="1:33" x14ac:dyDescent="0.2">
      <c r="B49" s="19" t="s">
        <v>66</v>
      </c>
      <c r="C49" s="93">
        <f>AVERAGE($D$48:$H$48)</f>
        <v>65.685784659845737</v>
      </c>
      <c r="D49" s="93">
        <f t="shared" ref="D49:H49" si="14">AVERAGE($D$48:$H$48)</f>
        <v>65.685784659845737</v>
      </c>
      <c r="E49" s="93">
        <f t="shared" si="14"/>
        <v>65.685784659845737</v>
      </c>
      <c r="F49" s="93">
        <f t="shared" si="14"/>
        <v>65.685784659845737</v>
      </c>
      <c r="G49" s="93">
        <f t="shared" si="14"/>
        <v>65.685784659845737</v>
      </c>
      <c r="H49" s="93">
        <f t="shared" si="14"/>
        <v>65.685784659845737</v>
      </c>
      <c r="I49" s="94"/>
      <c r="J49" s="93">
        <f>AVERAGE($D$48:$H$48)</f>
        <v>65.685784659845737</v>
      </c>
      <c r="K49" s="93">
        <f>AVERAGE($D$48:$H$48)</f>
        <v>65.685784659845737</v>
      </c>
      <c r="U49" t="s">
        <v>4</v>
      </c>
      <c r="V49" s="37">
        <v>0.79827308330067903</v>
      </c>
      <c r="W49">
        <v>0.7326789498469507</v>
      </c>
      <c r="X49">
        <v>0.70134469026899005</v>
      </c>
      <c r="Y49">
        <v>0.66559356573014217</v>
      </c>
      <c r="Z49">
        <v>0.69208183654462541</v>
      </c>
      <c r="AA49">
        <v>0.71733983141697411</v>
      </c>
      <c r="AB49">
        <v>0.73773268638695755</v>
      </c>
      <c r="AC49">
        <v>0.72944222776885181</v>
      </c>
      <c r="AD49">
        <v>0.75727385685366599</v>
      </c>
      <c r="AE49">
        <v>0.82653529740871612</v>
      </c>
      <c r="AF49" s="36">
        <v>0.71946555844750992</v>
      </c>
    </row>
    <row r="50" spans="1:33" x14ac:dyDescent="0.2">
      <c r="U50" t="s">
        <v>5</v>
      </c>
      <c r="V50" s="37">
        <v>0.78691842590694816</v>
      </c>
      <c r="W50">
        <v>0.75316653626549668</v>
      </c>
      <c r="X50">
        <v>0.70708065633660877</v>
      </c>
      <c r="Y50">
        <v>0.67954634172256401</v>
      </c>
      <c r="Z50">
        <v>0.69669038873584332</v>
      </c>
      <c r="AA50">
        <v>0.69066709491551814</v>
      </c>
      <c r="AB50">
        <v>0.72397645840786629</v>
      </c>
      <c r="AC50">
        <v>0.71151025245410437</v>
      </c>
      <c r="AD50">
        <v>0.68657829255076441</v>
      </c>
      <c r="AE50">
        <v>0.77812028738336059</v>
      </c>
      <c r="AF50" s="36">
        <v>0.71705773625537617</v>
      </c>
    </row>
    <row r="51" spans="1:33" x14ac:dyDescent="0.2">
      <c r="U51" t="s">
        <v>6</v>
      </c>
      <c r="V51" s="37">
        <v>0.80154049647088343</v>
      </c>
      <c r="W51">
        <v>0.80820181469358288</v>
      </c>
      <c r="X51">
        <v>0.77870477773858771</v>
      </c>
      <c r="Y51">
        <v>0.77344827359108637</v>
      </c>
      <c r="Z51">
        <v>0.8198424638014753</v>
      </c>
      <c r="AA51">
        <v>0.7944889641295596</v>
      </c>
      <c r="AB51">
        <v>0.82905266333084915</v>
      </c>
      <c r="AC51">
        <v>0.80605296343001265</v>
      </c>
      <c r="AD51">
        <v>0.79890193043318702</v>
      </c>
      <c r="AE51">
        <v>0.78794048427924335</v>
      </c>
      <c r="AF51" s="36">
        <v>0.80459597906953928</v>
      </c>
    </row>
    <row r="52" spans="1:33" x14ac:dyDescent="0.2">
      <c r="U52" t="s">
        <v>7</v>
      </c>
      <c r="V52" s="37">
        <v>0.78043425521591459</v>
      </c>
      <c r="W52">
        <v>0.78442717996289413</v>
      </c>
      <c r="X52">
        <v>0.75714717786714125</v>
      </c>
      <c r="Y52">
        <v>0.7590062107459048</v>
      </c>
      <c r="Z52">
        <v>0.78139651391409559</v>
      </c>
      <c r="AA52">
        <v>0.77428789273071041</v>
      </c>
      <c r="AB52">
        <v>0.8031139247742084</v>
      </c>
      <c r="AC52">
        <v>0.79105652277605532</v>
      </c>
      <c r="AD52">
        <v>0.78289993876190977</v>
      </c>
      <c r="AE52">
        <v>0.73688039946221873</v>
      </c>
      <c r="AF52" s="36">
        <v>0.78987923860217646</v>
      </c>
    </row>
    <row r="53" spans="1:33" x14ac:dyDescent="0.2">
      <c r="A53" s="11"/>
      <c r="J53" s="11"/>
      <c r="K53" s="11"/>
      <c r="L53" s="11"/>
      <c r="U53" t="s">
        <v>8</v>
      </c>
      <c r="V53" s="37">
        <v>0.86047903647029989</v>
      </c>
      <c r="W53">
        <v>0.80267966143243763</v>
      </c>
      <c r="X53">
        <v>0.77095174030794755</v>
      </c>
      <c r="Y53">
        <v>0.72925303053245372</v>
      </c>
      <c r="Z53">
        <v>0.77780557714729881</v>
      </c>
      <c r="AA53">
        <v>0.76110380810613998</v>
      </c>
      <c r="AB53">
        <v>0.79269113815250347</v>
      </c>
      <c r="AC53">
        <v>0.79030815602591342</v>
      </c>
      <c r="AD53">
        <v>0.77650002820909347</v>
      </c>
      <c r="AE53">
        <v>0.82450865691914332</v>
      </c>
      <c r="AF53" s="36">
        <v>0.77590330718430689</v>
      </c>
    </row>
    <row r="54" spans="1:33" x14ac:dyDescent="0.2">
      <c r="A54" s="12"/>
      <c r="J54" s="12"/>
      <c r="K54" s="12"/>
      <c r="L54" s="12"/>
      <c r="U54" t="s">
        <v>9</v>
      </c>
      <c r="V54" s="37">
        <v>0.87378305405134093</v>
      </c>
      <c r="W54">
        <v>0.81780660932527349</v>
      </c>
      <c r="X54">
        <v>0.74931734277889062</v>
      </c>
      <c r="Y54">
        <v>0.74538593045249524</v>
      </c>
      <c r="Z54">
        <v>0.79472698236239114</v>
      </c>
      <c r="AA54">
        <v>0.77857462214844764</v>
      </c>
      <c r="AB54">
        <v>0.8026698237397919</v>
      </c>
      <c r="AC54">
        <v>0.77827324161098432</v>
      </c>
      <c r="AD54">
        <v>0.76831677317740721</v>
      </c>
      <c r="AE54">
        <v>0.79534387632091907</v>
      </c>
      <c r="AF54" s="36">
        <v>0.78656268978698729</v>
      </c>
    </row>
    <row r="55" spans="1:33" x14ac:dyDescent="0.2">
      <c r="A55" s="13"/>
      <c r="J55" s="13"/>
      <c r="K55" s="13"/>
      <c r="L55" s="13"/>
      <c r="U55" t="s">
        <v>22</v>
      </c>
      <c r="V55" s="37">
        <v>0.88581807600921469</v>
      </c>
      <c r="W55">
        <v>0.83776634805872796</v>
      </c>
      <c r="X55">
        <v>0.76693724996282553</v>
      </c>
      <c r="Y55">
        <v>0.75284165070442222</v>
      </c>
      <c r="Z55">
        <v>0.80545370267120575</v>
      </c>
      <c r="AA55">
        <v>0.77412044961175597</v>
      </c>
      <c r="AB55">
        <v>0.80603951122244399</v>
      </c>
      <c r="AC55">
        <v>0.76610917779333232</v>
      </c>
      <c r="AD55">
        <v>0.74800435116724207</v>
      </c>
      <c r="AE55">
        <v>0.75758156152647982</v>
      </c>
      <c r="AF55" s="36">
        <v>0.78215409011423531</v>
      </c>
    </row>
    <row r="56" spans="1:33" x14ac:dyDescent="0.2">
      <c r="A56" s="13"/>
      <c r="J56" s="13"/>
      <c r="K56" s="13"/>
      <c r="L56" s="13"/>
      <c r="U56" t="s">
        <v>23</v>
      </c>
      <c r="V56" s="37">
        <v>0.84804123005273613</v>
      </c>
      <c r="W56">
        <v>0.83733718384763922</v>
      </c>
      <c r="X56">
        <v>0.73136571510461823</v>
      </c>
      <c r="Y56">
        <v>0.77283711048729919</v>
      </c>
      <c r="Z56">
        <v>0.79974744880487636</v>
      </c>
      <c r="AA56">
        <v>0.78087764418542227</v>
      </c>
      <c r="AB56">
        <v>0.82167231568217314</v>
      </c>
      <c r="AC56">
        <v>0.79864154513015795</v>
      </c>
      <c r="AD56">
        <v>0.78894018021127366</v>
      </c>
      <c r="AE56">
        <v>0.81360915373423859</v>
      </c>
      <c r="AF56" s="36">
        <v>0.79906408582289823</v>
      </c>
    </row>
    <row r="57" spans="1:33" x14ac:dyDescent="0.2">
      <c r="A57" s="13"/>
      <c r="J57" s="13"/>
      <c r="K57" s="13"/>
      <c r="L57" s="13"/>
      <c r="U57" t="s">
        <v>58</v>
      </c>
      <c r="V57" s="37">
        <v>0.73153481942111021</v>
      </c>
      <c r="W57" s="32">
        <v>0.68670969208109145</v>
      </c>
      <c r="X57" s="32">
        <v>0.6651738047186645</v>
      </c>
      <c r="Y57" s="32">
        <v>0.62382225344803099</v>
      </c>
      <c r="Z57" s="32">
        <v>0.67875694158448774</v>
      </c>
      <c r="AA57" s="32">
        <v>0.64379702873307321</v>
      </c>
      <c r="AB57" s="32">
        <v>0.6870710858531105</v>
      </c>
      <c r="AC57" s="32">
        <v>0.66035462716626681</v>
      </c>
      <c r="AD57" s="32">
        <v>0.67509233116586809</v>
      </c>
      <c r="AE57" s="32">
        <v>0.65837510642736052</v>
      </c>
      <c r="AF57" s="37">
        <v>0.67724644989384164</v>
      </c>
      <c r="AG57" s="32"/>
    </row>
    <row r="58" spans="1:33" x14ac:dyDescent="0.2">
      <c r="A58" s="13"/>
      <c r="J58" s="13"/>
      <c r="K58" s="13"/>
      <c r="L58" s="13"/>
      <c r="U58" t="s">
        <v>59</v>
      </c>
    </row>
    <row r="59" spans="1:33" x14ac:dyDescent="0.2">
      <c r="A59" s="13"/>
      <c r="J59" s="13"/>
      <c r="K59" s="13"/>
      <c r="L59" s="13"/>
      <c r="U59" t="s">
        <v>60</v>
      </c>
    </row>
    <row r="60" spans="1:33" x14ac:dyDescent="0.2">
      <c r="A60" s="13"/>
      <c r="J60" s="13"/>
      <c r="K60" s="13"/>
      <c r="L60" s="13"/>
    </row>
    <row r="61" spans="1:33" x14ac:dyDescent="0.2">
      <c r="A61" s="13"/>
      <c r="J61" s="13"/>
      <c r="K61" s="13"/>
      <c r="L61" s="13"/>
    </row>
    <row r="62" spans="1:33" x14ac:dyDescent="0.2">
      <c r="A62" s="13"/>
      <c r="J62" s="13"/>
      <c r="K62" s="13"/>
      <c r="L62" s="13"/>
      <c r="U62" t="s">
        <v>56</v>
      </c>
    </row>
    <row r="63" spans="1:33" x14ac:dyDescent="0.2">
      <c r="A63" s="13"/>
      <c r="J63" s="13"/>
      <c r="K63" s="13"/>
      <c r="L63" s="13"/>
      <c r="V63" t="s">
        <v>36</v>
      </c>
      <c r="W63" t="s">
        <v>37</v>
      </c>
      <c r="X63" t="s">
        <v>38</v>
      </c>
      <c r="Y63" t="s">
        <v>39</v>
      </c>
      <c r="Z63" t="s">
        <v>40</v>
      </c>
      <c r="AA63" t="s">
        <v>41</v>
      </c>
      <c r="AB63" t="s">
        <v>42</v>
      </c>
      <c r="AC63" t="s">
        <v>43</v>
      </c>
      <c r="AD63" t="s">
        <v>44</v>
      </c>
      <c r="AE63" t="s">
        <v>47</v>
      </c>
      <c r="AF63" s="33" t="s">
        <v>48</v>
      </c>
    </row>
    <row r="64" spans="1:33" x14ac:dyDescent="0.2">
      <c r="A64" s="13"/>
      <c r="J64" s="13"/>
      <c r="K64" s="13"/>
      <c r="L64" s="13"/>
      <c r="U64" t="s">
        <v>45</v>
      </c>
      <c r="V64" s="37">
        <v>0.80190115440115439</v>
      </c>
      <c r="W64">
        <v>0.81452566088846023</v>
      </c>
      <c r="X64">
        <v>0.80860093165950431</v>
      </c>
      <c r="Y64">
        <v>0.73464896455203488</v>
      </c>
      <c r="Z64">
        <v>0.77322973985378085</v>
      </c>
      <c r="AA64">
        <v>0.77228492485879163</v>
      </c>
      <c r="AB64">
        <v>0.81802409844921409</v>
      </c>
      <c r="AC64">
        <v>0.83583198040388507</v>
      </c>
      <c r="AD64">
        <v>0.80839406946484982</v>
      </c>
      <c r="AE64">
        <v>0.73682396109637494</v>
      </c>
      <c r="AF64" s="36">
        <v>0.81397891448659898</v>
      </c>
    </row>
    <row r="65" spans="1:33" x14ac:dyDescent="0.2">
      <c r="A65" s="13"/>
      <c r="J65" s="13"/>
      <c r="K65" s="13"/>
      <c r="L65" s="13"/>
      <c r="U65" t="s">
        <v>1</v>
      </c>
      <c r="V65" s="37">
        <v>0.83226205994136704</v>
      </c>
      <c r="W65">
        <v>0.83520904238472193</v>
      </c>
      <c r="X65">
        <v>0.80029748079226493</v>
      </c>
      <c r="Y65">
        <v>0.74521708797836284</v>
      </c>
      <c r="Z65">
        <v>0.79570709438723308</v>
      </c>
      <c r="AA65">
        <v>0.78892542985781033</v>
      </c>
      <c r="AB65">
        <v>0.81717015647980329</v>
      </c>
      <c r="AC65">
        <v>0.80074867826883955</v>
      </c>
      <c r="AD65">
        <v>0.80848482727024218</v>
      </c>
      <c r="AE65">
        <v>0.75050792979002634</v>
      </c>
      <c r="AF65" s="36">
        <v>0.80321856146534554</v>
      </c>
    </row>
    <row r="66" spans="1:33" x14ac:dyDescent="0.2">
      <c r="U66" t="s">
        <v>2</v>
      </c>
      <c r="V66" s="37">
        <v>0.83955331316508774</v>
      </c>
      <c r="W66">
        <v>0.8318955924009116</v>
      </c>
      <c r="X66">
        <v>0.7460119698244565</v>
      </c>
      <c r="Y66">
        <v>0.7559972050504542</v>
      </c>
      <c r="Z66">
        <v>0.78157689785210682</v>
      </c>
      <c r="AA66">
        <v>0.7711653051842422</v>
      </c>
      <c r="AB66">
        <v>0.81452207335388505</v>
      </c>
      <c r="AC66">
        <v>0.79729992941879091</v>
      </c>
      <c r="AD66">
        <v>0.81916197424019677</v>
      </c>
      <c r="AE66">
        <v>0.76874134860812016</v>
      </c>
      <c r="AF66" s="36">
        <v>0.79640419689595021</v>
      </c>
    </row>
    <row r="67" spans="1:33" x14ac:dyDescent="0.2">
      <c r="U67" t="s">
        <v>3</v>
      </c>
      <c r="V67" s="37">
        <v>0.78510592411364566</v>
      </c>
      <c r="W67">
        <v>0.68585054767330744</v>
      </c>
      <c r="X67">
        <v>0.6772090820048362</v>
      </c>
      <c r="Y67">
        <v>0.66780576608041664</v>
      </c>
      <c r="Z67">
        <v>0.69052236876131368</v>
      </c>
      <c r="AA67">
        <v>0.6986318187006626</v>
      </c>
      <c r="AB67">
        <v>0.71547178890666008</v>
      </c>
      <c r="AC67">
        <v>0.70605001896070474</v>
      </c>
      <c r="AD67">
        <v>0.73311817078674091</v>
      </c>
      <c r="AE67">
        <v>0.83445831742288101</v>
      </c>
      <c r="AF67" s="36">
        <v>0.70058658258632078</v>
      </c>
    </row>
    <row r="68" spans="1:33" x14ac:dyDescent="0.2">
      <c r="A68" s="11"/>
      <c r="U68" t="s">
        <v>4</v>
      </c>
      <c r="V68" s="37">
        <v>0.78913047505899725</v>
      </c>
      <c r="W68">
        <v>0.72606306226201123</v>
      </c>
      <c r="X68">
        <v>0.72070889729007503</v>
      </c>
      <c r="Y68">
        <v>0.690117614992518</v>
      </c>
      <c r="Z68">
        <v>0.70933552513318299</v>
      </c>
      <c r="AA68">
        <v>0.7266350946965292</v>
      </c>
      <c r="AB68">
        <v>0.74021140406421126</v>
      </c>
      <c r="AC68">
        <v>0.72319001521510484</v>
      </c>
      <c r="AD68">
        <v>0.75935487036833793</v>
      </c>
      <c r="AE68">
        <v>0.83371130672926441</v>
      </c>
      <c r="AF68" s="36">
        <v>0.74069184104179908</v>
      </c>
    </row>
    <row r="69" spans="1:33" x14ac:dyDescent="0.2">
      <c r="A69" s="12"/>
      <c r="U69" t="s">
        <v>5</v>
      </c>
      <c r="V69" s="37">
        <v>0.7660380870561283</v>
      </c>
      <c r="W69">
        <v>0.7302921936047706</v>
      </c>
      <c r="X69">
        <v>0.7137338476706816</v>
      </c>
      <c r="Y69">
        <v>0.67480487307480175</v>
      </c>
      <c r="Z69">
        <v>0.7069792728508324</v>
      </c>
      <c r="AA69">
        <v>0.70658479170425359</v>
      </c>
      <c r="AB69">
        <v>0.72881651502619238</v>
      </c>
      <c r="AC69">
        <v>0.71557558396795462</v>
      </c>
      <c r="AD69">
        <v>0.73650613093231909</v>
      </c>
      <c r="AE69">
        <v>0.75318992117117112</v>
      </c>
      <c r="AF69" s="36">
        <v>0.72564379890321928</v>
      </c>
    </row>
    <row r="70" spans="1:33" x14ac:dyDescent="0.2">
      <c r="A70" s="13"/>
      <c r="U70" t="s">
        <v>6</v>
      </c>
      <c r="V70" s="37">
        <v>0.79646684666970624</v>
      </c>
      <c r="W70">
        <v>0.81640984886849666</v>
      </c>
      <c r="X70">
        <v>0.7015582181957114</v>
      </c>
      <c r="Y70">
        <v>0.69669782310442485</v>
      </c>
      <c r="Z70">
        <v>0.78141707971073382</v>
      </c>
      <c r="AA70">
        <v>0.77939751663482537</v>
      </c>
      <c r="AB70">
        <v>0.8302819959864618</v>
      </c>
      <c r="AC70">
        <v>0.80269508287355151</v>
      </c>
      <c r="AD70">
        <v>0.81615708548512966</v>
      </c>
      <c r="AE70">
        <v>0.80499618260665751</v>
      </c>
      <c r="AF70" s="36">
        <v>0.77662506841322099</v>
      </c>
    </row>
    <row r="71" spans="1:33" x14ac:dyDescent="0.2">
      <c r="U71" t="s">
        <v>7</v>
      </c>
      <c r="V71" s="37">
        <v>0.7991013880639698</v>
      </c>
      <c r="W71">
        <v>0.77845169817879134</v>
      </c>
      <c r="X71">
        <v>0.73022345278160783</v>
      </c>
      <c r="Y71">
        <v>0.75633791716187637</v>
      </c>
      <c r="Z71">
        <v>0.79708731627094254</v>
      </c>
      <c r="AA71">
        <v>0.77298394640374157</v>
      </c>
      <c r="AB71">
        <v>0.8027050819944529</v>
      </c>
      <c r="AC71">
        <v>0.7854521248126739</v>
      </c>
      <c r="AD71">
        <v>0.77136869919766204</v>
      </c>
      <c r="AE71">
        <v>0.78962356664574151</v>
      </c>
      <c r="AF71" s="36">
        <v>0.7745043409945328</v>
      </c>
    </row>
    <row r="72" spans="1:33" x14ac:dyDescent="0.2">
      <c r="U72" t="s">
        <v>8</v>
      </c>
      <c r="V72" s="37">
        <v>0.85121617752744649</v>
      </c>
      <c r="W72">
        <v>0.7897029039860739</v>
      </c>
      <c r="X72">
        <v>0.76377779080568664</v>
      </c>
      <c r="Y72">
        <v>0.73017068201349467</v>
      </c>
      <c r="Z72">
        <v>0.78936937261084683</v>
      </c>
      <c r="AA72">
        <v>0.76500589558858534</v>
      </c>
      <c r="AB72">
        <v>0.79383850891216201</v>
      </c>
      <c r="AC72">
        <v>0.80430977693369687</v>
      </c>
      <c r="AD72">
        <v>0.78991835722990122</v>
      </c>
      <c r="AE72">
        <v>0.83358071319852145</v>
      </c>
      <c r="AF72" s="36">
        <v>0.79125174685275101</v>
      </c>
    </row>
    <row r="73" spans="1:33" x14ac:dyDescent="0.2">
      <c r="U73" t="s">
        <v>9</v>
      </c>
      <c r="V73" s="37">
        <v>0.87126410050479663</v>
      </c>
      <c r="W73">
        <v>0.81491314868777609</v>
      </c>
      <c r="X73">
        <v>0.76505612935859157</v>
      </c>
      <c r="Y73">
        <v>0.75023866722625032</v>
      </c>
      <c r="Z73">
        <v>0.80375855820665554</v>
      </c>
      <c r="AA73">
        <v>0.77866946956984051</v>
      </c>
      <c r="AB73">
        <v>0.81157378644631217</v>
      </c>
      <c r="AC73">
        <v>0.79740291803921826</v>
      </c>
      <c r="AD73">
        <v>0.78613537027078739</v>
      </c>
      <c r="AE73">
        <v>0.82639840639049433</v>
      </c>
      <c r="AF73" s="36">
        <v>0.79192904791758312</v>
      </c>
    </row>
    <row r="74" spans="1:33" x14ac:dyDescent="0.2">
      <c r="J74"/>
      <c r="K74"/>
      <c r="L74"/>
      <c r="U74" t="s">
        <v>22</v>
      </c>
      <c r="V74" s="37">
        <v>0.87801549453236916</v>
      </c>
      <c r="W74">
        <v>0.84854429136275455</v>
      </c>
      <c r="X74">
        <v>0.76801940729178597</v>
      </c>
      <c r="Y74">
        <v>0.76087827697292543</v>
      </c>
      <c r="Z74">
        <v>0.81597438400875399</v>
      </c>
      <c r="AA74">
        <v>0.78318414494845601</v>
      </c>
      <c r="AB74">
        <v>0.81850967951609699</v>
      </c>
      <c r="AC74">
        <v>0.78441721921886043</v>
      </c>
      <c r="AD74">
        <v>0.76124232152439608</v>
      </c>
      <c r="AE74">
        <v>0.75165027100271009</v>
      </c>
      <c r="AF74" s="36">
        <v>0.81132528946356619</v>
      </c>
    </row>
    <row r="75" spans="1:33" x14ac:dyDescent="0.2">
      <c r="H75" s="2"/>
      <c r="J75"/>
      <c r="K75"/>
      <c r="L75"/>
      <c r="U75" t="s">
        <v>23</v>
      </c>
      <c r="V75" s="37">
        <v>0.8550537844750703</v>
      </c>
      <c r="W75">
        <v>0.82697780456486991</v>
      </c>
      <c r="X75">
        <v>0.73537123245362945</v>
      </c>
      <c r="Y75">
        <v>0.74683751411788912</v>
      </c>
      <c r="Z75">
        <v>0.81498323585017129</v>
      </c>
      <c r="AA75">
        <v>0.77462461050693421</v>
      </c>
      <c r="AB75">
        <v>0.81155736136612</v>
      </c>
      <c r="AC75">
        <v>0.80472634865885362</v>
      </c>
      <c r="AD75">
        <v>0.79687079354521995</v>
      </c>
      <c r="AE75">
        <v>0.80507996445497609</v>
      </c>
      <c r="AF75" s="36">
        <v>0.78201294088815165</v>
      </c>
    </row>
    <row r="76" spans="1:33" x14ac:dyDescent="0.2">
      <c r="H76" s="2"/>
      <c r="J76"/>
      <c r="K76"/>
      <c r="L76"/>
      <c r="U76" t="s">
        <v>58</v>
      </c>
      <c r="V76" s="37">
        <v>0.72231519444628467</v>
      </c>
      <c r="W76" s="32">
        <v>0.70186710010193842</v>
      </c>
      <c r="X76" s="32">
        <v>0.64327619301555983</v>
      </c>
      <c r="Y76" s="32">
        <v>0.62721306191253756</v>
      </c>
      <c r="Z76" s="32">
        <v>0.67034880241079242</v>
      </c>
      <c r="AA76" s="32">
        <v>0.64835613557726179</v>
      </c>
      <c r="AB76" s="32">
        <v>0.6691099562799081</v>
      </c>
      <c r="AC76" s="32">
        <v>0.65478864475059295</v>
      </c>
      <c r="AD76" s="32">
        <v>0.66944995066013491</v>
      </c>
      <c r="AE76" s="32">
        <v>0.63474671526726478</v>
      </c>
      <c r="AF76" s="37">
        <v>0.67026724007459437</v>
      </c>
      <c r="AG76" s="32"/>
    </row>
    <row r="77" spans="1:33" x14ac:dyDescent="0.2">
      <c r="H77" s="2"/>
      <c r="J77"/>
      <c r="K77"/>
      <c r="L77"/>
      <c r="U77" t="s">
        <v>59</v>
      </c>
    </row>
    <row r="78" spans="1:33" x14ac:dyDescent="0.2">
      <c r="H78" s="2"/>
      <c r="J78"/>
      <c r="K78"/>
      <c r="L78"/>
      <c r="U78" t="s">
        <v>60</v>
      </c>
    </row>
    <row r="79" spans="1:33" x14ac:dyDescent="0.2">
      <c r="H79" s="2"/>
      <c r="J79"/>
      <c r="K79"/>
      <c r="L79"/>
    </row>
    <row r="80" spans="1:33" x14ac:dyDescent="0.2">
      <c r="H80" s="2"/>
      <c r="J80"/>
      <c r="K80"/>
      <c r="L80"/>
    </row>
    <row r="81" spans="8:33" x14ac:dyDescent="0.2">
      <c r="H81" s="2"/>
      <c r="J81"/>
      <c r="K81"/>
      <c r="L81"/>
      <c r="U81" t="s">
        <v>35</v>
      </c>
    </row>
    <row r="82" spans="8:33" x14ac:dyDescent="0.2">
      <c r="H82" s="2"/>
      <c r="J82"/>
      <c r="K82"/>
      <c r="L82"/>
      <c r="V82" t="s">
        <v>36</v>
      </c>
      <c r="W82" t="s">
        <v>37</v>
      </c>
      <c r="X82" t="s">
        <v>38</v>
      </c>
      <c r="Y82" t="s">
        <v>39</v>
      </c>
      <c r="Z82" t="s">
        <v>40</v>
      </c>
      <c r="AA82" t="s">
        <v>41</v>
      </c>
      <c r="AB82" t="s">
        <v>42</v>
      </c>
      <c r="AC82" t="s">
        <v>43</v>
      </c>
      <c r="AD82" t="s">
        <v>44</v>
      </c>
      <c r="AE82" t="s">
        <v>47</v>
      </c>
      <c r="AF82" s="33" t="s">
        <v>48</v>
      </c>
    </row>
    <row r="83" spans="8:33" x14ac:dyDescent="0.2">
      <c r="H83" s="2"/>
      <c r="J83"/>
      <c r="K83"/>
      <c r="L83"/>
      <c r="U83" t="s">
        <v>45</v>
      </c>
      <c r="V83" s="37">
        <v>0.84805757508996094</v>
      </c>
      <c r="W83">
        <v>0.84591023255340991</v>
      </c>
      <c r="X83">
        <v>0.75472801684826307</v>
      </c>
      <c r="Y83">
        <v>0.76897482550411567</v>
      </c>
      <c r="Z83">
        <v>0.7996518500526274</v>
      </c>
      <c r="AA83">
        <v>0.81275415216944968</v>
      </c>
      <c r="AB83">
        <v>0.81500673827339287</v>
      </c>
      <c r="AC83">
        <v>0.82564668223894799</v>
      </c>
      <c r="AD83">
        <v>0.80476108974732474</v>
      </c>
      <c r="AE83">
        <v>0.72933443307631463</v>
      </c>
      <c r="AF83" s="38">
        <v>0.81206689989621217</v>
      </c>
    </row>
    <row r="84" spans="8:33" x14ac:dyDescent="0.2">
      <c r="H84" s="2"/>
      <c r="J84"/>
      <c r="K84"/>
      <c r="L84"/>
      <c r="U84" t="s">
        <v>1</v>
      </c>
      <c r="V84" s="37">
        <v>0.80861920962399592</v>
      </c>
      <c r="W84">
        <v>0.83812668304534843</v>
      </c>
      <c r="X84">
        <v>0.78568409063668154</v>
      </c>
      <c r="Y84">
        <v>0.72471566711548829</v>
      </c>
      <c r="Z84">
        <v>0.80417530365066037</v>
      </c>
      <c r="AA84">
        <v>0.77308481252656003</v>
      </c>
      <c r="AB84">
        <v>0.79274127337253042</v>
      </c>
      <c r="AC84">
        <v>0.77669634129311538</v>
      </c>
      <c r="AD84">
        <v>0.79910128189174778</v>
      </c>
      <c r="AE84">
        <v>0.63739736260856561</v>
      </c>
      <c r="AF84" s="36">
        <v>0.79491890737222126</v>
      </c>
    </row>
    <row r="85" spans="8:33" x14ac:dyDescent="0.2">
      <c r="H85" s="2"/>
      <c r="J85"/>
      <c r="K85"/>
      <c r="L85"/>
      <c r="U85" t="s">
        <v>2</v>
      </c>
      <c r="V85" s="37">
        <v>0.85132322607260713</v>
      </c>
      <c r="W85">
        <v>0.77728658387761274</v>
      </c>
      <c r="X85">
        <v>0.73719739844237953</v>
      </c>
      <c r="Y85">
        <v>0.69059006029757641</v>
      </c>
      <c r="Z85">
        <v>0.72834713399879014</v>
      </c>
      <c r="AA85">
        <v>0.69344132051351304</v>
      </c>
      <c r="AB85">
        <v>0.73177324358435003</v>
      </c>
      <c r="AC85">
        <v>0.71598681650126494</v>
      </c>
      <c r="AD85">
        <v>0.73891743267817556</v>
      </c>
      <c r="AE85">
        <v>0.76659340898670325</v>
      </c>
      <c r="AF85" s="36">
        <v>0.7437607541746285</v>
      </c>
    </row>
    <row r="86" spans="8:33" x14ac:dyDescent="0.2">
      <c r="H86" s="2"/>
      <c r="J86"/>
      <c r="K86"/>
      <c r="L86"/>
      <c r="U86" t="s">
        <v>3</v>
      </c>
      <c r="V86" s="37">
        <v>0.80790750572258452</v>
      </c>
      <c r="W86">
        <v>0.76556806519554743</v>
      </c>
      <c r="X86">
        <v>0.68761999696870812</v>
      </c>
      <c r="Y86">
        <v>0.67260135091082163</v>
      </c>
      <c r="Z86">
        <v>0.72150315829108214</v>
      </c>
      <c r="AA86">
        <v>0.72762450454988437</v>
      </c>
      <c r="AB86">
        <v>0.73536452247012885</v>
      </c>
      <c r="AC86">
        <v>0.71953078616663357</v>
      </c>
      <c r="AD86">
        <v>0.75204368452331583</v>
      </c>
      <c r="AE86">
        <v>0.838284239008524</v>
      </c>
      <c r="AF86" s="36">
        <v>0.72578984137323632</v>
      </c>
    </row>
    <row r="87" spans="8:33" x14ac:dyDescent="0.2">
      <c r="U87" t="s">
        <v>4</v>
      </c>
      <c r="V87" s="37">
        <v>0.80536803135888502</v>
      </c>
      <c r="W87">
        <v>0.7266695355544649</v>
      </c>
      <c r="X87">
        <v>0.71169325170119691</v>
      </c>
      <c r="Y87">
        <v>0.64517791819088799</v>
      </c>
      <c r="Z87">
        <v>0.69168453675622132</v>
      </c>
      <c r="AA87">
        <v>0.6955054907617827</v>
      </c>
      <c r="AB87">
        <v>0.72302872159937648</v>
      </c>
      <c r="AC87">
        <v>0.70309371734395909</v>
      </c>
      <c r="AD87">
        <v>0.72603965935024306</v>
      </c>
      <c r="AE87">
        <v>0.8060053496262426</v>
      </c>
      <c r="AF87" s="36">
        <v>0.6977478185380781</v>
      </c>
    </row>
    <row r="88" spans="8:33" x14ac:dyDescent="0.2">
      <c r="U88" t="s">
        <v>5</v>
      </c>
      <c r="V88" s="37">
        <v>0.79556064733019238</v>
      </c>
      <c r="W88">
        <v>0.75370036857094991</v>
      </c>
      <c r="X88">
        <v>0.67447841176149093</v>
      </c>
      <c r="Y88">
        <v>0.66208427618822852</v>
      </c>
      <c r="Z88">
        <v>0.67829627327762809</v>
      </c>
      <c r="AA88">
        <v>0.66842342980242719</v>
      </c>
      <c r="AB88">
        <v>0.70679016982727927</v>
      </c>
      <c r="AC88">
        <v>0.68338745352722474</v>
      </c>
      <c r="AD88">
        <v>0.69755887270953809</v>
      </c>
      <c r="AE88">
        <v>0.77408908268733856</v>
      </c>
      <c r="AF88" s="36">
        <v>0.7050910056257399</v>
      </c>
    </row>
    <row r="89" spans="8:33" x14ac:dyDescent="0.2">
      <c r="U89" t="s">
        <v>6</v>
      </c>
      <c r="V89" s="37">
        <v>0.79612918211328121</v>
      </c>
      <c r="W89">
        <v>0.80035267577366376</v>
      </c>
      <c r="X89">
        <v>0.73620250640406171</v>
      </c>
      <c r="Y89">
        <v>0.68923866238550369</v>
      </c>
      <c r="Z89">
        <v>0.72844677394816515</v>
      </c>
      <c r="AA89">
        <v>0.70409799658210392</v>
      </c>
      <c r="AB89">
        <v>0.75880165927092713</v>
      </c>
      <c r="AC89">
        <v>0.72154537293371845</v>
      </c>
      <c r="AD89">
        <v>0.73067727054040776</v>
      </c>
      <c r="AE89">
        <v>0.74268578823678844</v>
      </c>
      <c r="AF89" s="36">
        <v>0.72479355654033073</v>
      </c>
    </row>
    <row r="90" spans="8:33" x14ac:dyDescent="0.2">
      <c r="U90" t="s">
        <v>7</v>
      </c>
      <c r="V90" s="37">
        <v>0.80892233128561253</v>
      </c>
      <c r="W90">
        <v>0.79120556834164435</v>
      </c>
      <c r="X90">
        <v>0.76918517994619562</v>
      </c>
      <c r="Y90">
        <v>0.73740349232518176</v>
      </c>
      <c r="Z90">
        <v>0.75570113314447585</v>
      </c>
      <c r="AA90">
        <v>0.75085202573465482</v>
      </c>
      <c r="AB90">
        <v>0.7649682197037837</v>
      </c>
      <c r="AC90">
        <v>0.74798461558468576</v>
      </c>
      <c r="AD90">
        <v>0.7360986761554944</v>
      </c>
      <c r="AE90">
        <v>0.74976595939607149</v>
      </c>
      <c r="AF90" s="36">
        <v>0.77054043558734797</v>
      </c>
    </row>
    <row r="91" spans="8:33" x14ac:dyDescent="0.2">
      <c r="U91" t="s">
        <v>8</v>
      </c>
      <c r="V91" s="37">
        <v>0.83202915815403755</v>
      </c>
      <c r="W91">
        <v>0.81667740618760998</v>
      </c>
      <c r="X91">
        <v>0.75329138336388302</v>
      </c>
      <c r="Y91">
        <v>0.73461552818215758</v>
      </c>
      <c r="Z91">
        <v>0.79898201551427361</v>
      </c>
      <c r="AA91">
        <v>0.7791159195219578</v>
      </c>
      <c r="AB91">
        <v>0.79037171381849136</v>
      </c>
      <c r="AC91">
        <v>0.7840007856482063</v>
      </c>
      <c r="AD91">
        <v>0.78702032621420004</v>
      </c>
      <c r="AE91">
        <v>0.83604750670960803</v>
      </c>
      <c r="AF91" s="36">
        <v>0.78403415614355043</v>
      </c>
    </row>
    <row r="92" spans="8:33" x14ac:dyDescent="0.2">
      <c r="U92" t="s">
        <v>9</v>
      </c>
      <c r="V92" s="37">
        <v>0.88168503372664808</v>
      </c>
      <c r="W92">
        <v>0.8102186098008235</v>
      </c>
      <c r="X92">
        <v>0.73900738683278555</v>
      </c>
      <c r="Y92">
        <v>0.73187683557026706</v>
      </c>
      <c r="Z92">
        <v>0.79081612053210937</v>
      </c>
      <c r="AA92">
        <v>0.78434678221925525</v>
      </c>
      <c r="AB92">
        <v>0.80146385790075447</v>
      </c>
      <c r="AC92">
        <v>0.77915453057838424</v>
      </c>
      <c r="AD92">
        <v>0.7541484932407938</v>
      </c>
      <c r="AE92">
        <v>0.79600816199376956</v>
      </c>
      <c r="AF92" s="36">
        <v>0.78920469459048259</v>
      </c>
    </row>
    <row r="93" spans="8:33" x14ac:dyDescent="0.2">
      <c r="U93" t="s">
        <v>22</v>
      </c>
      <c r="V93" s="37">
        <v>0.87077336612333878</v>
      </c>
      <c r="W93">
        <v>0.81914076231713584</v>
      </c>
      <c r="X93">
        <v>0.74822063470862321</v>
      </c>
      <c r="Y93">
        <v>0.74013359343155538</v>
      </c>
      <c r="Z93">
        <v>0.79953902180426861</v>
      </c>
      <c r="AA93">
        <v>0.75060431385025939</v>
      </c>
      <c r="AB93">
        <v>0.79437536308843026</v>
      </c>
      <c r="AC93">
        <v>0.77284070863302345</v>
      </c>
      <c r="AD93">
        <v>0.77499055177626619</v>
      </c>
      <c r="AE93">
        <v>0.72268760920957964</v>
      </c>
      <c r="AF93" s="36">
        <v>0.78313745689210523</v>
      </c>
    </row>
    <row r="94" spans="8:33" x14ac:dyDescent="0.2">
      <c r="U94" t="s">
        <v>23</v>
      </c>
      <c r="V94" s="37">
        <v>0.82830824923755919</v>
      </c>
      <c r="W94">
        <v>0.78757548039561132</v>
      </c>
      <c r="X94">
        <v>0.72848989524560903</v>
      </c>
      <c r="Y94">
        <v>0.71794445011645192</v>
      </c>
      <c r="Z94">
        <v>0.7584559815254649</v>
      </c>
      <c r="AA94">
        <v>0.73770931805189555</v>
      </c>
      <c r="AB94">
        <v>0.78703890202991555</v>
      </c>
      <c r="AC94">
        <v>0.75744381817651529</v>
      </c>
      <c r="AD94">
        <v>0.77039633755922654</v>
      </c>
      <c r="AE94">
        <v>0.82864885765943452</v>
      </c>
      <c r="AF94" s="36">
        <v>0.75396977371675167</v>
      </c>
    </row>
    <row r="95" spans="8:33" x14ac:dyDescent="0.2">
      <c r="U95" t="s">
        <v>58</v>
      </c>
      <c r="V95" s="37">
        <v>0.72458148603350103</v>
      </c>
      <c r="W95" s="32">
        <v>0.69267268007488481</v>
      </c>
      <c r="X95" s="32">
        <v>0.63600086294684011</v>
      </c>
      <c r="Y95" s="32">
        <v>0.59686890654889535</v>
      </c>
      <c r="Z95" s="32">
        <v>0.67039085977442148</v>
      </c>
      <c r="AA95" s="32">
        <v>0.61232549405042846</v>
      </c>
      <c r="AB95" s="32">
        <v>0.65709118505645292</v>
      </c>
      <c r="AC95" s="32">
        <v>0.62068972167270109</v>
      </c>
      <c r="AD95" s="32">
        <v>0.62533075361316059</v>
      </c>
      <c r="AE95" s="32">
        <v>0.62581176313568299</v>
      </c>
      <c r="AF95" s="37">
        <v>0.65135448186625855</v>
      </c>
      <c r="AG95" s="32"/>
    </row>
    <row r="96" spans="8:33" x14ac:dyDescent="0.2">
      <c r="U96" t="s">
        <v>59</v>
      </c>
    </row>
    <row r="97" spans="21:32" x14ac:dyDescent="0.2">
      <c r="U97" t="s">
        <v>60</v>
      </c>
    </row>
    <row r="100" spans="21:32" x14ac:dyDescent="0.2">
      <c r="U100" t="s">
        <v>46</v>
      </c>
    </row>
    <row r="101" spans="21:32" x14ac:dyDescent="0.2">
      <c r="V101" t="s">
        <v>36</v>
      </c>
      <c r="W101" t="s">
        <v>37</v>
      </c>
      <c r="X101" t="s">
        <v>38</v>
      </c>
      <c r="Y101" t="s">
        <v>39</v>
      </c>
      <c r="Z101" t="s">
        <v>40</v>
      </c>
      <c r="AA101" t="s">
        <v>41</v>
      </c>
      <c r="AB101" t="s">
        <v>42</v>
      </c>
      <c r="AC101" t="s">
        <v>43</v>
      </c>
      <c r="AD101" t="s">
        <v>44</v>
      </c>
      <c r="AE101" t="s">
        <v>47</v>
      </c>
      <c r="AF101" s="32" t="s">
        <v>48</v>
      </c>
    </row>
    <row r="102" spans="21:32" x14ac:dyDescent="0.2">
      <c r="U102" t="s">
        <v>45</v>
      </c>
      <c r="V102" s="37">
        <v>0.80299207723196042</v>
      </c>
      <c r="W102">
        <v>0.85647496459746797</v>
      </c>
      <c r="X102">
        <v>0.80004664422524918</v>
      </c>
      <c r="Y102">
        <v>0.7892277337103546</v>
      </c>
      <c r="Z102">
        <v>0.82927476667522915</v>
      </c>
      <c r="AA102">
        <v>0.81735071449253149</v>
      </c>
      <c r="AB102">
        <v>0.83486348557427592</v>
      </c>
      <c r="AC102">
        <v>0.83992448391013963</v>
      </c>
      <c r="AD102">
        <v>0.83344391928740236</v>
      </c>
      <c r="AE102">
        <v>0.77589930754917591</v>
      </c>
      <c r="AF102" s="36">
        <v>0.83305795431018237</v>
      </c>
    </row>
    <row r="103" spans="21:32" x14ac:dyDescent="0.2">
      <c r="U103" t="s">
        <v>1</v>
      </c>
      <c r="V103" s="37">
        <v>0.8276075937516717</v>
      </c>
      <c r="W103">
        <v>0.79976595466157763</v>
      </c>
      <c r="X103">
        <v>0.75989862132600883</v>
      </c>
      <c r="Y103">
        <v>0.72251582890203203</v>
      </c>
      <c r="Z103">
        <v>0.75105684183142551</v>
      </c>
      <c r="AA103">
        <v>0.75753170918805968</v>
      </c>
      <c r="AB103">
        <v>0.78990525236048237</v>
      </c>
      <c r="AC103">
        <v>0.77541531355993365</v>
      </c>
      <c r="AD103">
        <v>0.7868146638307929</v>
      </c>
      <c r="AE103">
        <v>0.76057457596371891</v>
      </c>
      <c r="AF103" s="36">
        <v>0.76619924580995069</v>
      </c>
    </row>
    <row r="104" spans="21:32" x14ac:dyDescent="0.2">
      <c r="U104" t="s">
        <v>2</v>
      </c>
      <c r="V104" s="37">
        <v>0.8206591726861997</v>
      </c>
      <c r="W104">
        <v>0.7935951023062684</v>
      </c>
      <c r="X104">
        <v>0.77391731238369788</v>
      </c>
      <c r="Y104">
        <v>0.73528341868743174</v>
      </c>
      <c r="Z104">
        <v>0.75911452160859616</v>
      </c>
      <c r="AA104">
        <v>0.75821949515131348</v>
      </c>
      <c r="AB104">
        <v>0.79834675286132717</v>
      </c>
      <c r="AC104">
        <v>0.79766280305641724</v>
      </c>
      <c r="AD104">
        <v>0.81839173789173791</v>
      </c>
      <c r="AE104">
        <v>0.73303463695619242</v>
      </c>
      <c r="AF104" s="36">
        <v>0.78953570753363345</v>
      </c>
    </row>
    <row r="105" spans="21:32" x14ac:dyDescent="0.2">
      <c r="U105" t="s">
        <v>3</v>
      </c>
      <c r="V105" s="37">
        <v>0.79443190923790741</v>
      </c>
      <c r="W105">
        <v>0.72567919340978904</v>
      </c>
      <c r="X105">
        <v>0.68594616447339107</v>
      </c>
      <c r="Y105">
        <v>0.67072424536986375</v>
      </c>
      <c r="Z105">
        <v>0.69447120035891896</v>
      </c>
      <c r="AA105">
        <v>0.67424196377237089</v>
      </c>
      <c r="AB105">
        <v>0.69760793308552416</v>
      </c>
      <c r="AC105">
        <v>0.66604238241464231</v>
      </c>
      <c r="AD105">
        <v>0.71006219043259489</v>
      </c>
      <c r="AE105">
        <v>0.83518714837081565</v>
      </c>
      <c r="AF105" s="36">
        <v>0.69624669889894075</v>
      </c>
    </row>
    <row r="106" spans="21:32" x14ac:dyDescent="0.2">
      <c r="U106" t="s">
        <v>4</v>
      </c>
      <c r="V106" s="37">
        <v>0.75916628724118584</v>
      </c>
      <c r="W106">
        <v>0.68421479780279637</v>
      </c>
      <c r="X106">
        <v>0.6707266705352245</v>
      </c>
      <c r="Y106">
        <v>0.64850620750135801</v>
      </c>
      <c r="Z106">
        <v>0.66894287024757537</v>
      </c>
      <c r="AA106">
        <v>0.6962925816847132</v>
      </c>
      <c r="AB106">
        <v>0.72457514950859769</v>
      </c>
      <c r="AC106">
        <v>0.70477696914065924</v>
      </c>
      <c r="AD106">
        <v>0.75024856385329219</v>
      </c>
      <c r="AE106">
        <v>0.81353482010933786</v>
      </c>
      <c r="AF106" s="36">
        <v>0.70765859814751986</v>
      </c>
    </row>
    <row r="107" spans="21:32" x14ac:dyDescent="0.2">
      <c r="U107" t="s">
        <v>5</v>
      </c>
      <c r="V107" s="37">
        <v>0.79970718491447135</v>
      </c>
      <c r="W107">
        <v>0.79274670373392164</v>
      </c>
      <c r="X107">
        <v>0.71248470241983308</v>
      </c>
      <c r="Y107">
        <v>0.71341172500768679</v>
      </c>
      <c r="Z107">
        <v>0.74771103483346057</v>
      </c>
      <c r="AA107">
        <v>0.71019116605590493</v>
      </c>
      <c r="AB107">
        <v>0.76609428262019896</v>
      </c>
      <c r="AC107">
        <v>0.72576698880196344</v>
      </c>
      <c r="AD107">
        <v>0.76573892561842283</v>
      </c>
      <c r="AE107">
        <v>0.78778385788027316</v>
      </c>
      <c r="AF107" s="36">
        <v>0.73784613457289594</v>
      </c>
    </row>
    <row r="108" spans="21:32" x14ac:dyDescent="0.2">
      <c r="U108" t="s">
        <v>6</v>
      </c>
      <c r="V108" s="37">
        <v>0.79967164767408305</v>
      </c>
      <c r="W108">
        <v>0.78576617764296397</v>
      </c>
      <c r="X108">
        <v>0.7276248096369865</v>
      </c>
      <c r="Y108">
        <v>0.70785472821150519</v>
      </c>
      <c r="Z108">
        <v>0.80998686610323356</v>
      </c>
      <c r="AA108">
        <v>0.74962515402181984</v>
      </c>
      <c r="AB108">
        <v>0.82253392201152697</v>
      </c>
      <c r="AC108">
        <v>0.77966007855590846</v>
      </c>
      <c r="AD108">
        <v>0.79789083497706226</v>
      </c>
      <c r="AE108">
        <v>0.73228364152175662</v>
      </c>
      <c r="AF108" s="36">
        <v>0.7647789690700223</v>
      </c>
    </row>
    <row r="109" spans="21:32" x14ac:dyDescent="0.2">
      <c r="U109" t="s">
        <v>7</v>
      </c>
      <c r="V109" s="37">
        <v>0.81023277950848038</v>
      </c>
      <c r="W109">
        <v>0.77648888797356552</v>
      </c>
      <c r="X109">
        <v>0.72696356097709836</v>
      </c>
      <c r="Y109">
        <v>0.74890385742958299</v>
      </c>
      <c r="Z109">
        <v>0.79551995470165571</v>
      </c>
      <c r="AA109">
        <v>0.77953086360407431</v>
      </c>
      <c r="AB109">
        <v>0.82128700294307844</v>
      </c>
      <c r="AC109">
        <v>0.80159145735774096</v>
      </c>
      <c r="AD109">
        <v>0.80944299978211653</v>
      </c>
      <c r="AE109">
        <v>0.76706934479874034</v>
      </c>
      <c r="AF109" s="36">
        <v>0.77612500915539195</v>
      </c>
    </row>
    <row r="110" spans="21:32" x14ac:dyDescent="0.2">
      <c r="U110" t="s">
        <v>8</v>
      </c>
      <c r="V110" s="37">
        <v>0.83516498723872001</v>
      </c>
      <c r="W110">
        <v>0.7895483423507873</v>
      </c>
      <c r="X110">
        <v>0.73038944203284439</v>
      </c>
      <c r="Y110">
        <v>0.70851362448068256</v>
      </c>
      <c r="Z110">
        <v>0.77592578396500267</v>
      </c>
      <c r="AA110">
        <v>0.72486131021597677</v>
      </c>
      <c r="AB110">
        <v>0.76198398288081315</v>
      </c>
      <c r="AC110">
        <v>0.73904795232338649</v>
      </c>
      <c r="AD110">
        <v>0.75624634518020295</v>
      </c>
      <c r="AE110">
        <v>0.8204644797931836</v>
      </c>
      <c r="AF110" s="36">
        <v>0.75317982111874415</v>
      </c>
    </row>
    <row r="111" spans="21:32" x14ac:dyDescent="0.2">
      <c r="U111" t="s">
        <v>9</v>
      </c>
      <c r="V111" s="37">
        <v>0.85275983339110062</v>
      </c>
      <c r="W111">
        <v>0.81935879622554852</v>
      </c>
      <c r="X111">
        <v>0.727652627229045</v>
      </c>
      <c r="Y111">
        <v>0.75309987245007892</v>
      </c>
      <c r="Z111">
        <v>0.81911909672231087</v>
      </c>
      <c r="AA111">
        <v>0.78279482204903927</v>
      </c>
      <c r="AB111">
        <v>0.806703461490622</v>
      </c>
      <c r="AC111">
        <v>0.80132706484481375</v>
      </c>
      <c r="AD111">
        <v>0.80264256649171439</v>
      </c>
      <c r="AE111">
        <v>0.82595391474728086</v>
      </c>
      <c r="AF111" s="36">
        <v>0.7890778758109972</v>
      </c>
    </row>
    <row r="112" spans="21:32" x14ac:dyDescent="0.2">
      <c r="U112" t="s">
        <v>22</v>
      </c>
      <c r="V112" s="37">
        <v>0.84598115959617748</v>
      </c>
      <c r="W112">
        <v>0.79734653153613133</v>
      </c>
      <c r="X112">
        <v>0.74316639539456941</v>
      </c>
      <c r="Y112">
        <v>0.75383012263631888</v>
      </c>
      <c r="Z112">
        <v>0.78708778018601333</v>
      </c>
      <c r="AA112">
        <v>0.76122646952350781</v>
      </c>
      <c r="AB112">
        <v>0.78286954987633206</v>
      </c>
      <c r="AC112">
        <v>0.75839518973366948</v>
      </c>
      <c r="AD112">
        <v>0.76314591272290311</v>
      </c>
      <c r="AE112">
        <v>0.67849249120492527</v>
      </c>
      <c r="AF112" s="36">
        <v>0.77555947829995731</v>
      </c>
    </row>
    <row r="113" spans="21:33" x14ac:dyDescent="0.2">
      <c r="U113" t="s">
        <v>23</v>
      </c>
      <c r="V113" s="37">
        <v>0.82801681256910142</v>
      </c>
      <c r="W113">
        <v>0.77037307266806043</v>
      </c>
      <c r="X113">
        <v>0.74760039538732326</v>
      </c>
      <c r="Y113">
        <v>0.70499134621360982</v>
      </c>
      <c r="Z113">
        <v>0.75588115873876349</v>
      </c>
      <c r="AA113">
        <v>0.81216792923258296</v>
      </c>
      <c r="AB113">
        <v>0.74340598648609313</v>
      </c>
      <c r="AC113">
        <v>0.72842759123284662</v>
      </c>
      <c r="AD113">
        <v>0.73103499676610884</v>
      </c>
      <c r="AE113">
        <v>0.81531354778212672</v>
      </c>
      <c r="AF113" s="36">
        <v>0.75550665043785281</v>
      </c>
    </row>
    <row r="114" spans="21:33" x14ac:dyDescent="0.2">
      <c r="U114" t="s">
        <v>58</v>
      </c>
      <c r="V114" s="37">
        <v>0.70784319404671647</v>
      </c>
      <c r="W114" s="32">
        <v>0.67854050361644602</v>
      </c>
      <c r="X114" s="32">
        <v>0.62010772497101518</v>
      </c>
      <c r="Y114" s="32">
        <v>0.62304240260468069</v>
      </c>
      <c r="Z114" s="32">
        <v>0.66809490945708971</v>
      </c>
      <c r="AA114" s="32">
        <v>0.61949992305234769</v>
      </c>
      <c r="AB114" s="32">
        <v>0.67285623698067143</v>
      </c>
      <c r="AC114" s="32">
        <v>0.62634023214078216</v>
      </c>
      <c r="AD114" s="32">
        <v>0.65629390942199117</v>
      </c>
      <c r="AE114" s="32">
        <v>0.63728426858666076</v>
      </c>
      <c r="AF114" s="37">
        <v>0.65907710603949221</v>
      </c>
      <c r="AG114" s="32"/>
    </row>
    <row r="117" spans="21:33" x14ac:dyDescent="0.2">
      <c r="U117" t="s">
        <v>78</v>
      </c>
    </row>
    <row r="118" spans="21:33" x14ac:dyDescent="0.2">
      <c r="V118" t="s">
        <v>79</v>
      </c>
      <c r="W118" t="s">
        <v>80</v>
      </c>
      <c r="X118" t="s">
        <v>81</v>
      </c>
      <c r="Y118" t="s">
        <v>82</v>
      </c>
      <c r="Z118" t="s">
        <v>83</v>
      </c>
      <c r="AA118" t="s">
        <v>84</v>
      </c>
      <c r="AB118" t="s">
        <v>85</v>
      </c>
      <c r="AC118" t="s">
        <v>86</v>
      </c>
      <c r="AD118" t="s">
        <v>87</v>
      </c>
      <c r="AE118" t="s">
        <v>88</v>
      </c>
      <c r="AF118" t="s">
        <v>89</v>
      </c>
    </row>
    <row r="119" spans="21:33" x14ac:dyDescent="0.2">
      <c r="U119" t="s">
        <v>90</v>
      </c>
      <c r="V119">
        <v>0.82334693084693089</v>
      </c>
      <c r="W119">
        <v>0.80936864107988327</v>
      </c>
      <c r="X119">
        <v>0.69681784079825937</v>
      </c>
      <c r="Y119">
        <v>0.73045519048908747</v>
      </c>
      <c r="Z119">
        <v>0.77151091199664645</v>
      </c>
      <c r="AA119">
        <v>0.75027528359753159</v>
      </c>
      <c r="AB119">
        <v>0.81629604299649072</v>
      </c>
      <c r="AC119">
        <v>0.79353603211873502</v>
      </c>
      <c r="AD119">
        <v>0.84851673061847588</v>
      </c>
      <c r="AE119">
        <v>0.77797627250869616</v>
      </c>
      <c r="AF119">
        <v>0.77051376068285815</v>
      </c>
    </row>
    <row r="120" spans="21:33" x14ac:dyDescent="0.2">
      <c r="U120" t="s">
        <v>1</v>
      </c>
      <c r="V120">
        <v>0.82944124524335483</v>
      </c>
      <c r="W120">
        <v>0.79242310936964044</v>
      </c>
      <c r="X120">
        <v>0.74959655436960537</v>
      </c>
      <c r="Y120">
        <v>0.69023851809618053</v>
      </c>
      <c r="Z120">
        <v>0.7584930804074177</v>
      </c>
      <c r="AA120">
        <v>0.74143889775128613</v>
      </c>
      <c r="AB120">
        <v>0.79127876576178069</v>
      </c>
      <c r="AC120">
        <v>0.77167506403172137</v>
      </c>
      <c r="AD120">
        <v>0.79380455855408716</v>
      </c>
      <c r="AE120">
        <v>0.74872598495473697</v>
      </c>
      <c r="AF120">
        <v>0.76164493514114395</v>
      </c>
    </row>
    <row r="121" spans="21:33" x14ac:dyDescent="0.2">
      <c r="U121" t="s">
        <v>2</v>
      </c>
      <c r="V121">
        <v>0.83532258064516129</v>
      </c>
      <c r="W121">
        <v>0.79401106025934398</v>
      </c>
      <c r="X121">
        <v>0.75704732510288053</v>
      </c>
      <c r="Y121">
        <v>0.73157451413986396</v>
      </c>
      <c r="Z121">
        <v>0.76395921237693387</v>
      </c>
      <c r="AA121">
        <v>0.75279192164556763</v>
      </c>
      <c r="AB121">
        <v>0.78927949326999203</v>
      </c>
      <c r="AC121">
        <v>0.78025113677574132</v>
      </c>
      <c r="AD121">
        <v>0.79539885213129558</v>
      </c>
      <c r="AE121">
        <v>0.7983742114573924</v>
      </c>
      <c r="AF121">
        <v>0.77131185751387832</v>
      </c>
    </row>
    <row r="122" spans="21:33" x14ac:dyDescent="0.2">
      <c r="U122" t="s">
        <v>3</v>
      </c>
      <c r="V122">
        <v>0.76982054041653858</v>
      </c>
      <c r="W122">
        <v>0.71109588167792948</v>
      </c>
      <c r="X122">
        <v>0.68136322000900662</v>
      </c>
      <c r="Y122">
        <v>0.65664955061290919</v>
      </c>
      <c r="Z122">
        <v>0.71787969273055563</v>
      </c>
      <c r="AA122">
        <v>0.67166818085064628</v>
      </c>
      <c r="AB122">
        <v>0.69478155033165667</v>
      </c>
      <c r="AC122">
        <v>0.66276195909240154</v>
      </c>
      <c r="AD122">
        <v>0.70880656529582231</v>
      </c>
      <c r="AE122">
        <v>0.78595566653840399</v>
      </c>
      <c r="AF122">
        <v>0.69010445503741458</v>
      </c>
    </row>
    <row r="123" spans="21:33" x14ac:dyDescent="0.2">
      <c r="U123" t="s">
        <v>4</v>
      </c>
      <c r="V123">
        <v>0.75273695760388692</v>
      </c>
      <c r="W123">
        <v>0.65588941956180868</v>
      </c>
      <c r="X123">
        <v>0.6444811875112838</v>
      </c>
      <c r="Y123">
        <v>0.64321851902298421</v>
      </c>
      <c r="Z123">
        <v>0.66820834482124813</v>
      </c>
      <c r="AA123">
        <v>0.67871497551818993</v>
      </c>
      <c r="AB123">
        <v>0.68820386796327127</v>
      </c>
      <c r="AC123">
        <v>0.68561342455567542</v>
      </c>
      <c r="AD123">
        <v>0.708903079779728</v>
      </c>
      <c r="AE123">
        <v>0.79086030661275675</v>
      </c>
      <c r="AF123">
        <v>0.67401604622845013</v>
      </c>
    </row>
    <row r="124" spans="21:33" x14ac:dyDescent="0.2">
      <c r="U124" t="s">
        <v>5</v>
      </c>
      <c r="V124">
        <v>0.80603280955039758</v>
      </c>
      <c r="W124">
        <v>0.79029650866462797</v>
      </c>
      <c r="X124">
        <v>0.69967913874961185</v>
      </c>
      <c r="Y124">
        <v>0.69004209023212404</v>
      </c>
      <c r="Z124">
        <v>0.75390812320501666</v>
      </c>
      <c r="AA124">
        <v>0.70084383289124674</v>
      </c>
      <c r="AB124">
        <v>0.76580840902468983</v>
      </c>
      <c r="AC124">
        <v>0.73305475581147361</v>
      </c>
      <c r="AD124">
        <v>0.76985733319026417</v>
      </c>
      <c r="AE124">
        <v>0.76715301974448302</v>
      </c>
      <c r="AF124">
        <v>0.73956363227704303</v>
      </c>
    </row>
    <row r="125" spans="21:33" x14ac:dyDescent="0.2">
      <c r="U125" t="s">
        <v>6</v>
      </c>
      <c r="V125">
        <v>0.8090383678275217</v>
      </c>
      <c r="W125">
        <v>0.82295486983534116</v>
      </c>
      <c r="X125">
        <v>0.77400111728717913</v>
      </c>
      <c r="Y125">
        <v>0.77645822217604732</v>
      </c>
      <c r="Z125">
        <v>0.82498158884026818</v>
      </c>
      <c r="AA125">
        <v>0.80362363066349662</v>
      </c>
      <c r="AB125">
        <v>0.85088871742837424</v>
      </c>
      <c r="AC125">
        <v>0.7949297276764844</v>
      </c>
      <c r="AD125">
        <v>0.75408393164696419</v>
      </c>
      <c r="AE125">
        <v>0.67281057144858902</v>
      </c>
      <c r="AF125">
        <v>0.80862087979979425</v>
      </c>
    </row>
    <row r="126" spans="21:33" x14ac:dyDescent="0.2">
      <c r="U126" t="s">
        <v>7</v>
      </c>
      <c r="V126">
        <v>0.7752898598918152</v>
      </c>
      <c r="W126">
        <v>0.76658035412150982</v>
      </c>
      <c r="X126">
        <v>0.73721340335263252</v>
      </c>
      <c r="Y126">
        <v>0.7579320955655775</v>
      </c>
      <c r="Z126">
        <v>0.74490296676332823</v>
      </c>
      <c r="AA126">
        <v>0.76096315294727801</v>
      </c>
      <c r="AB126">
        <v>0.7760314716144554</v>
      </c>
      <c r="AC126">
        <v>0.76937740908329144</v>
      </c>
      <c r="AD126">
        <v>0.76619167316547832</v>
      </c>
      <c r="AE126">
        <v>0.73933389431777019</v>
      </c>
      <c r="AF126">
        <v>0.76974910371596572</v>
      </c>
    </row>
    <row r="127" spans="21:33" x14ac:dyDescent="0.2">
      <c r="U127" t="s">
        <v>8</v>
      </c>
      <c r="V127">
        <v>0.85987368999625635</v>
      </c>
      <c r="W127">
        <v>0.81308329372267396</v>
      </c>
      <c r="X127">
        <v>0.78885567286097968</v>
      </c>
      <c r="Y127">
        <v>0.74770221043407459</v>
      </c>
      <c r="Z127">
        <v>0.77161384346297279</v>
      </c>
      <c r="AA127">
        <v>0.77799327049651479</v>
      </c>
      <c r="AB127">
        <v>0.79581170126093814</v>
      </c>
      <c r="AC127">
        <v>0.77288801583925937</v>
      </c>
      <c r="AD127">
        <v>0.74841482320672581</v>
      </c>
      <c r="AE127">
        <v>0.79468864740613199</v>
      </c>
      <c r="AF127">
        <v>0.79538456730989948</v>
      </c>
    </row>
    <row r="128" spans="21:33" x14ac:dyDescent="0.2">
      <c r="U128" t="s">
        <v>9</v>
      </c>
      <c r="V128">
        <v>0.87523247507596447</v>
      </c>
      <c r="W128">
        <v>0.82214819232930469</v>
      </c>
      <c r="X128">
        <v>0.72719748434767406</v>
      </c>
      <c r="Y128">
        <v>0.68277570941059551</v>
      </c>
      <c r="Z128">
        <v>0.76127784714328017</v>
      </c>
      <c r="AA128">
        <v>0.72692746700306743</v>
      </c>
      <c r="AB128">
        <v>0.7317507261863625</v>
      </c>
      <c r="AC128">
        <v>0.74793313248081617</v>
      </c>
      <c r="AD128">
        <v>0.72117921889221981</v>
      </c>
      <c r="AE128">
        <v>0.69710673229938724</v>
      </c>
      <c r="AF128">
        <v>0.7779753188010512</v>
      </c>
    </row>
    <row r="129" spans="21:33" x14ac:dyDescent="0.2">
      <c r="U129" t="s">
        <v>22</v>
      </c>
      <c r="V129">
        <v>0.87392220410518606</v>
      </c>
      <c r="W129">
        <v>0.83606310970838327</v>
      </c>
      <c r="X129">
        <v>0.76304018321957878</v>
      </c>
      <c r="Y129">
        <v>0.75890951523699934</v>
      </c>
      <c r="Z129">
        <v>0.7869289052526246</v>
      </c>
      <c r="AA129">
        <v>0.80297594503786762</v>
      </c>
      <c r="AB129">
        <v>0.82812312036060765</v>
      </c>
      <c r="AC129">
        <v>0.81844731779188129</v>
      </c>
      <c r="AD129">
        <v>0.79074412582830167</v>
      </c>
      <c r="AE129">
        <v>0.749006511262306</v>
      </c>
      <c r="AF129">
        <v>0.81704766628501768</v>
      </c>
    </row>
    <row r="130" spans="21:33" x14ac:dyDescent="0.2">
      <c r="U130" t="s">
        <v>23</v>
      </c>
      <c r="V130">
        <v>0.81108854536372477</v>
      </c>
      <c r="W130">
        <v>0.76827752636154889</v>
      </c>
      <c r="X130">
        <v>0.72221501618703055</v>
      </c>
      <c r="Y130">
        <v>0.71440819280912138</v>
      </c>
      <c r="Z130">
        <v>0.73640288231176265</v>
      </c>
      <c r="AA130">
        <v>0.73493802390940011</v>
      </c>
      <c r="AB130">
        <v>0.73150405375690952</v>
      </c>
      <c r="AC130">
        <v>0.76038684591092887</v>
      </c>
      <c r="AD130">
        <v>0.72621406946409839</v>
      </c>
      <c r="AE130">
        <v>0.80039276170931417</v>
      </c>
      <c r="AF130">
        <v>0.75230899566950737</v>
      </c>
    </row>
    <row r="131" spans="21:33" x14ac:dyDescent="0.2">
      <c r="U131" t="s">
        <v>91</v>
      </c>
      <c r="V131">
        <v>0.72330083450726712</v>
      </c>
      <c r="W131">
        <v>0.66115990837781624</v>
      </c>
      <c r="X131">
        <v>0.58930058260668894</v>
      </c>
      <c r="Y131">
        <v>0.60007195124139734</v>
      </c>
      <c r="Z131">
        <v>0.65478985360588282</v>
      </c>
      <c r="AA131">
        <v>0.60642295517854283</v>
      </c>
      <c r="AB131">
        <v>0.640808228973341</v>
      </c>
      <c r="AC131">
        <v>0.62717450257250351</v>
      </c>
      <c r="AD131">
        <v>0.63744564945327642</v>
      </c>
      <c r="AE131">
        <v>0.6426671478415481</v>
      </c>
      <c r="AF131">
        <v>0.62553286835761146</v>
      </c>
    </row>
    <row r="132" spans="21:33" x14ac:dyDescent="0.2">
      <c r="U132" t="s">
        <v>92</v>
      </c>
    </row>
    <row r="133" spans="21:33" x14ac:dyDescent="0.2">
      <c r="U133" t="s">
        <v>93</v>
      </c>
    </row>
    <row r="136" spans="21:33" x14ac:dyDescent="0.2">
      <c r="U136" t="s">
        <v>96</v>
      </c>
    </row>
    <row r="137" spans="21:33" x14ac:dyDescent="0.2">
      <c r="V137" t="s">
        <v>97</v>
      </c>
      <c r="W137" t="s">
        <v>98</v>
      </c>
      <c r="X137" t="s">
        <v>99</v>
      </c>
      <c r="Y137" t="s">
        <v>100</v>
      </c>
      <c r="Z137" t="s">
        <v>101</v>
      </c>
      <c r="AA137" t="s">
        <v>102</v>
      </c>
      <c r="AB137" t="s">
        <v>103</v>
      </c>
      <c r="AC137" t="s">
        <v>104</v>
      </c>
      <c r="AD137" t="s">
        <v>105</v>
      </c>
      <c r="AE137" t="s">
        <v>106</v>
      </c>
      <c r="AF137" t="s">
        <v>107</v>
      </c>
      <c r="AG137" t="s">
        <v>109</v>
      </c>
    </row>
    <row r="138" spans="21:33" x14ac:dyDescent="0.2">
      <c r="U138" t="s">
        <v>108</v>
      </c>
      <c r="V138">
        <v>0.8270621209592165</v>
      </c>
      <c r="W138">
        <v>0.81034587982607786</v>
      </c>
      <c r="X138">
        <v>0.76407814448111477</v>
      </c>
      <c r="Y138">
        <v>0.75449589279197371</v>
      </c>
      <c r="Z138">
        <v>0.81118440249943435</v>
      </c>
      <c r="AA138">
        <v>0.78432544501589418</v>
      </c>
      <c r="AB138">
        <v>0.8374436911988421</v>
      </c>
      <c r="AC138">
        <v>0.82253613562324068</v>
      </c>
      <c r="AD138">
        <v>0.7591580472124464</v>
      </c>
      <c r="AE138">
        <v>0.75319062181447505</v>
      </c>
      <c r="AF138">
        <v>0.79539906550754091</v>
      </c>
      <c r="AG138">
        <v>0.76463364754540752</v>
      </c>
    </row>
    <row r="139" spans="21:33" x14ac:dyDescent="0.2">
      <c r="U139" t="s">
        <v>1</v>
      </c>
      <c r="V139">
        <v>0.82510935557018505</v>
      </c>
      <c r="W139">
        <v>0.80681872069200022</v>
      </c>
      <c r="X139">
        <v>0.70638684363754678</v>
      </c>
      <c r="Y139">
        <v>0.70144779106118393</v>
      </c>
      <c r="Z139">
        <v>0.74246240092985594</v>
      </c>
      <c r="AA139">
        <v>0.74045262774189424</v>
      </c>
      <c r="AB139">
        <v>0.79257242985794807</v>
      </c>
      <c r="AC139">
        <v>0.76688578964779308</v>
      </c>
      <c r="AD139">
        <v>0.7545427081721201</v>
      </c>
      <c r="AE139">
        <v>0.72077447739264011</v>
      </c>
      <c r="AF139">
        <v>0.75818345318541369</v>
      </c>
      <c r="AG139">
        <v>0.76463364754540752</v>
      </c>
    </row>
    <row r="140" spans="21:33" x14ac:dyDescent="0.2">
      <c r="U140" t="s">
        <v>2</v>
      </c>
      <c r="V140">
        <v>0.83635620915032682</v>
      </c>
      <c r="W140">
        <v>0.81919318748239178</v>
      </c>
      <c r="X140">
        <v>0.72668732865182051</v>
      </c>
      <c r="Y140">
        <v>0.715004354568338</v>
      </c>
      <c r="Z140">
        <v>0.76882590079424429</v>
      </c>
      <c r="AA140">
        <v>0.746235885318421</v>
      </c>
      <c r="AB140">
        <v>0.78606847051327988</v>
      </c>
      <c r="AC140">
        <v>0.73669525154694637</v>
      </c>
      <c r="AD140">
        <v>0.76688041172847743</v>
      </c>
      <c r="AE140">
        <v>0.75922687750076945</v>
      </c>
      <c r="AF140">
        <v>0.77928275560792892</v>
      </c>
      <c r="AG140">
        <v>0.76463364754540752</v>
      </c>
    </row>
    <row r="141" spans="21:33" x14ac:dyDescent="0.2">
      <c r="U141" t="s">
        <v>3</v>
      </c>
      <c r="V141">
        <v>0.80067472236466897</v>
      </c>
      <c r="W141">
        <v>0.71311631953538879</v>
      </c>
      <c r="X141">
        <v>0.68508453462063323</v>
      </c>
      <c r="Y141">
        <v>0.68725915020007278</v>
      </c>
      <c r="Z141">
        <v>0.71006375795593646</v>
      </c>
      <c r="AA141">
        <v>0.70710086382801618</v>
      </c>
      <c r="AB141">
        <v>0.74357864769069604</v>
      </c>
      <c r="AC141">
        <v>0.71675200633731184</v>
      </c>
      <c r="AD141">
        <v>0.70107416608962303</v>
      </c>
      <c r="AE141">
        <v>0.81507204524934151</v>
      </c>
      <c r="AF141">
        <v>0.74316266145893295</v>
      </c>
      <c r="AG141">
        <v>0.76463364754540752</v>
      </c>
    </row>
    <row r="142" spans="21:33" x14ac:dyDescent="0.2">
      <c r="U142" t="s">
        <v>4</v>
      </c>
      <c r="V142">
        <v>0.7887323899108456</v>
      </c>
      <c r="W142">
        <v>0.72715095570160038</v>
      </c>
      <c r="X142">
        <v>0.65547386525451301</v>
      </c>
      <c r="Y142">
        <v>0.65712488624805954</v>
      </c>
      <c r="Z142">
        <v>0.6965924895948008</v>
      </c>
      <c r="AA142">
        <v>0.70881209673545253</v>
      </c>
      <c r="AB142">
        <v>0.72333521932393086</v>
      </c>
      <c r="AC142">
        <v>0.69125024566863413</v>
      </c>
      <c r="AD142">
        <v>0.73817991392924998</v>
      </c>
      <c r="AE142">
        <v>0.77825288676097837</v>
      </c>
      <c r="AF142">
        <v>0.71326133708853579</v>
      </c>
      <c r="AG142">
        <v>0.76463364754540752</v>
      </c>
    </row>
    <row r="143" spans="21:33" x14ac:dyDescent="0.2">
      <c r="U143" t="s">
        <v>5</v>
      </c>
      <c r="V143">
        <v>0.7641327573392791</v>
      </c>
      <c r="W143">
        <v>0.69884211363998083</v>
      </c>
      <c r="X143">
        <v>0.67661701487551873</v>
      </c>
      <c r="Y143">
        <v>0.68252175549860261</v>
      </c>
      <c r="Z143">
        <v>0.72097514405486673</v>
      </c>
      <c r="AA143">
        <v>0.67696159833446479</v>
      </c>
      <c r="AB143">
        <v>0.71566235776005882</v>
      </c>
      <c r="AC143">
        <v>0.70511439698186684</v>
      </c>
      <c r="AD143">
        <v>0.74409153108774917</v>
      </c>
      <c r="AE143">
        <v>0.7668717768401313</v>
      </c>
      <c r="AF143">
        <v>0.71651675229737</v>
      </c>
      <c r="AG143">
        <v>0.76463364754540752</v>
      </c>
    </row>
    <row r="144" spans="21:33" x14ac:dyDescent="0.2">
      <c r="U144" t="s">
        <v>6</v>
      </c>
      <c r="V144">
        <v>0.76822518891560687</v>
      </c>
      <c r="W144">
        <v>0.80819199248236129</v>
      </c>
      <c r="X144">
        <v>0.69975282491321311</v>
      </c>
      <c r="Y144">
        <v>0.71067429843014129</v>
      </c>
      <c r="Z144">
        <v>0.77192716301328757</v>
      </c>
      <c r="AA144">
        <v>0.71954951255580935</v>
      </c>
      <c r="AB144">
        <v>0.74436235369267478</v>
      </c>
      <c r="AC144">
        <v>0.72158587562529508</v>
      </c>
      <c r="AD144">
        <v>0.70783662785415347</v>
      </c>
      <c r="AE144">
        <v>0.76707107495348914</v>
      </c>
      <c r="AF144">
        <v>0.74598345191184123</v>
      </c>
      <c r="AG144">
        <v>0.76463364754540752</v>
      </c>
    </row>
    <row r="145" spans="21:33" x14ac:dyDescent="0.2">
      <c r="U145" t="s">
        <v>7</v>
      </c>
      <c r="V145">
        <v>0.8273783606947418</v>
      </c>
      <c r="W145">
        <v>0.78889541325568191</v>
      </c>
      <c r="X145">
        <v>0.66812937405177897</v>
      </c>
      <c r="Y145">
        <v>0.74973139849196191</v>
      </c>
      <c r="Z145">
        <v>0.80716712760620968</v>
      </c>
      <c r="AA145">
        <v>0.77925520696307826</v>
      </c>
      <c r="AB145">
        <v>0.81109794075674524</v>
      </c>
      <c r="AC145">
        <v>0.79290696988467091</v>
      </c>
      <c r="AD145">
        <v>0.79210867608604962</v>
      </c>
      <c r="AE145">
        <v>0.73942096322941653</v>
      </c>
      <c r="AF145">
        <v>0.75637776480495122</v>
      </c>
      <c r="AG145">
        <v>0.76463364754540752</v>
      </c>
    </row>
    <row r="146" spans="21:33" x14ac:dyDescent="0.2">
      <c r="U146" t="s">
        <v>8</v>
      </c>
      <c r="V146">
        <v>0.85948584415472884</v>
      </c>
      <c r="W146">
        <v>0.78657642103806158</v>
      </c>
      <c r="X146">
        <v>0.74139198570050902</v>
      </c>
      <c r="Y146">
        <v>0.74599085810304744</v>
      </c>
      <c r="Z146">
        <v>0.73655536587851611</v>
      </c>
      <c r="AA146">
        <v>0.76052540654094036</v>
      </c>
      <c r="AB146">
        <v>0.78518641000949274</v>
      </c>
      <c r="AC146">
        <v>0.7766349969183437</v>
      </c>
      <c r="AD146">
        <v>0.76973642379212071</v>
      </c>
      <c r="AE146">
        <v>0.78144997210645495</v>
      </c>
      <c r="AF146">
        <v>0.77108814201982778</v>
      </c>
      <c r="AG146">
        <v>0.76463364754540752</v>
      </c>
    </row>
    <row r="147" spans="21:33" x14ac:dyDescent="0.2">
      <c r="U147" t="s">
        <v>9</v>
      </c>
      <c r="V147">
        <v>0.85295377732465494</v>
      </c>
      <c r="W147">
        <v>0.80661267579676632</v>
      </c>
      <c r="X147">
        <v>0.7299978236046375</v>
      </c>
      <c r="Y147">
        <v>0.71249343801227782</v>
      </c>
      <c r="Z147">
        <v>0.76165505629004593</v>
      </c>
      <c r="AA147">
        <v>0.73975572551164626</v>
      </c>
      <c r="AB147">
        <v>0.77703155596311513</v>
      </c>
      <c r="AC147">
        <v>0.74392188655629521</v>
      </c>
      <c r="AD147">
        <v>0.72933582750297532</v>
      </c>
      <c r="AE147">
        <v>0.79906540754359578</v>
      </c>
      <c r="AF147">
        <v>0.76293568275946688</v>
      </c>
      <c r="AG147">
        <v>0.76463364754540752</v>
      </c>
    </row>
    <row r="148" spans="21:33" x14ac:dyDescent="0.2">
      <c r="U148" t="s">
        <v>22</v>
      </c>
      <c r="V148">
        <v>0.82693108312689234</v>
      </c>
      <c r="W148">
        <v>0.81033806465737424</v>
      </c>
      <c r="X148">
        <v>0.72028255586969192</v>
      </c>
      <c r="Y148">
        <v>0.77110934562707012</v>
      </c>
      <c r="Z148">
        <v>0.80498386492663954</v>
      </c>
      <c r="AA148">
        <v>0.77034624245357008</v>
      </c>
      <c r="AB148">
        <v>0.79756457467051944</v>
      </c>
      <c r="AC148">
        <v>0.76767755623406531</v>
      </c>
      <c r="AD148">
        <v>0.74777441679723078</v>
      </c>
      <c r="AE148">
        <v>0.75982952704891471</v>
      </c>
      <c r="AF148">
        <v>0.80050324795566696</v>
      </c>
      <c r="AG148">
        <v>0.76463364754540752</v>
      </c>
    </row>
    <row r="149" spans="21:33" x14ac:dyDescent="0.2">
      <c r="U149" t="s">
        <v>23</v>
      </c>
      <c r="V149">
        <v>0.84940498507505735</v>
      </c>
      <c r="W149">
        <v>0.81986078564314613</v>
      </c>
      <c r="X149">
        <v>0.74537729970136424</v>
      </c>
      <c r="Y149">
        <v>0.76952085497665768</v>
      </c>
      <c r="Z149">
        <v>0.77830319851281649</v>
      </c>
      <c r="AA149">
        <v>0.79525607322583913</v>
      </c>
      <c r="AB149">
        <v>0.81518869225766033</v>
      </c>
      <c r="AC149">
        <v>0.79823436717506613</v>
      </c>
      <c r="AD149">
        <v>0.79342404499820918</v>
      </c>
      <c r="AE149">
        <v>0.79643668803636236</v>
      </c>
      <c r="AF149">
        <v>0.83290945594741339</v>
      </c>
      <c r="AG149">
        <v>0.76463364754540752</v>
      </c>
    </row>
    <row r="150" spans="21:33" x14ac:dyDescent="0.2">
      <c r="U150" t="s">
        <v>110</v>
      </c>
      <c r="V150">
        <v>0.6915306041650171</v>
      </c>
      <c r="W150">
        <v>0.68427347605112576</v>
      </c>
      <c r="X150">
        <v>0.60681076660927968</v>
      </c>
      <c r="Y150">
        <v>0.61322385098624121</v>
      </c>
      <c r="Z150">
        <v>0.65743496571241344</v>
      </c>
      <c r="AA150">
        <v>0.62774281061734938</v>
      </c>
      <c r="AB150">
        <v>0.66908290244475299</v>
      </c>
      <c r="AC150">
        <v>0.6070016726422327</v>
      </c>
      <c r="AD150">
        <v>0.62908148132030417</v>
      </c>
      <c r="AE150">
        <v>0.62842097757987803</v>
      </c>
      <c r="AF150">
        <v>0.65771245501400943</v>
      </c>
      <c r="AG150">
        <v>0.76463364754540752</v>
      </c>
    </row>
    <row r="151" spans="21:33" x14ac:dyDescent="0.2">
      <c r="U151" t="s">
        <v>111</v>
      </c>
    </row>
    <row r="152" spans="21:33" x14ac:dyDescent="0.2">
      <c r="U152" t="s">
        <v>112</v>
      </c>
    </row>
  </sheetData>
  <phoneticPr fontId="1"/>
  <conditionalFormatting sqref="C5:H15">
    <cfRule type="expression" dxfId="9" priority="1">
      <formula>MIN($C5:$H5)=C5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rowBreaks count="1" manualBreakCount="1">
    <brk id="30" max="9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DF24A-919F-44AD-9451-70F2E70EA793}">
  <dimension ref="B1:R47"/>
  <sheetViews>
    <sheetView view="pageBreakPreview" topLeftCell="A19" zoomScaleNormal="55" zoomScaleSheetLayoutView="100" workbookViewId="0">
      <selection activeCell="C1" sqref="C1"/>
    </sheetView>
  </sheetViews>
  <sheetFormatPr defaultColWidth="9" defaultRowHeight="17.399999999999999" x14ac:dyDescent="0.5"/>
  <cols>
    <col min="1" max="1" width="2.6640625" style="168" customWidth="1"/>
    <col min="2" max="2" width="7.77734375" style="168" customWidth="1"/>
    <col min="3" max="3" width="8.6640625" style="168" customWidth="1"/>
    <col min="4" max="4" width="6" style="169" customWidth="1"/>
    <col min="5" max="5" width="2.88671875" style="169" customWidth="1"/>
    <col min="6" max="6" width="12.77734375" style="169" customWidth="1"/>
    <col min="7" max="7" width="8.77734375" style="168" customWidth="1"/>
    <col min="8" max="8" width="8.44140625" style="168" customWidth="1"/>
    <col min="9" max="9" width="8.77734375" style="168" customWidth="1"/>
    <col min="10" max="10" width="9.21875" style="168" customWidth="1"/>
    <col min="11" max="11" width="10.6640625" style="168" customWidth="1"/>
    <col min="12" max="12" width="7.88671875" style="168" customWidth="1"/>
    <col min="13" max="13" width="4" style="168" customWidth="1"/>
    <col min="14" max="14" width="4" style="169" customWidth="1"/>
    <col min="15" max="15" width="5.88671875" style="169" bestFit="1" customWidth="1"/>
    <col min="16" max="16" width="10" style="169" customWidth="1"/>
    <col min="17" max="17" width="8.6640625" style="168" customWidth="1"/>
    <col min="18" max="18" width="8.109375" style="168" customWidth="1"/>
    <col min="19" max="16384" width="9" style="168"/>
  </cols>
  <sheetData>
    <row r="1" spans="2:18" x14ac:dyDescent="0.5">
      <c r="B1" s="133" t="s">
        <v>145</v>
      </c>
      <c r="C1" s="168" t="s">
        <v>254</v>
      </c>
      <c r="N1" s="170"/>
      <c r="O1" s="170"/>
      <c r="P1" s="170"/>
      <c r="Q1" s="170"/>
    </row>
    <row r="2" spans="2:18" ht="13.95" customHeight="1" x14ac:dyDescent="0.5">
      <c r="B2" s="360" t="s">
        <v>151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N2" s="170"/>
      <c r="O2" s="170"/>
      <c r="P2" s="170"/>
      <c r="Q2" s="170"/>
    </row>
    <row r="3" spans="2:18" ht="19.5" customHeight="1" x14ac:dyDescent="0.5">
      <c r="B3" s="426"/>
      <c r="C3" s="428" t="s">
        <v>243</v>
      </c>
      <c r="D3" s="429"/>
      <c r="E3" s="429"/>
      <c r="F3" s="429"/>
      <c r="G3" s="429"/>
      <c r="H3" s="429"/>
      <c r="I3" s="429"/>
      <c r="J3" s="429"/>
      <c r="K3" s="429"/>
      <c r="L3" s="430"/>
      <c r="N3" s="170"/>
      <c r="O3" s="170"/>
      <c r="P3" s="170"/>
      <c r="Q3" s="170"/>
    </row>
    <row r="4" spans="2:18" ht="41.25" customHeight="1" x14ac:dyDescent="0.5">
      <c r="B4" s="427"/>
      <c r="C4" s="171" t="s">
        <v>175</v>
      </c>
      <c r="D4" s="172" t="s">
        <v>49</v>
      </c>
      <c r="E4" s="173" t="s">
        <v>50</v>
      </c>
      <c r="F4" s="172" t="s">
        <v>68</v>
      </c>
      <c r="G4" s="173" t="s">
        <v>64</v>
      </c>
      <c r="H4" s="173" t="s">
        <v>128</v>
      </c>
      <c r="I4" s="173" t="s">
        <v>129</v>
      </c>
      <c r="J4" s="173" t="s">
        <v>130</v>
      </c>
      <c r="K4" s="173" t="s">
        <v>176</v>
      </c>
      <c r="L4" s="173" t="s">
        <v>51</v>
      </c>
      <c r="N4" s="170"/>
      <c r="O4" s="170"/>
      <c r="P4" s="170"/>
      <c r="Q4" s="170"/>
    </row>
    <row r="5" spans="2:18" s="170" customFormat="1" ht="21" customHeight="1" x14ac:dyDescent="0.5">
      <c r="B5" s="282" t="s">
        <v>11</v>
      </c>
      <c r="C5" s="174">
        <v>487.8</v>
      </c>
      <c r="D5" s="303">
        <v>45163</v>
      </c>
      <c r="E5" s="212" t="s">
        <v>136</v>
      </c>
      <c r="F5" s="304" t="s">
        <v>163</v>
      </c>
      <c r="G5" s="305">
        <v>34.700000000000003</v>
      </c>
      <c r="H5" s="174">
        <v>542.9</v>
      </c>
      <c r="I5" s="174">
        <v>55.099999999999966</v>
      </c>
      <c r="J5" s="306">
        <v>11.3</v>
      </c>
      <c r="K5" s="174">
        <v>9385</v>
      </c>
      <c r="L5" s="313">
        <v>80.2</v>
      </c>
      <c r="M5" s="168"/>
    </row>
    <row r="6" spans="2:18" s="170" customFormat="1" ht="21" customHeight="1" x14ac:dyDescent="0.5">
      <c r="B6" s="177" t="s">
        <v>12</v>
      </c>
      <c r="C6" s="178">
        <v>1448.1</v>
      </c>
      <c r="D6" s="269">
        <v>45161</v>
      </c>
      <c r="E6" s="212" t="s">
        <v>134</v>
      </c>
      <c r="F6" s="270" t="s">
        <v>156</v>
      </c>
      <c r="G6" s="307">
        <v>33.6</v>
      </c>
      <c r="H6" s="178">
        <v>1692</v>
      </c>
      <c r="I6" s="178">
        <v>243.90000000000009</v>
      </c>
      <c r="J6" s="273">
        <v>16.8</v>
      </c>
      <c r="K6" s="178">
        <v>27199.8</v>
      </c>
      <c r="L6" s="281">
        <v>78.3</v>
      </c>
      <c r="M6" s="168"/>
    </row>
    <row r="7" spans="2:18" s="170" customFormat="1" ht="21" customHeight="1" x14ac:dyDescent="0.5">
      <c r="B7" s="177" t="s">
        <v>13</v>
      </c>
      <c r="C7" s="178">
        <v>5524.8</v>
      </c>
      <c r="D7" s="269">
        <v>45125</v>
      </c>
      <c r="E7" s="212" t="s">
        <v>135</v>
      </c>
      <c r="F7" s="270" t="s">
        <v>156</v>
      </c>
      <c r="G7" s="307">
        <v>37.5</v>
      </c>
      <c r="H7" s="178">
        <v>6188</v>
      </c>
      <c r="I7" s="178">
        <v>663.19999999999982</v>
      </c>
      <c r="J7" s="273">
        <v>12</v>
      </c>
      <c r="K7" s="178">
        <v>101455.5</v>
      </c>
      <c r="L7" s="281">
        <v>76.5</v>
      </c>
      <c r="M7" s="168"/>
    </row>
    <row r="8" spans="2:18" s="170" customFormat="1" ht="21" customHeight="1" x14ac:dyDescent="0.2">
      <c r="B8" s="177" t="s">
        <v>14</v>
      </c>
      <c r="C8" s="178">
        <v>2465.1</v>
      </c>
      <c r="D8" s="269">
        <v>45125</v>
      </c>
      <c r="E8" s="212" t="s">
        <v>135</v>
      </c>
      <c r="F8" s="270" t="s">
        <v>156</v>
      </c>
      <c r="G8" s="307">
        <v>37.1</v>
      </c>
      <c r="H8" s="178">
        <v>2757</v>
      </c>
      <c r="I8" s="178">
        <v>291.90000000000009</v>
      </c>
      <c r="J8" s="273">
        <v>11.8</v>
      </c>
      <c r="K8" s="178">
        <v>46116.4</v>
      </c>
      <c r="L8" s="281">
        <v>77.900000000000006</v>
      </c>
    </row>
    <row r="9" spans="2:18" s="170" customFormat="1" ht="21" customHeight="1" x14ac:dyDescent="0.2">
      <c r="B9" s="177" t="s">
        <v>15</v>
      </c>
      <c r="C9" s="178">
        <v>507.01000000000005</v>
      </c>
      <c r="D9" s="269">
        <v>45141</v>
      </c>
      <c r="E9" s="212" t="s">
        <v>133</v>
      </c>
      <c r="F9" s="270" t="s">
        <v>156</v>
      </c>
      <c r="G9" s="307">
        <v>38.200000000000003</v>
      </c>
      <c r="H9" s="178">
        <v>541.5</v>
      </c>
      <c r="I9" s="178">
        <v>34.489999999999952</v>
      </c>
      <c r="J9" s="273">
        <v>6.8</v>
      </c>
      <c r="K9" s="178">
        <v>9566</v>
      </c>
      <c r="L9" s="281">
        <v>78.599999999999994</v>
      </c>
    </row>
    <row r="10" spans="2:18" s="170" customFormat="1" ht="21" customHeight="1" x14ac:dyDescent="0.2">
      <c r="B10" s="177" t="s">
        <v>16</v>
      </c>
      <c r="C10" s="178">
        <v>2707.5661</v>
      </c>
      <c r="D10" s="269">
        <v>45134</v>
      </c>
      <c r="E10" s="212" t="s">
        <v>133</v>
      </c>
      <c r="F10" s="270" t="s">
        <v>156</v>
      </c>
      <c r="G10" s="307">
        <v>38.1</v>
      </c>
      <c r="H10" s="178">
        <v>2998.5</v>
      </c>
      <c r="I10" s="178">
        <v>290.93389999999999</v>
      </c>
      <c r="J10" s="273">
        <v>10.7</v>
      </c>
      <c r="K10" s="178">
        <v>49712.9</v>
      </c>
      <c r="L10" s="281">
        <v>76.5</v>
      </c>
    </row>
    <row r="11" spans="2:18" s="170" customFormat="1" ht="21" customHeight="1" x14ac:dyDescent="0.2">
      <c r="B11" s="177" t="s">
        <v>17</v>
      </c>
      <c r="C11" s="178">
        <v>1027.4000000000001</v>
      </c>
      <c r="D11" s="269">
        <v>45135</v>
      </c>
      <c r="E11" s="212" t="s">
        <v>136</v>
      </c>
      <c r="F11" s="270" t="s">
        <v>251</v>
      </c>
      <c r="G11" s="307">
        <v>36.1</v>
      </c>
      <c r="H11" s="178">
        <v>1123</v>
      </c>
      <c r="I11" s="178">
        <v>95.599999999999909</v>
      </c>
      <c r="J11" s="273">
        <v>9.3000000000000007</v>
      </c>
      <c r="K11" s="178">
        <v>19506.599999999999</v>
      </c>
      <c r="L11" s="281">
        <v>79.099999999999994</v>
      </c>
    </row>
    <row r="12" spans="2:18" s="170" customFormat="1" ht="21" customHeight="1" x14ac:dyDescent="0.2">
      <c r="B12" s="177" t="s">
        <v>18</v>
      </c>
      <c r="C12" s="178">
        <v>490.8</v>
      </c>
      <c r="D12" s="269">
        <v>45159</v>
      </c>
      <c r="E12" s="212" t="s">
        <v>127</v>
      </c>
      <c r="F12" s="270" t="s">
        <v>157</v>
      </c>
      <c r="G12" s="307">
        <v>35.700000000000003</v>
      </c>
      <c r="H12" s="178">
        <v>544.79999999999995</v>
      </c>
      <c r="I12" s="178">
        <v>53.999999999999943</v>
      </c>
      <c r="J12" s="273">
        <v>11</v>
      </c>
      <c r="K12" s="178">
        <v>9002.1</v>
      </c>
      <c r="L12" s="281">
        <v>76.400000000000006</v>
      </c>
    </row>
    <row r="13" spans="2:18" s="170" customFormat="1" ht="21" customHeight="1" x14ac:dyDescent="0.5">
      <c r="B13" s="177" t="s">
        <v>19</v>
      </c>
      <c r="C13" s="178">
        <v>1578.2</v>
      </c>
      <c r="D13" s="269">
        <v>45159</v>
      </c>
      <c r="E13" s="212" t="s">
        <v>127</v>
      </c>
      <c r="F13" s="270" t="s">
        <v>156</v>
      </c>
      <c r="G13" s="307">
        <v>34.1</v>
      </c>
      <c r="H13" s="178">
        <v>1703</v>
      </c>
      <c r="I13" s="178">
        <v>124.79999999999995</v>
      </c>
      <c r="J13" s="273">
        <v>7.9</v>
      </c>
      <c r="K13" s="178">
        <v>29290.799999999999</v>
      </c>
      <c r="L13" s="281">
        <v>77.3</v>
      </c>
      <c r="R13" s="168"/>
    </row>
    <row r="14" spans="2:18" s="170" customFormat="1" ht="21" customHeight="1" thickBot="1" x14ac:dyDescent="0.55000000000000004">
      <c r="B14" s="182" t="s">
        <v>20</v>
      </c>
      <c r="C14" s="183">
        <v>155.13</v>
      </c>
      <c r="D14" s="308">
        <v>45114</v>
      </c>
      <c r="E14" s="309" t="s">
        <v>136</v>
      </c>
      <c r="F14" s="310" t="s">
        <v>156</v>
      </c>
      <c r="G14" s="311">
        <v>33.299999999999997</v>
      </c>
      <c r="H14" s="221">
        <v>212</v>
      </c>
      <c r="I14" s="221">
        <v>56.870000000000005</v>
      </c>
      <c r="J14" s="312">
        <v>36.700000000000003</v>
      </c>
      <c r="K14" s="221">
        <v>3086.6</v>
      </c>
      <c r="L14" s="314">
        <v>82.9</v>
      </c>
      <c r="R14" s="187"/>
    </row>
    <row r="15" spans="2:18" s="170" customFormat="1" ht="21" customHeight="1" thickTop="1" x14ac:dyDescent="0.2">
      <c r="B15" s="188" t="s">
        <v>52</v>
      </c>
      <c r="C15" s="189">
        <v>16089.5761</v>
      </c>
      <c r="D15" s="315">
        <v>45134</v>
      </c>
      <c r="E15" s="316" t="s">
        <v>133</v>
      </c>
      <c r="F15" s="317" t="s">
        <v>156</v>
      </c>
      <c r="G15" s="318" t="s">
        <v>70</v>
      </c>
      <c r="H15" s="319">
        <v>18266.989999999998</v>
      </c>
      <c r="I15" s="319">
        <v>2177.4139000000005</v>
      </c>
      <c r="J15" s="320">
        <v>13.5</v>
      </c>
      <c r="K15" s="189">
        <v>299164.10000000003</v>
      </c>
      <c r="L15" s="321">
        <v>77.5</v>
      </c>
    </row>
    <row r="16" spans="2:18" x14ac:dyDescent="0.5">
      <c r="C16" s="193"/>
      <c r="D16" s="194"/>
      <c r="E16" s="195"/>
      <c r="F16" s="193"/>
      <c r="G16" s="194"/>
      <c r="H16" s="194"/>
      <c r="I16" s="194"/>
      <c r="J16" s="194"/>
      <c r="K16" s="194"/>
      <c r="L16" s="194"/>
    </row>
    <row r="17" spans="2:16" x14ac:dyDescent="0.5">
      <c r="B17" s="196"/>
      <c r="C17" s="197"/>
      <c r="D17" s="198"/>
      <c r="E17" s="198"/>
      <c r="F17" s="198"/>
      <c r="G17" s="196"/>
      <c r="H17" s="196"/>
      <c r="I17" s="196"/>
      <c r="J17" s="196"/>
      <c r="K17" s="196"/>
      <c r="L17" s="196"/>
    </row>
    <row r="18" spans="2:16" x14ac:dyDescent="0.5">
      <c r="B18" s="133" t="s">
        <v>146</v>
      </c>
      <c r="C18" s="197" t="s">
        <v>250</v>
      </c>
      <c r="E18" s="198"/>
      <c r="F18" s="198"/>
      <c r="G18" s="196"/>
      <c r="H18" s="196"/>
      <c r="I18" s="196"/>
      <c r="J18" s="196"/>
      <c r="K18" s="196"/>
    </row>
    <row r="19" spans="2:16" ht="13.95" customHeight="1" x14ac:dyDescent="0.5">
      <c r="B19" s="360" t="s">
        <v>151</v>
      </c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N19" s="170"/>
      <c r="O19" s="170"/>
      <c r="P19" s="170"/>
    </row>
    <row r="20" spans="2:16" ht="41.25" customHeight="1" x14ac:dyDescent="0.5">
      <c r="B20" s="199" t="s">
        <v>57</v>
      </c>
      <c r="C20" s="171" t="s">
        <v>158</v>
      </c>
      <c r="D20" s="200" t="s">
        <v>49</v>
      </c>
      <c r="E20" s="173" t="s">
        <v>159</v>
      </c>
      <c r="F20" s="172" t="s">
        <v>68</v>
      </c>
      <c r="G20" s="173" t="s">
        <v>64</v>
      </c>
      <c r="H20" s="173" t="s">
        <v>128</v>
      </c>
      <c r="I20" s="173" t="s">
        <v>129</v>
      </c>
      <c r="J20" s="173" t="s">
        <v>130</v>
      </c>
      <c r="K20" s="173" t="s">
        <v>176</v>
      </c>
      <c r="L20" s="173" t="s">
        <v>51</v>
      </c>
      <c r="N20" s="170"/>
      <c r="O20" s="170"/>
      <c r="P20" s="170"/>
    </row>
    <row r="21" spans="2:16" s="170" customFormat="1" ht="21" customHeight="1" x14ac:dyDescent="0.2">
      <c r="B21" s="201">
        <v>2016</v>
      </c>
      <c r="C21" s="202">
        <v>15589</v>
      </c>
      <c r="D21" s="203">
        <v>42591</v>
      </c>
      <c r="E21" s="212" t="str">
        <f>TEXT(D21,"aaa")</f>
        <v>火</v>
      </c>
      <c r="F21" s="205" t="s">
        <v>156</v>
      </c>
      <c r="G21" s="204" t="s">
        <v>160</v>
      </c>
      <c r="H21" s="206">
        <v>17764</v>
      </c>
      <c r="I21" s="207">
        <v>2176</v>
      </c>
      <c r="J21" s="208">
        <v>14</v>
      </c>
      <c r="K21" s="207">
        <v>297969</v>
      </c>
      <c r="L21" s="329">
        <v>79.599999999999994</v>
      </c>
    </row>
    <row r="22" spans="2:16" s="170" customFormat="1" ht="21" customHeight="1" x14ac:dyDescent="0.2">
      <c r="B22" s="201">
        <v>2017</v>
      </c>
      <c r="C22" s="209">
        <v>15550</v>
      </c>
      <c r="D22" s="210">
        <v>42971</v>
      </c>
      <c r="E22" s="212" t="str">
        <f>TEXT(D22,"aaa")</f>
        <v>木</v>
      </c>
      <c r="F22" s="205" t="s">
        <v>156</v>
      </c>
      <c r="G22" s="204" t="s">
        <v>160</v>
      </c>
      <c r="H22" s="207">
        <v>17716</v>
      </c>
      <c r="I22" s="207">
        <v>2165</v>
      </c>
      <c r="J22" s="208">
        <v>13.9</v>
      </c>
      <c r="K22" s="207">
        <v>300493</v>
      </c>
      <c r="L22" s="329">
        <v>80.5</v>
      </c>
    </row>
    <row r="23" spans="2:16" s="170" customFormat="1" ht="21" customHeight="1" x14ac:dyDescent="0.2">
      <c r="B23" s="201">
        <v>2018</v>
      </c>
      <c r="C23" s="211">
        <v>16482</v>
      </c>
      <c r="D23" s="210">
        <v>43315</v>
      </c>
      <c r="E23" s="212" t="str">
        <f>TEXT(D23,"aaa")</f>
        <v>金</v>
      </c>
      <c r="F23" s="205" t="s">
        <v>156</v>
      </c>
      <c r="G23" s="213" t="s">
        <v>160</v>
      </c>
      <c r="H23" s="214">
        <v>18749</v>
      </c>
      <c r="I23" s="214">
        <v>2267</v>
      </c>
      <c r="J23" s="215">
        <v>13.8</v>
      </c>
      <c r="K23" s="214">
        <v>315434</v>
      </c>
      <c r="L23" s="330">
        <v>79.7</v>
      </c>
    </row>
    <row r="24" spans="2:16" s="170" customFormat="1" ht="21" customHeight="1" x14ac:dyDescent="0.2">
      <c r="B24" s="201">
        <v>2019</v>
      </c>
      <c r="C24" s="216">
        <v>16461</v>
      </c>
      <c r="D24" s="210">
        <v>43679</v>
      </c>
      <c r="E24" s="212" t="str">
        <f>TEXT(D24,"aaa")</f>
        <v>金</v>
      </c>
      <c r="F24" s="205" t="s">
        <v>156</v>
      </c>
      <c r="G24" s="204" t="s">
        <v>160</v>
      </c>
      <c r="H24" s="207">
        <v>18584</v>
      </c>
      <c r="I24" s="207">
        <v>2122</v>
      </c>
      <c r="J24" s="208">
        <v>12.9</v>
      </c>
      <c r="K24" s="207">
        <v>314988</v>
      </c>
      <c r="L24" s="329">
        <v>79.7</v>
      </c>
    </row>
    <row r="25" spans="2:16" s="170" customFormat="1" ht="21" customHeight="1" x14ac:dyDescent="0.2">
      <c r="B25" s="201">
        <v>2020</v>
      </c>
      <c r="C25" s="226">
        <v>16644.512300000002</v>
      </c>
      <c r="D25" s="269">
        <v>44063</v>
      </c>
      <c r="E25" s="212" t="str">
        <f>TEXT(D25,"aaa")</f>
        <v>木</v>
      </c>
      <c r="F25" s="270" t="s">
        <v>161</v>
      </c>
      <c r="G25" s="271" t="s">
        <v>70</v>
      </c>
      <c r="H25" s="272">
        <v>18608.276084999998</v>
      </c>
      <c r="I25" s="272">
        <v>1963.7637849999956</v>
      </c>
      <c r="J25" s="273">
        <v>11.8</v>
      </c>
      <c r="K25" s="178">
        <v>310302.50469999999</v>
      </c>
      <c r="L25" s="281">
        <v>77.7</v>
      </c>
    </row>
    <row r="26" spans="2:16" ht="21" customHeight="1" x14ac:dyDescent="0.5">
      <c r="B26" s="201">
        <v>2021</v>
      </c>
      <c r="C26" s="178">
        <v>16459.965700000001</v>
      </c>
      <c r="D26" s="269">
        <v>44413</v>
      </c>
      <c r="E26" s="212" t="s">
        <v>133</v>
      </c>
      <c r="F26" s="270" t="s">
        <v>157</v>
      </c>
      <c r="G26" s="271" t="s">
        <v>70</v>
      </c>
      <c r="H26" s="272">
        <v>18804.2435</v>
      </c>
      <c r="I26" s="272">
        <v>2344.2777999999998</v>
      </c>
      <c r="J26" s="273">
        <v>14.2</v>
      </c>
      <c r="K26" s="178">
        <v>308248.8</v>
      </c>
      <c r="L26" s="281" t="s">
        <v>192</v>
      </c>
      <c r="N26" s="170"/>
      <c r="O26" s="170"/>
      <c r="P26" s="170"/>
    </row>
    <row r="27" spans="2:16" x14ac:dyDescent="0.5">
      <c r="B27" s="201">
        <v>2022</v>
      </c>
      <c r="C27" s="178">
        <v>16608.180499999999</v>
      </c>
      <c r="D27" s="269">
        <v>44775</v>
      </c>
      <c r="E27" s="212" t="s">
        <v>135</v>
      </c>
      <c r="F27" s="270" t="s">
        <v>157</v>
      </c>
      <c r="G27" s="271" t="s">
        <v>70</v>
      </c>
      <c r="H27" s="272">
        <v>18561.339999999997</v>
      </c>
      <c r="I27" s="272">
        <v>1956.3270000000002</v>
      </c>
      <c r="J27" s="273">
        <v>11.8</v>
      </c>
      <c r="K27" s="178">
        <v>314860.90000000002</v>
      </c>
      <c r="L27" s="281">
        <v>79</v>
      </c>
    </row>
    <row r="28" spans="2:16" x14ac:dyDescent="0.5">
      <c r="B28" s="410">
        <v>2023</v>
      </c>
      <c r="C28" s="418">
        <v>16089.5761</v>
      </c>
      <c r="D28" s="412">
        <v>45134</v>
      </c>
      <c r="E28" s="413" t="s">
        <v>133</v>
      </c>
      <c r="F28" s="414" t="s">
        <v>156</v>
      </c>
      <c r="G28" s="415" t="s">
        <v>70</v>
      </c>
      <c r="H28" s="416">
        <v>18266.989999999998</v>
      </c>
      <c r="I28" s="416">
        <v>2177.4139000000005</v>
      </c>
      <c r="J28" s="417">
        <v>13.5</v>
      </c>
      <c r="K28" s="418">
        <v>299164.10000000003</v>
      </c>
      <c r="L28" s="419">
        <v>77.5</v>
      </c>
    </row>
    <row r="29" spans="2:16" x14ac:dyDescent="0.5">
      <c r="B29" s="196"/>
      <c r="C29" s="197"/>
      <c r="D29" s="198"/>
      <c r="E29" s="198"/>
      <c r="F29" s="198"/>
      <c r="G29" s="196"/>
      <c r="H29" s="196"/>
      <c r="I29" s="196"/>
      <c r="J29" s="196"/>
      <c r="K29" s="196"/>
      <c r="L29" s="196"/>
    </row>
    <row r="30" spans="2:16" ht="20.25" customHeight="1" x14ac:dyDescent="0.5">
      <c r="B30" s="196"/>
      <c r="C30" s="196"/>
      <c r="D30" s="198"/>
      <c r="E30" s="198"/>
      <c r="F30" s="198"/>
      <c r="G30" s="196"/>
      <c r="H30" s="196"/>
      <c r="I30" s="196"/>
      <c r="J30" s="196"/>
      <c r="K30" s="198"/>
      <c r="L30" s="198"/>
    </row>
    <row r="31" spans="2:16" ht="41.25" customHeight="1" x14ac:dyDescent="0.5">
      <c r="K31" s="169"/>
      <c r="L31" s="169"/>
    </row>
    <row r="32" spans="2:16" ht="20.25" customHeight="1" x14ac:dyDescent="0.5">
      <c r="K32" s="169"/>
      <c r="L32" s="169"/>
    </row>
    <row r="33" spans="2:17" ht="20.25" customHeight="1" x14ac:dyDescent="0.5">
      <c r="K33" s="169"/>
      <c r="L33" s="169"/>
    </row>
    <row r="34" spans="2:17" s="170" customFormat="1" ht="20.25" customHeight="1" x14ac:dyDescent="0.2">
      <c r="M34" s="219"/>
    </row>
    <row r="35" spans="2:17" s="170" customFormat="1" ht="20.25" customHeight="1" x14ac:dyDescent="0.2">
      <c r="M35" s="219"/>
    </row>
    <row r="36" spans="2:17" s="170" customFormat="1" ht="20.25" customHeight="1" x14ac:dyDescent="0.2">
      <c r="M36" s="219"/>
    </row>
    <row r="37" spans="2:17" s="170" customFormat="1" ht="20.25" customHeight="1" x14ac:dyDescent="0.2">
      <c r="M37" s="219"/>
    </row>
    <row r="38" spans="2:17" s="170" customFormat="1" ht="20.25" customHeight="1" x14ac:dyDescent="0.2">
      <c r="M38" s="219"/>
    </row>
    <row r="39" spans="2:17" s="170" customFormat="1" ht="20.25" customHeight="1" x14ac:dyDescent="0.2">
      <c r="M39" s="219"/>
    </row>
    <row r="40" spans="2:17" s="170" customFormat="1" ht="20.25" customHeight="1" x14ac:dyDescent="0.2">
      <c r="M40" s="219"/>
    </row>
    <row r="41" spans="2:17" s="170" customFormat="1" ht="20.25" customHeight="1" x14ac:dyDescent="0.2">
      <c r="M41" s="219"/>
    </row>
    <row r="42" spans="2:17" s="170" customFormat="1" ht="20.25" customHeight="1" x14ac:dyDescent="0.2">
      <c r="M42" s="219"/>
    </row>
    <row r="43" spans="2:17" s="170" customFormat="1" ht="18" customHeight="1" x14ac:dyDescent="0.2">
      <c r="M43" s="219"/>
    </row>
    <row r="44" spans="2:17" s="170" customFormat="1" ht="24" customHeight="1" x14ac:dyDescent="0.2">
      <c r="M44" s="219"/>
    </row>
    <row r="45" spans="2:17" x14ac:dyDescent="0.5">
      <c r="K45" s="169"/>
      <c r="L45" s="169"/>
      <c r="O45" s="198"/>
      <c r="P45" s="198"/>
      <c r="Q45" s="196"/>
    </row>
    <row r="46" spans="2:17" x14ac:dyDescent="0.5">
      <c r="K46" s="169"/>
      <c r="L46" s="169"/>
      <c r="O46" s="198"/>
      <c r="P46" s="198"/>
      <c r="Q46" s="196"/>
    </row>
    <row r="47" spans="2:17" x14ac:dyDescent="0.5">
      <c r="B47" s="196"/>
      <c r="C47" s="197"/>
      <c r="D47" s="198"/>
      <c r="E47" s="198"/>
      <c r="F47" s="198"/>
      <c r="G47" s="196"/>
      <c r="H47" s="196"/>
      <c r="I47" s="196"/>
      <c r="J47" s="196"/>
      <c r="K47" s="196"/>
      <c r="L47" s="196"/>
    </row>
  </sheetData>
  <mergeCells count="2">
    <mergeCell ref="B3:B4"/>
    <mergeCell ref="C3:L3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rowBreaks count="1" manualBreakCount="1">
    <brk id="31" max="11" man="1"/>
  </rowBreaks>
  <colBreaks count="1" manualBreakCount="1">
    <brk id="14" max="3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8D12B-2960-43F4-A15B-96758149CA9D}">
  <dimension ref="B1:Q36"/>
  <sheetViews>
    <sheetView view="pageBreakPreview" topLeftCell="A13" zoomScale="85" zoomScaleNormal="55" zoomScaleSheetLayoutView="85" workbookViewId="0">
      <selection activeCell="C1" sqref="C1"/>
    </sheetView>
  </sheetViews>
  <sheetFormatPr defaultColWidth="9" defaultRowHeight="17.399999999999999" x14ac:dyDescent="0.5"/>
  <cols>
    <col min="1" max="1" width="2.6640625" style="168" customWidth="1"/>
    <col min="2" max="2" width="7.77734375" style="168" customWidth="1"/>
    <col min="3" max="3" width="8.6640625" style="168" customWidth="1"/>
    <col min="4" max="4" width="6.77734375" style="169" customWidth="1"/>
    <col min="5" max="5" width="2.88671875" style="169" customWidth="1"/>
    <col min="6" max="6" width="12.77734375" style="169" customWidth="1"/>
    <col min="7" max="7" width="8.77734375" style="168" customWidth="1"/>
    <col min="8" max="8" width="8.44140625" style="168" customWidth="1"/>
    <col min="9" max="9" width="8.77734375" style="168" customWidth="1"/>
    <col min="10" max="10" width="9.21875" style="168" customWidth="1"/>
    <col min="11" max="11" width="10.6640625" style="168" customWidth="1"/>
    <col min="12" max="12" width="7.88671875" style="168" customWidth="1"/>
    <col min="13" max="13" width="4" style="168" customWidth="1"/>
    <col min="14" max="14" width="4" style="169" customWidth="1"/>
    <col min="15" max="15" width="5.88671875" style="169" bestFit="1" customWidth="1"/>
    <col min="16" max="16" width="10" style="169" customWidth="1"/>
    <col min="17" max="17" width="8.6640625" style="168" customWidth="1"/>
    <col min="18" max="18" width="8.109375" style="168" customWidth="1"/>
    <col min="19" max="16384" width="9" style="168"/>
  </cols>
  <sheetData>
    <row r="1" spans="2:16" x14ac:dyDescent="0.5">
      <c r="B1" s="133" t="s">
        <v>162</v>
      </c>
      <c r="C1" s="197" t="s">
        <v>255</v>
      </c>
      <c r="D1" s="198"/>
      <c r="E1" s="198"/>
      <c r="F1" s="198"/>
      <c r="G1" s="196"/>
      <c r="H1" s="196"/>
      <c r="I1" s="196"/>
      <c r="J1" s="196"/>
      <c r="K1" s="196"/>
    </row>
    <row r="2" spans="2:16" ht="13.95" customHeight="1" x14ac:dyDescent="0.5">
      <c r="B2" s="360" t="s">
        <v>151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N2" s="170"/>
      <c r="O2" s="170"/>
      <c r="P2" s="170"/>
    </row>
    <row r="3" spans="2:16" ht="19.5" customHeight="1" x14ac:dyDescent="0.5">
      <c r="B3" s="426"/>
      <c r="C3" s="428" t="s">
        <v>243</v>
      </c>
      <c r="D3" s="429"/>
      <c r="E3" s="429"/>
      <c r="F3" s="429"/>
      <c r="G3" s="429"/>
      <c r="H3" s="429"/>
      <c r="I3" s="429"/>
      <c r="J3" s="429"/>
      <c r="K3" s="429"/>
      <c r="L3" s="430"/>
      <c r="N3" s="170"/>
      <c r="O3" s="170"/>
      <c r="P3" s="170"/>
    </row>
    <row r="4" spans="2:16" ht="41.25" customHeight="1" x14ac:dyDescent="0.5">
      <c r="B4" s="427"/>
      <c r="C4" s="173" t="s">
        <v>177</v>
      </c>
      <c r="D4" s="172" t="s">
        <v>49</v>
      </c>
      <c r="E4" s="173" t="s">
        <v>50</v>
      </c>
      <c r="F4" s="172" t="s">
        <v>68</v>
      </c>
      <c r="G4" s="173" t="s">
        <v>67</v>
      </c>
      <c r="H4" s="173" t="s">
        <v>128</v>
      </c>
      <c r="I4" s="173" t="s">
        <v>129</v>
      </c>
      <c r="J4" s="173" t="s">
        <v>130</v>
      </c>
      <c r="K4" s="173" t="s">
        <v>178</v>
      </c>
      <c r="L4" s="173" t="s">
        <v>51</v>
      </c>
      <c r="N4" s="170"/>
      <c r="O4" s="170"/>
      <c r="P4" s="170"/>
    </row>
    <row r="5" spans="2:16" s="170" customFormat="1" ht="21" customHeight="1" x14ac:dyDescent="0.2">
      <c r="B5" s="282" t="s">
        <v>11</v>
      </c>
      <c r="C5" s="174">
        <v>521.5</v>
      </c>
      <c r="D5" s="322">
        <v>45307</v>
      </c>
      <c r="E5" s="212" t="s">
        <v>135</v>
      </c>
      <c r="F5" s="304" t="s">
        <v>164</v>
      </c>
      <c r="G5" s="305">
        <v>-5.7</v>
      </c>
      <c r="H5" s="174">
        <v>570.70000000000005</v>
      </c>
      <c r="I5" s="174">
        <v>49.200000000000045</v>
      </c>
      <c r="J5" s="305">
        <v>9.4</v>
      </c>
      <c r="K5" s="174">
        <v>11367</v>
      </c>
      <c r="L5" s="323">
        <v>90.8</v>
      </c>
    </row>
    <row r="6" spans="2:16" s="170" customFormat="1" ht="21" customHeight="1" x14ac:dyDescent="0.2">
      <c r="B6" s="177" t="s">
        <v>12</v>
      </c>
      <c r="C6" s="220">
        <v>1422.9</v>
      </c>
      <c r="D6" s="210">
        <v>45307</v>
      </c>
      <c r="E6" s="212" t="s">
        <v>135</v>
      </c>
      <c r="F6" s="270" t="s">
        <v>164</v>
      </c>
      <c r="G6" s="307">
        <v>-1.1000000000000001</v>
      </c>
      <c r="H6" s="178">
        <v>1627</v>
      </c>
      <c r="I6" s="178">
        <v>204.09999999999991</v>
      </c>
      <c r="J6" s="307">
        <v>14.3</v>
      </c>
      <c r="K6" s="178">
        <v>30083.7</v>
      </c>
      <c r="L6" s="324">
        <v>88.1</v>
      </c>
    </row>
    <row r="7" spans="2:16" s="170" customFormat="1" ht="21" customHeight="1" x14ac:dyDescent="0.2">
      <c r="B7" s="177" t="s">
        <v>13</v>
      </c>
      <c r="C7" s="178">
        <v>4989.7</v>
      </c>
      <c r="D7" s="210">
        <v>45327</v>
      </c>
      <c r="E7" s="212" t="s">
        <v>127</v>
      </c>
      <c r="F7" s="270" t="s">
        <v>156</v>
      </c>
      <c r="G7" s="307">
        <v>3</v>
      </c>
      <c r="H7" s="178">
        <v>5655</v>
      </c>
      <c r="I7" s="178">
        <v>665.30000000000018</v>
      </c>
      <c r="J7" s="307">
        <v>13.3</v>
      </c>
      <c r="K7" s="178">
        <v>99477.3</v>
      </c>
      <c r="L7" s="324">
        <v>83.1</v>
      </c>
    </row>
    <row r="8" spans="2:16" s="170" customFormat="1" ht="21" customHeight="1" x14ac:dyDescent="0.2">
      <c r="B8" s="177" t="s">
        <v>14</v>
      </c>
      <c r="C8" s="178">
        <v>2311.1999999999998</v>
      </c>
      <c r="D8" s="210">
        <v>45315</v>
      </c>
      <c r="E8" s="212" t="s">
        <v>134</v>
      </c>
      <c r="F8" s="270" t="s">
        <v>164</v>
      </c>
      <c r="G8" s="307">
        <v>0.1</v>
      </c>
      <c r="H8" s="178">
        <v>2528</v>
      </c>
      <c r="I8" s="178">
        <v>216.80000000000018</v>
      </c>
      <c r="J8" s="307">
        <v>9.4</v>
      </c>
      <c r="K8" s="178">
        <v>47351.8</v>
      </c>
      <c r="L8" s="324">
        <v>85.4</v>
      </c>
    </row>
    <row r="9" spans="2:16" s="170" customFormat="1" ht="21" customHeight="1" x14ac:dyDescent="0.2">
      <c r="B9" s="177" t="s">
        <v>15</v>
      </c>
      <c r="C9" s="178">
        <v>501.27</v>
      </c>
      <c r="D9" s="210">
        <v>45282</v>
      </c>
      <c r="E9" s="212" t="s">
        <v>136</v>
      </c>
      <c r="F9" s="270" t="s">
        <v>164</v>
      </c>
      <c r="G9" s="307">
        <v>0.4</v>
      </c>
      <c r="H9" s="178">
        <v>575.4</v>
      </c>
      <c r="I9" s="178">
        <v>74.13</v>
      </c>
      <c r="J9" s="307">
        <v>14.8</v>
      </c>
      <c r="K9" s="178">
        <v>10869</v>
      </c>
      <c r="L9" s="324">
        <v>90.3</v>
      </c>
    </row>
    <row r="10" spans="2:16" s="170" customFormat="1" ht="21" customHeight="1" x14ac:dyDescent="0.2">
      <c r="B10" s="177" t="s">
        <v>16</v>
      </c>
      <c r="C10" s="178">
        <v>2503.2300999999998</v>
      </c>
      <c r="D10" s="210">
        <v>45315</v>
      </c>
      <c r="E10" s="212" t="s">
        <v>134</v>
      </c>
      <c r="F10" s="270" t="s">
        <v>164</v>
      </c>
      <c r="G10" s="307">
        <v>2.4</v>
      </c>
      <c r="H10" s="178">
        <v>2727</v>
      </c>
      <c r="I10" s="178">
        <v>223.76990000000023</v>
      </c>
      <c r="J10" s="307">
        <v>8.9</v>
      </c>
      <c r="K10" s="178">
        <v>50281</v>
      </c>
      <c r="L10" s="324">
        <v>83.7</v>
      </c>
    </row>
    <row r="11" spans="2:16" s="170" customFormat="1" ht="21" customHeight="1" x14ac:dyDescent="0.2">
      <c r="B11" s="177" t="s">
        <v>17</v>
      </c>
      <c r="C11" s="178">
        <v>1047.2</v>
      </c>
      <c r="D11" s="210">
        <v>45315</v>
      </c>
      <c r="E11" s="212" t="s">
        <v>134</v>
      </c>
      <c r="F11" s="270" t="s">
        <v>164</v>
      </c>
      <c r="G11" s="307">
        <v>0.2</v>
      </c>
      <c r="H11" s="178">
        <v>1153</v>
      </c>
      <c r="I11" s="178">
        <v>105.79999999999995</v>
      </c>
      <c r="J11" s="307">
        <v>10.1</v>
      </c>
      <c r="K11" s="178">
        <v>21740.5</v>
      </c>
      <c r="L11" s="324">
        <v>86.5</v>
      </c>
    </row>
    <row r="12" spans="2:16" s="170" customFormat="1" ht="21" customHeight="1" x14ac:dyDescent="0.2">
      <c r="B12" s="177" t="s">
        <v>18</v>
      </c>
      <c r="C12" s="178">
        <v>464.2</v>
      </c>
      <c r="D12" s="210">
        <v>45315</v>
      </c>
      <c r="E12" s="212" t="s">
        <v>134</v>
      </c>
      <c r="F12" s="270" t="s">
        <v>164</v>
      </c>
      <c r="G12" s="307">
        <v>1.5</v>
      </c>
      <c r="H12" s="178">
        <v>504.2</v>
      </c>
      <c r="I12" s="178">
        <v>40</v>
      </c>
      <c r="J12" s="307">
        <v>8.6</v>
      </c>
      <c r="K12" s="178">
        <v>9725.2999999999993</v>
      </c>
      <c r="L12" s="324">
        <v>87.3</v>
      </c>
    </row>
    <row r="13" spans="2:16" s="170" customFormat="1" ht="21" customHeight="1" x14ac:dyDescent="0.2">
      <c r="B13" s="177" t="s">
        <v>19</v>
      </c>
      <c r="C13" s="178">
        <v>1528.8</v>
      </c>
      <c r="D13" s="210">
        <v>45315</v>
      </c>
      <c r="E13" s="212" t="s">
        <v>134</v>
      </c>
      <c r="F13" s="270" t="s">
        <v>164</v>
      </c>
      <c r="G13" s="307">
        <v>2.9</v>
      </c>
      <c r="H13" s="178">
        <v>1653</v>
      </c>
      <c r="I13" s="178">
        <v>124.20000000000005</v>
      </c>
      <c r="J13" s="307">
        <v>8.1</v>
      </c>
      <c r="K13" s="178">
        <v>31729.3</v>
      </c>
      <c r="L13" s="324">
        <v>86.5</v>
      </c>
    </row>
    <row r="14" spans="2:16" s="170" customFormat="1" ht="21" customHeight="1" thickBot="1" x14ac:dyDescent="0.25">
      <c r="B14" s="182" t="s">
        <v>20</v>
      </c>
      <c r="C14" s="221">
        <v>103.00999999999999</v>
      </c>
      <c r="D14" s="325">
        <v>45344</v>
      </c>
      <c r="E14" s="309" t="s">
        <v>133</v>
      </c>
      <c r="F14" s="310" t="s">
        <v>157</v>
      </c>
      <c r="G14" s="311">
        <v>23</v>
      </c>
      <c r="H14" s="221">
        <v>163</v>
      </c>
      <c r="I14" s="221">
        <v>59.990000000000009</v>
      </c>
      <c r="J14" s="311">
        <v>58.2</v>
      </c>
      <c r="K14" s="221">
        <v>2028.1</v>
      </c>
      <c r="L14" s="326">
        <v>82</v>
      </c>
    </row>
    <row r="15" spans="2:16" s="170" customFormat="1" ht="21" customHeight="1" thickTop="1" x14ac:dyDescent="0.2">
      <c r="B15" s="188" t="s">
        <v>52</v>
      </c>
      <c r="C15" s="189">
        <v>14461.550099999999</v>
      </c>
      <c r="D15" s="327">
        <v>45315</v>
      </c>
      <c r="E15" s="316" t="s">
        <v>134</v>
      </c>
      <c r="F15" s="317" t="s">
        <v>164</v>
      </c>
      <c r="G15" s="318" t="s">
        <v>70</v>
      </c>
      <c r="H15" s="319">
        <v>16526.669999999998</v>
      </c>
      <c r="I15" s="319">
        <v>2065.1199000000006</v>
      </c>
      <c r="J15" s="320">
        <v>14.3</v>
      </c>
      <c r="K15" s="189">
        <v>304377.90000000002</v>
      </c>
      <c r="L15" s="328">
        <v>87.7</v>
      </c>
    </row>
    <row r="16" spans="2:16" x14ac:dyDescent="0.5">
      <c r="C16" s="217"/>
      <c r="D16" s="198"/>
      <c r="E16" s="198"/>
      <c r="F16" s="198"/>
      <c r="G16" s="218"/>
      <c r="H16" s="218"/>
      <c r="I16" s="218"/>
      <c r="J16" s="218"/>
      <c r="K16" s="198"/>
      <c r="L16" s="198"/>
      <c r="N16" s="170"/>
      <c r="O16" s="170"/>
      <c r="P16" s="170"/>
    </row>
    <row r="17" spans="2:16" x14ac:dyDescent="0.5">
      <c r="C17" s="217"/>
      <c r="D17" s="198"/>
      <c r="E17" s="198"/>
      <c r="F17" s="198"/>
      <c r="G17" s="218"/>
      <c r="H17" s="218"/>
      <c r="I17" s="218"/>
      <c r="J17" s="218"/>
      <c r="K17" s="198"/>
      <c r="L17" s="198"/>
      <c r="N17" s="170"/>
      <c r="O17" s="170"/>
      <c r="P17" s="170"/>
    </row>
    <row r="18" spans="2:16" x14ac:dyDescent="0.5">
      <c r="B18" s="133" t="s">
        <v>147</v>
      </c>
      <c r="C18" s="197" t="s">
        <v>249</v>
      </c>
      <c r="D18" s="198"/>
      <c r="E18" s="198"/>
      <c r="F18" s="198"/>
      <c r="G18" s="196"/>
      <c r="H18" s="196"/>
      <c r="I18" s="196"/>
      <c r="J18" s="196"/>
      <c r="K18" s="196"/>
      <c r="L18" s="196"/>
    </row>
    <row r="19" spans="2:16" ht="20.25" customHeight="1" x14ac:dyDescent="0.5">
      <c r="B19" s="196"/>
      <c r="C19" s="196"/>
      <c r="D19" s="198"/>
      <c r="E19" s="198"/>
      <c r="F19" s="198"/>
      <c r="G19" s="196"/>
      <c r="H19" s="196"/>
      <c r="I19" s="196"/>
      <c r="J19" s="196"/>
      <c r="K19" s="198"/>
      <c r="L19" s="198"/>
    </row>
    <row r="20" spans="2:16" ht="41.25" customHeight="1" x14ac:dyDescent="0.5">
      <c r="B20" s="199" t="s">
        <v>57</v>
      </c>
      <c r="C20" s="171" t="s">
        <v>158</v>
      </c>
      <c r="D20" s="200" t="s">
        <v>49</v>
      </c>
      <c r="E20" s="173" t="s">
        <v>159</v>
      </c>
      <c r="F20" s="172" t="s">
        <v>68</v>
      </c>
      <c r="G20" s="173" t="s">
        <v>166</v>
      </c>
      <c r="H20" s="173" t="s">
        <v>128</v>
      </c>
      <c r="I20" s="173" t="s">
        <v>129</v>
      </c>
      <c r="J20" s="173" t="s">
        <v>130</v>
      </c>
      <c r="K20" s="173" t="s">
        <v>176</v>
      </c>
      <c r="L20" s="173" t="s">
        <v>51</v>
      </c>
    </row>
    <row r="21" spans="2:16" ht="20.25" customHeight="1" x14ac:dyDescent="0.5">
      <c r="B21" s="201">
        <v>2016</v>
      </c>
      <c r="C21" s="202">
        <v>14914</v>
      </c>
      <c r="D21" s="203">
        <v>42759</v>
      </c>
      <c r="E21" s="212" t="str">
        <f>TEXT(D21,"aaa")</f>
        <v>火</v>
      </c>
      <c r="F21" s="205" t="s">
        <v>167</v>
      </c>
      <c r="G21" s="204" t="s">
        <v>160</v>
      </c>
      <c r="H21" s="206">
        <v>16354</v>
      </c>
      <c r="I21" s="207">
        <v>1440</v>
      </c>
      <c r="J21" s="208">
        <v>9.6999999999999993</v>
      </c>
      <c r="K21" s="207">
        <v>314968</v>
      </c>
      <c r="L21" s="280" t="s">
        <v>168</v>
      </c>
    </row>
    <row r="22" spans="2:16" ht="20.25" customHeight="1" x14ac:dyDescent="0.5">
      <c r="B22" s="201">
        <v>2017</v>
      </c>
      <c r="C22" s="209">
        <v>15577</v>
      </c>
      <c r="D22" s="210">
        <v>43125</v>
      </c>
      <c r="E22" s="212" t="str">
        <f>TEXT(D22,"aaa")</f>
        <v>木</v>
      </c>
      <c r="F22" s="205" t="s">
        <v>167</v>
      </c>
      <c r="G22" s="204" t="s">
        <v>160</v>
      </c>
      <c r="H22" s="207">
        <v>16915</v>
      </c>
      <c r="I22" s="207">
        <v>1339</v>
      </c>
      <c r="J22" s="208">
        <v>8.6</v>
      </c>
      <c r="K22" s="207">
        <v>330605</v>
      </c>
      <c r="L22" s="280" t="s">
        <v>169</v>
      </c>
    </row>
    <row r="23" spans="2:16" s="170" customFormat="1" ht="20.25" customHeight="1" x14ac:dyDescent="0.2">
      <c r="B23" s="201">
        <v>2018</v>
      </c>
      <c r="C23" s="211">
        <v>14603</v>
      </c>
      <c r="D23" s="210">
        <v>43475</v>
      </c>
      <c r="E23" s="212" t="str">
        <f>TEXT(D23,"aaa")</f>
        <v>木</v>
      </c>
      <c r="F23" s="205" t="s">
        <v>164</v>
      </c>
      <c r="G23" s="213" t="s">
        <v>160</v>
      </c>
      <c r="H23" s="214">
        <v>16104</v>
      </c>
      <c r="I23" s="214">
        <v>1501</v>
      </c>
      <c r="J23" s="215">
        <v>10.3</v>
      </c>
      <c r="K23" s="214">
        <v>308436</v>
      </c>
      <c r="L23" s="280" t="s">
        <v>168</v>
      </c>
      <c r="M23" s="219"/>
    </row>
    <row r="24" spans="2:16" s="170" customFormat="1" ht="20.25" customHeight="1" x14ac:dyDescent="0.2">
      <c r="B24" s="201">
        <v>2019</v>
      </c>
      <c r="C24" s="216">
        <v>14619</v>
      </c>
      <c r="D24" s="210">
        <v>43868</v>
      </c>
      <c r="E24" s="212" t="str">
        <f>TEXT(D24,"aaa")</f>
        <v>金</v>
      </c>
      <c r="F24" s="205" t="s">
        <v>164</v>
      </c>
      <c r="G24" s="204" t="s">
        <v>160</v>
      </c>
      <c r="H24" s="207">
        <v>16808</v>
      </c>
      <c r="I24" s="207">
        <v>2189</v>
      </c>
      <c r="J24" s="208">
        <v>15</v>
      </c>
      <c r="K24" s="207">
        <v>303347</v>
      </c>
      <c r="L24" s="280" t="s">
        <v>170</v>
      </c>
      <c r="M24" s="219"/>
    </row>
    <row r="25" spans="2:16" s="170" customFormat="1" ht="20.25" customHeight="1" x14ac:dyDescent="0.2">
      <c r="B25" s="201">
        <v>2020</v>
      </c>
      <c r="C25" s="226">
        <v>15606.619200000001</v>
      </c>
      <c r="D25" s="269">
        <v>44204</v>
      </c>
      <c r="E25" s="212" t="str">
        <f>TEXT(D25,"aaa")</f>
        <v>金</v>
      </c>
      <c r="F25" s="270" t="s">
        <v>164</v>
      </c>
      <c r="G25" s="271" t="s">
        <v>70</v>
      </c>
      <c r="H25" s="272">
        <v>17012.2114</v>
      </c>
      <c r="I25" s="272">
        <v>1405.5921999999991</v>
      </c>
      <c r="J25" s="273">
        <v>9</v>
      </c>
      <c r="K25" s="178">
        <v>329833.17850000004</v>
      </c>
      <c r="L25" s="281" t="s">
        <v>165</v>
      </c>
      <c r="M25" s="219"/>
    </row>
    <row r="26" spans="2:16" s="170" customFormat="1" ht="20.25" customHeight="1" x14ac:dyDescent="0.2">
      <c r="B26" s="201">
        <v>2021</v>
      </c>
      <c r="C26" s="226">
        <v>15118.572699999999</v>
      </c>
      <c r="D26" s="269">
        <v>44575</v>
      </c>
      <c r="E26" s="212" t="s">
        <v>136</v>
      </c>
      <c r="F26" s="270" t="s">
        <v>164</v>
      </c>
      <c r="G26" s="271" t="s">
        <v>70</v>
      </c>
      <c r="H26" s="272">
        <v>16783.4162</v>
      </c>
      <c r="I26" s="272">
        <v>1664.8435000000009</v>
      </c>
      <c r="J26" s="273">
        <v>11</v>
      </c>
      <c r="K26" s="178">
        <v>317616.90000000002</v>
      </c>
      <c r="L26" s="281">
        <v>87.5</v>
      </c>
      <c r="M26" s="219"/>
    </row>
    <row r="27" spans="2:16" s="170" customFormat="1" ht="20.25" customHeight="1" x14ac:dyDescent="0.2">
      <c r="B27" s="201">
        <v>2022</v>
      </c>
      <c r="C27" s="226">
        <v>15967.354699999998</v>
      </c>
      <c r="D27" s="269">
        <v>44951</v>
      </c>
      <c r="E27" s="212" t="s">
        <v>134</v>
      </c>
      <c r="F27" s="270" t="s">
        <v>164</v>
      </c>
      <c r="G27" s="271" t="s">
        <v>70</v>
      </c>
      <c r="H27" s="272">
        <v>17587.030000000002</v>
      </c>
      <c r="I27" s="272">
        <v>1619.6753000000003</v>
      </c>
      <c r="J27" s="273">
        <v>10.1</v>
      </c>
      <c r="K27" s="178">
        <v>332978.09999999998</v>
      </c>
      <c r="L27" s="281">
        <v>86.9</v>
      </c>
      <c r="M27" s="219"/>
    </row>
    <row r="28" spans="2:16" s="170" customFormat="1" ht="20.25" customHeight="1" x14ac:dyDescent="0.2">
      <c r="B28" s="410">
        <v>2023</v>
      </c>
      <c r="C28" s="411">
        <v>14461.550099999999</v>
      </c>
      <c r="D28" s="412">
        <v>45315</v>
      </c>
      <c r="E28" s="413" t="s">
        <v>134</v>
      </c>
      <c r="F28" s="414" t="s">
        <v>164</v>
      </c>
      <c r="G28" s="415" t="s">
        <v>70</v>
      </c>
      <c r="H28" s="416">
        <v>16526.669999999998</v>
      </c>
      <c r="I28" s="416">
        <v>2065.1199000000006</v>
      </c>
      <c r="J28" s="417">
        <v>14.3</v>
      </c>
      <c r="K28" s="418">
        <v>304377.90000000002</v>
      </c>
      <c r="L28" s="419">
        <v>87.7</v>
      </c>
      <c r="M28" s="219"/>
    </row>
    <row r="29" spans="2:16" s="170" customFormat="1" ht="20.25" customHeight="1" x14ac:dyDescent="0.2">
      <c r="M29" s="219"/>
    </row>
    <row r="30" spans="2:16" s="170" customFormat="1" ht="20.25" customHeight="1" x14ac:dyDescent="0.2">
      <c r="M30" s="219"/>
    </row>
    <row r="31" spans="2:16" s="170" customFormat="1" ht="20.25" customHeight="1" x14ac:dyDescent="0.2">
      <c r="M31" s="219"/>
    </row>
    <row r="32" spans="2:16" s="170" customFormat="1" ht="18" customHeight="1" x14ac:dyDescent="0.2">
      <c r="M32" s="219"/>
    </row>
    <row r="33" spans="2:17" s="170" customFormat="1" ht="24" customHeight="1" x14ac:dyDescent="0.2">
      <c r="M33" s="219"/>
    </row>
    <row r="34" spans="2:17" x14ac:dyDescent="0.5">
      <c r="K34" s="169"/>
      <c r="L34" s="169"/>
      <c r="O34" s="198"/>
      <c r="P34" s="198"/>
      <c r="Q34" s="196"/>
    </row>
    <row r="35" spans="2:17" x14ac:dyDescent="0.5">
      <c r="K35" s="169"/>
      <c r="L35" s="169"/>
      <c r="O35" s="198"/>
      <c r="P35" s="198"/>
      <c r="Q35" s="196"/>
    </row>
    <row r="36" spans="2:17" x14ac:dyDescent="0.5">
      <c r="B36" s="196"/>
      <c r="C36" s="197"/>
      <c r="D36" s="198"/>
      <c r="E36" s="198"/>
      <c r="F36" s="198"/>
      <c r="G36" s="196"/>
      <c r="H36" s="196"/>
      <c r="I36" s="196"/>
      <c r="J36" s="196"/>
      <c r="K36" s="196"/>
      <c r="L36" s="196"/>
    </row>
  </sheetData>
  <mergeCells count="2">
    <mergeCell ref="C3:L3"/>
    <mergeCell ref="B3:B4"/>
  </mergeCells>
  <phoneticPr fontId="1"/>
  <pageMargins left="0.2" right="0.27" top="0.67" bottom="0.83" header="0.51200000000000001" footer="0.51200000000000001"/>
  <pageSetup paperSize="9" scale="83" orientation="portrait" r:id="rId1"/>
  <headerFooter alignWithMargins="0"/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E041C-6E3C-4916-9A8E-F1198A83FB21}">
  <dimension ref="B1:N14"/>
  <sheetViews>
    <sheetView view="pageBreakPreview" zoomScale="70" zoomScaleNormal="55" zoomScaleSheetLayoutView="70" workbookViewId="0">
      <selection activeCell="C7" sqref="C7"/>
    </sheetView>
  </sheetViews>
  <sheetFormatPr defaultColWidth="9" defaultRowHeight="17.399999999999999" x14ac:dyDescent="0.5"/>
  <cols>
    <col min="1" max="1" width="2.6640625" style="168" customWidth="1"/>
    <col min="2" max="2" width="7.77734375" style="168" customWidth="1"/>
    <col min="3" max="3" width="12.77734375" style="168" customWidth="1"/>
    <col min="4" max="4" width="16.77734375" style="169" customWidth="1"/>
    <col min="5" max="5" width="12.21875" style="169" customWidth="1"/>
    <col min="6" max="6" width="20.44140625" style="168" customWidth="1"/>
    <col min="7" max="8" width="22.6640625" style="168" customWidth="1"/>
    <col min="9" max="9" width="15.21875" style="169" customWidth="1"/>
    <col min="10" max="10" width="2.6640625" style="169" customWidth="1"/>
    <col min="11" max="12" width="10" style="169" customWidth="1"/>
    <col min="13" max="18" width="10" style="168" customWidth="1"/>
    <col min="19" max="16384" width="9" style="168"/>
  </cols>
  <sheetData>
    <row r="1" spans="2:14" ht="18" customHeight="1" x14ac:dyDescent="0.5">
      <c r="B1" s="133" t="s">
        <v>148</v>
      </c>
      <c r="C1" s="168" t="s">
        <v>256</v>
      </c>
    </row>
    <row r="2" spans="2:14" ht="13.95" customHeight="1" x14ac:dyDescent="0.5">
      <c r="B2" s="170"/>
      <c r="C2" s="170"/>
      <c r="D2" s="170"/>
      <c r="E2" s="170"/>
      <c r="F2" s="170"/>
      <c r="G2" s="170"/>
      <c r="I2" s="170"/>
      <c r="J2" s="170"/>
    </row>
    <row r="3" spans="2:14" ht="18" customHeight="1" x14ac:dyDescent="0.5">
      <c r="B3" s="347" t="s">
        <v>193</v>
      </c>
      <c r="C3" s="347" t="s">
        <v>194</v>
      </c>
      <c r="D3" s="348" t="s">
        <v>195</v>
      </c>
      <c r="E3" s="347" t="s">
        <v>196</v>
      </c>
      <c r="F3" s="349" t="s">
        <v>197</v>
      </c>
      <c r="G3" s="350" t="s">
        <v>198</v>
      </c>
      <c r="H3" s="349" t="s">
        <v>199</v>
      </c>
      <c r="I3" s="350" t="s">
        <v>200</v>
      </c>
      <c r="J3" s="170"/>
    </row>
    <row r="4" spans="2:14" ht="18" customHeight="1" x14ac:dyDescent="0.5">
      <c r="B4" s="351">
        <v>2023</v>
      </c>
      <c r="C4" s="352">
        <v>45126</v>
      </c>
      <c r="D4" s="353" t="s">
        <v>247</v>
      </c>
      <c r="E4" s="354" t="s">
        <v>201</v>
      </c>
      <c r="F4" s="355">
        <v>51842</v>
      </c>
      <c r="G4" s="355">
        <v>54998</v>
      </c>
      <c r="H4" s="355">
        <v>3156</v>
      </c>
      <c r="I4" s="351">
        <v>6.09</v>
      </c>
      <c r="J4" s="170"/>
    </row>
    <row r="5" spans="2:14" s="170" customFormat="1" ht="18" customHeight="1" x14ac:dyDescent="0.2">
      <c r="H5" s="227"/>
    </row>
    <row r="6" spans="2:14" s="170" customFormat="1" ht="18" customHeight="1" x14ac:dyDescent="0.2">
      <c r="H6" s="228"/>
    </row>
    <row r="7" spans="2:14" s="170" customFormat="1" ht="18" customHeight="1" x14ac:dyDescent="0.5">
      <c r="B7" s="170" t="s">
        <v>181</v>
      </c>
      <c r="C7" s="170" t="s">
        <v>257</v>
      </c>
      <c r="E7" s="168"/>
      <c r="F7" s="168"/>
      <c r="G7" s="168"/>
      <c r="H7" s="168"/>
      <c r="I7" s="168"/>
    </row>
    <row r="8" spans="2:14" s="170" customFormat="1" ht="13.95" customHeight="1" x14ac:dyDescent="0.5">
      <c r="E8" s="168"/>
      <c r="F8" s="168"/>
      <c r="G8" s="168"/>
      <c r="H8" s="168"/>
      <c r="I8" s="168"/>
    </row>
    <row r="9" spans="2:14" s="170" customFormat="1" ht="18" customHeight="1" x14ac:dyDescent="0.5">
      <c r="B9" s="347" t="s">
        <v>193</v>
      </c>
      <c r="C9" s="347" t="s">
        <v>194</v>
      </c>
      <c r="D9" s="348" t="s">
        <v>195</v>
      </c>
      <c r="E9" s="347" t="s">
        <v>196</v>
      </c>
      <c r="F9" s="349" t="s">
        <v>197</v>
      </c>
      <c r="G9" s="350" t="s">
        <v>198</v>
      </c>
      <c r="H9" s="349" t="s">
        <v>199</v>
      </c>
      <c r="I9" s="347" t="s">
        <v>200</v>
      </c>
      <c r="N9" s="168"/>
    </row>
    <row r="10" spans="2:14" s="170" customFormat="1" ht="18" customHeight="1" x14ac:dyDescent="0.5">
      <c r="B10" s="351">
        <v>2023</v>
      </c>
      <c r="C10" s="352">
        <v>45348</v>
      </c>
      <c r="D10" s="353" t="s">
        <v>248</v>
      </c>
      <c r="E10" s="354" t="s">
        <v>183</v>
      </c>
      <c r="F10" s="356">
        <v>4433</v>
      </c>
      <c r="G10" s="355">
        <v>4829</v>
      </c>
      <c r="H10" s="356">
        <v>396</v>
      </c>
      <c r="I10" s="357">
        <v>8.93</v>
      </c>
      <c r="N10" s="187"/>
    </row>
    <row r="11" spans="2:14" s="170" customFormat="1" ht="20.25" customHeight="1" x14ac:dyDescent="0.5">
      <c r="H11" s="227"/>
      <c r="N11" s="168"/>
    </row>
    <row r="12" spans="2:14" s="170" customFormat="1" ht="18" customHeight="1" x14ac:dyDescent="0.5">
      <c r="H12" s="228"/>
      <c r="N12" s="168"/>
    </row>
    <row r="13" spans="2:14" s="170" customFormat="1" ht="18" customHeight="1" x14ac:dyDescent="0.5">
      <c r="N13" s="187"/>
    </row>
    <row r="14" spans="2:14" s="170" customFormat="1" ht="18" customHeight="1" x14ac:dyDescent="0.5">
      <c r="H14" s="194"/>
      <c r="N14" s="168"/>
    </row>
  </sheetData>
  <phoneticPr fontId="1"/>
  <pageMargins left="0.2" right="0.27" top="0.67" bottom="0.83" header="0.51200000000000001" footer="0.51200000000000001"/>
  <pageSetup paperSize="9" scale="4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11</vt:i4>
      </vt:variant>
    </vt:vector>
  </HeadingPairs>
  <TitlesOfParts>
    <vt:vector size="24" baseType="lpstr">
      <vt:lpstr>P2,3_気象概況 </vt:lpstr>
      <vt:lpstr>P4,5_最大需要電力</vt:lpstr>
      <vt:lpstr>P6,7_需要電力量</vt:lpstr>
      <vt:lpstr>P8_負荷率</vt:lpstr>
      <vt:lpstr>需要電力量（過去から）</vt:lpstr>
      <vt:lpstr>負荷率（過去から）</vt:lpstr>
      <vt:lpstr>P10,11_夏季・最大需要電力</vt:lpstr>
      <vt:lpstr>P12,13_冬季・最大需要電力</vt:lpstr>
      <vt:lpstr>P14_最小広域予備率</vt:lpstr>
      <vt:lpstr>P15_最小需要電力</vt:lpstr>
      <vt:lpstr>P16_夏季・冬季・日最大需要電力量</vt:lpstr>
      <vt:lpstr>P17_指示実績</vt:lpstr>
      <vt:lpstr>P20～22＿再エネ抑制実績</vt:lpstr>
      <vt:lpstr>'P10,11_夏季・最大需要電力'!Print_Area</vt:lpstr>
      <vt:lpstr>'P12,13_冬季・最大需要電力'!Print_Area</vt:lpstr>
      <vt:lpstr>P14_最小広域予備率!Print_Area</vt:lpstr>
      <vt:lpstr>P15_最小需要電力!Print_Area</vt:lpstr>
      <vt:lpstr>P16_夏季・冬季・日最大需要電力量!Print_Area</vt:lpstr>
      <vt:lpstr>'P2,3_気象概況 '!Print_Area</vt:lpstr>
      <vt:lpstr>'P4,5_最大需要電力'!Print_Area</vt:lpstr>
      <vt:lpstr>'P6,7_需要電力量'!Print_Area</vt:lpstr>
      <vt:lpstr>P8_負荷率!Print_Area</vt:lpstr>
      <vt:lpstr>'需要電力量（過去から）'!Print_Area</vt:lpstr>
      <vt:lpstr>'負荷率（過去から）'!Print_Area</vt:lpstr>
    </vt:vector>
  </TitlesOfParts>
  <Company>電力広域的運営推進機関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　由枝</dc:creator>
  <cp:lastModifiedBy>酒井　由枝</cp:lastModifiedBy>
  <cp:lastPrinted>2020-12-07T05:16:06Z</cp:lastPrinted>
  <dcterms:created xsi:type="dcterms:W3CDTF">2015-06-02T07:31:53Z</dcterms:created>
  <dcterms:modified xsi:type="dcterms:W3CDTF">2024-12-12T02:06:25Z</dcterms:modified>
</cp:coreProperties>
</file>