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defaultThemeVersion="166925"/>
  <xr:revisionPtr revIDLastSave="0" documentId="13_ncr:1_{3F35388C-576E-4DD8-8662-D8EC48A6C5E1}" xr6:coauthVersionLast="36" xr6:coauthVersionMax="36" xr10:uidLastSave="{00000000-0000-0000-0000-000000000000}"/>
  <bookViews>
    <workbookView xWindow="0" yWindow="0" windowWidth="23040" windowHeight="8964" xr2:uid="{D85C6738-2622-4D36-AD20-4772D4C6F888}"/>
  </bookViews>
  <sheets>
    <sheet name="はじめに" sheetId="11" r:id="rId1"/>
    <sheet name="【方法1】" sheetId="3" r:id="rId2"/>
    <sheet name="入力例【方法1】" sheetId="7" r:id="rId3"/>
    <sheet name="【方法2】" sheetId="5" r:id="rId4"/>
    <sheet name="入力例【方法2】" sheetId="1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2" l="1"/>
  <c r="F32" i="12" s="1"/>
  <c r="C26" i="12"/>
  <c r="C17" i="12"/>
  <c r="F35" i="12" l="1"/>
  <c r="F34" i="12"/>
  <c r="G33" i="12"/>
  <c r="N27" i="7" l="1"/>
  <c r="N23" i="7"/>
  <c r="N21" i="7"/>
  <c r="N20" i="7"/>
  <c r="N29" i="7"/>
  <c r="F33" i="7" s="1"/>
  <c r="N28" i="7"/>
  <c r="M29" i="7"/>
  <c r="L29" i="7"/>
  <c r="K29" i="7"/>
  <c r="J29" i="7"/>
  <c r="I29" i="7"/>
  <c r="H29" i="7"/>
  <c r="G29" i="7"/>
  <c r="F29" i="7"/>
  <c r="E29" i="7"/>
  <c r="N26" i="7"/>
  <c r="C26" i="7"/>
  <c r="N25" i="7"/>
  <c r="N24" i="7"/>
  <c r="N22" i="7"/>
  <c r="N18" i="7"/>
  <c r="N17" i="7"/>
  <c r="C17" i="7"/>
  <c r="J29" i="3"/>
  <c r="I28" i="5"/>
  <c r="F32" i="5" s="1"/>
  <c r="N19" i="7" l="1"/>
  <c r="F36" i="7"/>
  <c r="F35" i="7"/>
  <c r="G34" i="7"/>
  <c r="F35" i="5"/>
  <c r="F34" i="5"/>
  <c r="N29" i="3" l="1"/>
  <c r="G33" i="5" l="1"/>
  <c r="C26" i="5"/>
  <c r="C17" i="5"/>
  <c r="K29" i="3" l="1"/>
  <c r="F33" i="3"/>
  <c r="F35" i="3" s="1"/>
  <c r="F29" i="3"/>
  <c r="G29" i="3"/>
  <c r="H29" i="3"/>
  <c r="I29" i="3"/>
  <c r="L29" i="3"/>
  <c r="M29" i="3"/>
  <c r="E29" i="3"/>
  <c r="N18" i="3"/>
  <c r="N19" i="3"/>
  <c r="N20" i="3"/>
  <c r="N21" i="3"/>
  <c r="N22" i="3"/>
  <c r="N23" i="3"/>
  <c r="N24" i="3"/>
  <c r="N25" i="3"/>
  <c r="N26" i="3"/>
  <c r="N27" i="3"/>
  <c r="N28" i="3"/>
  <c r="N17" i="3"/>
  <c r="C26" i="3"/>
  <c r="C17" i="3"/>
  <c r="G34" i="3" l="1"/>
  <c r="F3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6157B2DA-EB66-4984-91EA-BB2EB869249C}">
      <text>
        <r>
          <rPr>
            <sz val="10"/>
            <color indexed="81"/>
            <rFont val="游ゴシック"/>
            <family val="3"/>
            <charset val="128"/>
          </rPr>
          <t>再算定後の請求額通知書を参照してください</t>
        </r>
      </text>
    </comment>
    <comment ref="F17" authorId="0" shapeId="0" xr:uid="{BE5D1C7C-0E48-4376-AA0A-91F1BB9A81EC}">
      <text>
        <r>
          <rPr>
            <sz val="10"/>
            <color indexed="81"/>
            <rFont val="游ゴシック"/>
            <family val="3"/>
            <charset val="128"/>
          </rPr>
          <t>再算定後の請求額通知書を参照してください</t>
        </r>
      </text>
    </comment>
    <comment ref="G17" authorId="0" shapeId="0" xr:uid="{7D2C16B4-11F3-4EC5-9772-2F3381457FC1}">
      <text>
        <r>
          <rPr>
            <sz val="10"/>
            <color indexed="81"/>
            <rFont val="游ゴシック"/>
            <family val="3"/>
            <charset val="128"/>
          </rPr>
          <t>再算定後の請求額通知書を参照してください</t>
        </r>
      </text>
    </comment>
    <comment ref="H17" authorId="0" shapeId="0" xr:uid="{27669554-3882-4750-9DA1-1CC7D21E4390}">
      <text>
        <r>
          <rPr>
            <sz val="10"/>
            <color indexed="81"/>
            <rFont val="游ゴシック"/>
            <family val="3"/>
            <charset val="128"/>
          </rPr>
          <t>再算定後の請求額通知書を参照してください</t>
        </r>
      </text>
    </comment>
    <comment ref="K17" authorId="0" shapeId="0" xr:uid="{E6DBF286-814A-49EC-961D-EB7E99AA5A02}">
      <text>
        <r>
          <rPr>
            <sz val="10"/>
            <color indexed="81"/>
            <rFont val="游ゴシック"/>
            <family val="3"/>
            <charset val="128"/>
          </rPr>
          <t>再算定後の請求額通知書を参照してください</t>
        </r>
      </text>
    </comment>
    <comment ref="E18" authorId="0" shapeId="0" xr:uid="{BA4C0093-FBD2-4DE8-8139-27D90B9D1113}">
      <text>
        <r>
          <rPr>
            <sz val="10"/>
            <color indexed="81"/>
            <rFont val="游ゴシック"/>
            <family val="3"/>
            <charset val="128"/>
          </rPr>
          <t>再算定後の請求額通知書を参照してください</t>
        </r>
      </text>
    </comment>
    <comment ref="H19" authorId="0" shapeId="0" xr:uid="{98392FB9-049D-4475-A933-805BB1F498CB}">
      <text>
        <r>
          <rPr>
            <sz val="10"/>
            <color indexed="81"/>
            <rFont val="游ゴシック"/>
            <family val="3"/>
            <charset val="128"/>
          </rPr>
          <t>再算定後の請求額通知書を参照してください</t>
        </r>
      </text>
    </comment>
    <comment ref="L22" authorId="0" shapeId="0" xr:uid="{75E9462E-6E38-42F0-BD2B-37218E41CA49}">
      <text>
        <r>
          <rPr>
            <sz val="10"/>
            <color indexed="81"/>
            <rFont val="游ゴシック"/>
            <family val="3"/>
            <charset val="128"/>
          </rPr>
          <t>再算定後の請求額通知書を参照してください</t>
        </r>
      </text>
    </comment>
    <comment ref="E23" authorId="0" shapeId="0" xr:uid="{DC65B1FE-D88D-44CF-A256-47AEC46E0BAA}">
      <text>
        <r>
          <rPr>
            <sz val="10"/>
            <color indexed="81"/>
            <rFont val="游ゴシック"/>
            <family val="3"/>
            <charset val="128"/>
          </rPr>
          <t>再算定後の請求額通知書を参照してください</t>
        </r>
      </text>
    </comment>
    <comment ref="L23" authorId="0" shapeId="0" xr:uid="{945BFCF5-B790-44E2-A3F5-A795A3D67BBE}">
      <text>
        <r>
          <rPr>
            <sz val="10"/>
            <color indexed="81"/>
            <rFont val="游ゴシック"/>
            <family val="3"/>
            <charset val="128"/>
          </rPr>
          <t>再算定後の請求額通知書を参照してください</t>
        </r>
      </text>
    </comment>
    <comment ref="E24" authorId="0" shapeId="0" xr:uid="{F50857F1-A880-4F1C-8753-F68BB65F8F48}">
      <text>
        <r>
          <rPr>
            <sz val="10"/>
            <color indexed="81"/>
            <rFont val="游ゴシック"/>
            <family val="3"/>
            <charset val="128"/>
          </rPr>
          <t>再算定後の請求額通知書を参照してください</t>
        </r>
      </text>
    </comment>
    <comment ref="L25" authorId="0" shapeId="0" xr:uid="{B2A3373B-5FA4-4D40-B6F1-7B822A00A7AC}">
      <text>
        <r>
          <rPr>
            <sz val="10"/>
            <color indexed="81"/>
            <rFont val="游ゴシック"/>
            <family val="3"/>
            <charset val="128"/>
          </rPr>
          <t>再算定後の請求額通知書を参照してください</t>
        </r>
      </text>
    </comment>
    <comment ref="L26" authorId="0" shapeId="0" xr:uid="{39E95436-BF2E-4B71-B2F3-FC831B7D3F64}">
      <text>
        <r>
          <rPr>
            <sz val="10"/>
            <color indexed="81"/>
            <rFont val="游ゴシック"/>
            <family val="3"/>
            <charset val="128"/>
          </rPr>
          <t>再算定後の請求額通知書を参照してください</t>
        </r>
      </text>
    </comment>
    <comment ref="L27" authorId="0" shapeId="0" xr:uid="{4C202F88-C6D2-4AEA-AD1F-95B2546B79BD}">
      <text>
        <r>
          <rPr>
            <sz val="10"/>
            <color indexed="81"/>
            <rFont val="游ゴシック"/>
            <family val="3"/>
            <charset val="128"/>
          </rPr>
          <t>再算定後の請求額通知書を参照してください</t>
        </r>
      </text>
    </comment>
    <comment ref="M27" authorId="0" shapeId="0" xr:uid="{9A60133E-3125-40A1-873D-11E766A8EB33}">
      <text>
        <r>
          <rPr>
            <sz val="10"/>
            <color indexed="81"/>
            <rFont val="游ゴシック"/>
            <family val="3"/>
            <charset val="128"/>
          </rPr>
          <t>再算定後の請求額通知書を参照してください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A496C827-0698-4025-B445-F90272FFE1F7}">
      <text>
        <r>
          <rPr>
            <sz val="10"/>
            <color indexed="81"/>
            <rFont val="游ゴシック"/>
            <family val="3"/>
            <charset val="128"/>
          </rPr>
          <t>再算定後の請求額通知書を参照してください</t>
        </r>
      </text>
    </comment>
    <comment ref="F17" authorId="0" shapeId="0" xr:uid="{6A470CAD-F15F-4ED0-B913-6EA4CB2656F1}">
      <text>
        <r>
          <rPr>
            <sz val="10"/>
            <color indexed="81"/>
            <rFont val="游ゴシック"/>
            <family val="3"/>
            <charset val="128"/>
          </rPr>
          <t>再算定後の請求額通知書を参照してください</t>
        </r>
      </text>
    </comment>
    <comment ref="G17" authorId="0" shapeId="0" xr:uid="{046BDA9F-66E0-4063-8936-2916204C5B1E}">
      <text>
        <r>
          <rPr>
            <sz val="10"/>
            <color indexed="81"/>
            <rFont val="游ゴシック"/>
            <family val="3"/>
            <charset val="128"/>
          </rPr>
          <t>再算定後の請求額通知書を参照してください</t>
        </r>
      </text>
    </comment>
    <comment ref="H17" authorId="0" shapeId="0" xr:uid="{EAB14731-E2F7-485C-9BD6-B08DB8067511}">
      <text>
        <r>
          <rPr>
            <sz val="10"/>
            <color indexed="81"/>
            <rFont val="游ゴシック"/>
            <family val="3"/>
            <charset val="128"/>
          </rPr>
          <t>再算定後の請求額通知書を参照してください</t>
        </r>
      </text>
    </comment>
    <comment ref="K17" authorId="0" shapeId="0" xr:uid="{2E51D02C-E682-494F-BA47-9D88C51FDAD1}">
      <text>
        <r>
          <rPr>
            <sz val="10"/>
            <color indexed="81"/>
            <rFont val="游ゴシック"/>
            <family val="3"/>
            <charset val="128"/>
          </rPr>
          <t>再算定後の請求額通知書を参照してください</t>
        </r>
      </text>
    </comment>
    <comment ref="E18" authorId="0" shapeId="0" xr:uid="{BA1E9D13-64CC-4CA6-B2DE-E9CFDF352406}">
      <text>
        <r>
          <rPr>
            <sz val="10"/>
            <color indexed="81"/>
            <rFont val="游ゴシック"/>
            <family val="3"/>
            <charset val="128"/>
          </rPr>
          <t>再算定後の請求額通知書を参照してください</t>
        </r>
      </text>
    </comment>
    <comment ref="H19" authorId="0" shapeId="0" xr:uid="{318E0A27-087A-4EC8-8B48-1FCDE28BF9ED}">
      <text>
        <r>
          <rPr>
            <sz val="10"/>
            <color indexed="81"/>
            <rFont val="游ゴシック"/>
            <family val="3"/>
            <charset val="128"/>
          </rPr>
          <t>再算定後の請求額通知書を参照してください</t>
        </r>
      </text>
    </comment>
    <comment ref="L22" authorId="0" shapeId="0" xr:uid="{583A161F-8BB6-4FAE-A9C1-0AF99161116B}">
      <text>
        <r>
          <rPr>
            <sz val="10"/>
            <color indexed="81"/>
            <rFont val="游ゴシック"/>
            <family val="3"/>
            <charset val="128"/>
          </rPr>
          <t>再算定後の請求額通知書を参照してください</t>
        </r>
      </text>
    </comment>
    <comment ref="E23" authorId="0" shapeId="0" xr:uid="{2D668DB3-C278-4F97-AABE-3C79884A00D5}">
      <text>
        <r>
          <rPr>
            <sz val="10"/>
            <color indexed="81"/>
            <rFont val="游ゴシック"/>
            <family val="3"/>
            <charset val="128"/>
          </rPr>
          <t>再算定後の請求額通知書を参照してください</t>
        </r>
      </text>
    </comment>
    <comment ref="L23" authorId="0" shapeId="0" xr:uid="{0E4AA2B9-E2DF-4130-8053-8191EFA11C86}">
      <text>
        <r>
          <rPr>
            <sz val="10"/>
            <color indexed="81"/>
            <rFont val="游ゴシック"/>
            <family val="3"/>
            <charset val="128"/>
          </rPr>
          <t>再算定後の請求額通知書を参照してください</t>
        </r>
      </text>
    </comment>
    <comment ref="E24" authorId="0" shapeId="0" xr:uid="{4E6C84FF-A5DC-4D1E-9E32-6DE41C384D05}">
      <text>
        <r>
          <rPr>
            <sz val="10"/>
            <color indexed="81"/>
            <rFont val="游ゴシック"/>
            <family val="3"/>
            <charset val="128"/>
          </rPr>
          <t>再算定後の請求額通知書を参照してください</t>
        </r>
      </text>
    </comment>
    <comment ref="L25" authorId="0" shapeId="0" xr:uid="{A95F567A-76F6-45BD-A4C0-1601969B86FD}">
      <text>
        <r>
          <rPr>
            <sz val="10"/>
            <color indexed="81"/>
            <rFont val="游ゴシック"/>
            <family val="3"/>
            <charset val="128"/>
          </rPr>
          <t>再算定後の請求額通知書を参照してください</t>
        </r>
      </text>
    </comment>
    <comment ref="L26" authorId="0" shapeId="0" xr:uid="{070694C2-D294-4BCB-9A0B-98C856A6DBE9}">
      <text>
        <r>
          <rPr>
            <sz val="10"/>
            <color indexed="81"/>
            <rFont val="游ゴシック"/>
            <family val="3"/>
            <charset val="128"/>
          </rPr>
          <t>再算定後の請求額通知書を参照してください</t>
        </r>
      </text>
    </comment>
    <comment ref="L27" authorId="0" shapeId="0" xr:uid="{4F772B96-4EA5-4F8B-87AE-16647AED6C37}">
      <text>
        <r>
          <rPr>
            <sz val="10"/>
            <color indexed="81"/>
            <rFont val="游ゴシック"/>
            <family val="3"/>
            <charset val="128"/>
          </rPr>
          <t>再算定後の請求額通知書を参照してください</t>
        </r>
      </text>
    </comment>
    <comment ref="M27" authorId="0" shapeId="0" xr:uid="{B6824A23-3FB9-4D93-8FD5-B7910F38A36E}">
      <text>
        <r>
          <rPr>
            <sz val="10"/>
            <color indexed="81"/>
            <rFont val="游ゴシック"/>
            <family val="3"/>
            <charset val="128"/>
          </rPr>
          <t>再算定後の請求額通知書を参照してください</t>
        </r>
      </text>
    </comment>
  </commentList>
</comments>
</file>

<file path=xl/sharedStrings.xml><?xml version="1.0" encoding="utf-8"?>
<sst xmlns="http://schemas.openxmlformats.org/spreadsheetml/2006/main" count="252" uniqueCount="87">
  <si>
    <t>入力セル</t>
    <rPh sb="0" eb="2">
      <t>ニュウリョク</t>
    </rPh>
    <phoneticPr fontId="5"/>
  </si>
  <si>
    <t>前提諸元（全体）</t>
    <rPh sb="0" eb="2">
      <t>ゼンテイ</t>
    </rPh>
    <rPh sb="2" eb="4">
      <t>ショゲン</t>
    </rPh>
    <rPh sb="5" eb="7">
      <t>ゼンタイ</t>
    </rPh>
    <phoneticPr fontId="5"/>
  </si>
  <si>
    <t>前提諸元（個社）</t>
    <rPh sb="0" eb="2">
      <t>ゼンテイ</t>
    </rPh>
    <rPh sb="2" eb="4">
      <t>ショゲン</t>
    </rPh>
    <rPh sb="5" eb="7">
      <t>コシャ</t>
    </rPh>
    <phoneticPr fontId="5"/>
  </si>
  <si>
    <t>円</t>
    <rPh sb="0" eb="1">
      <t>エン</t>
    </rPh>
    <phoneticPr fontId="5"/>
  </si>
  <si>
    <t>円</t>
    <rPh sb="0" eb="1">
      <t>エン</t>
    </rPh>
    <phoneticPr fontId="3"/>
  </si>
  <si>
    <t>*1</t>
    <phoneticPr fontId="5"/>
  </si>
  <si>
    <t>*2</t>
    <phoneticPr fontId="5"/>
  </si>
  <si>
    <t>*3</t>
    <phoneticPr fontId="5"/>
  </si>
  <si>
    <t>算定対象年度</t>
    <rPh sb="0" eb="2">
      <t>サンテイ</t>
    </rPh>
    <rPh sb="2" eb="4">
      <t>タイショウ</t>
    </rPh>
    <rPh sb="4" eb="6">
      <t>ネンド</t>
    </rPh>
    <phoneticPr fontId="5"/>
  </si>
  <si>
    <t>追加請求総額</t>
    <rPh sb="0" eb="2">
      <t>ツイカ</t>
    </rPh>
    <rPh sb="2" eb="4">
      <t>セイキュウ</t>
    </rPh>
    <rPh sb="4" eb="6">
      <t>ソウガク</t>
    </rPh>
    <phoneticPr fontId="2"/>
  </si>
  <si>
    <t>還元総額</t>
    <rPh sb="0" eb="2">
      <t>カンゲン</t>
    </rPh>
    <rPh sb="2" eb="4">
      <t>ソウガク</t>
    </rPh>
    <phoneticPr fontId="2"/>
  </si>
  <si>
    <t>北海道</t>
    <rPh sb="0" eb="3">
      <t>ホッカイドウ</t>
    </rPh>
    <phoneticPr fontId="1"/>
  </si>
  <si>
    <t>東北</t>
    <rPh sb="0" eb="2">
      <t>トウホク</t>
    </rPh>
    <phoneticPr fontId="1"/>
  </si>
  <si>
    <t>東京</t>
    <rPh sb="0" eb="2">
      <t>トウキョウ</t>
    </rPh>
    <phoneticPr fontId="1"/>
  </si>
  <si>
    <t>中部</t>
    <rPh sb="0" eb="2">
      <t>チュウブ</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</si>
  <si>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</si>
  <si>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</si>
  <si>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</si>
  <si>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</si>
  <si>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九州</t>
    <rPh sb="0" eb="2">
      <t>キュウシュウ</t>
    </rPh>
    <phoneticPr fontId="1"/>
  </si>
  <si>
    <t>4月分</t>
    <rPh sb="1" eb="3">
      <t>ガツブン</t>
    </rPh>
    <phoneticPr fontId="1"/>
  </si>
  <si>
    <t>5月分</t>
    <rPh sb="1" eb="3">
      <t>ガツブン</t>
    </rPh>
    <phoneticPr fontId="1"/>
  </si>
  <si>
    <t>6月分</t>
    <rPh sb="1" eb="3">
      <t>ガツブン</t>
    </rPh>
    <phoneticPr fontId="1"/>
  </si>
  <si>
    <t>7月分</t>
    <rPh sb="1" eb="3">
      <t>ガツブン</t>
    </rPh>
    <phoneticPr fontId="1"/>
  </si>
  <si>
    <t>8月分</t>
    <rPh sb="1" eb="3">
      <t>ガツブン</t>
    </rPh>
    <phoneticPr fontId="1"/>
  </si>
  <si>
    <t>9月分</t>
    <rPh sb="1" eb="3">
      <t>ガツブン</t>
    </rPh>
    <phoneticPr fontId="1"/>
  </si>
  <si>
    <t>10月分</t>
    <rPh sb="2" eb="4">
      <t>ガツブン</t>
    </rPh>
    <phoneticPr fontId="1"/>
  </si>
  <si>
    <t>11月分</t>
    <rPh sb="2" eb="4">
      <t>ガツブン</t>
    </rPh>
    <phoneticPr fontId="1"/>
  </si>
  <si>
    <t>12月分</t>
    <rPh sb="2" eb="4">
      <t>ガツブン</t>
    </rPh>
    <phoneticPr fontId="1"/>
  </si>
  <si>
    <t>1月分</t>
    <rPh sb="1" eb="3">
      <t>ガツブン</t>
    </rPh>
    <phoneticPr fontId="1"/>
  </si>
  <si>
    <t>2月分</t>
    <rPh sb="1" eb="3">
      <t>ガツブン</t>
    </rPh>
    <phoneticPr fontId="1"/>
  </si>
  <si>
    <t>3月分</t>
    <rPh sb="1" eb="3">
      <t>ガツブン</t>
    </rPh>
    <phoneticPr fontId="1"/>
  </si>
  <si>
    <t>容量拠出金年次精算額算定結果</t>
    <rPh sb="0" eb="2">
      <t>ヨウリョウ</t>
    </rPh>
    <rPh sb="2" eb="5">
      <t>キョシュツキン</t>
    </rPh>
    <rPh sb="5" eb="7">
      <t>ネンジ</t>
    </rPh>
    <rPh sb="7" eb="9">
      <t>セイサン</t>
    </rPh>
    <rPh sb="9" eb="10">
      <t>ガク</t>
    </rPh>
    <rPh sb="10" eb="12">
      <t>サンテイ</t>
    </rPh>
    <rPh sb="12" eb="14">
      <t>ケッカ</t>
    </rPh>
    <phoneticPr fontId="5"/>
  </si>
  <si>
    <t>合計</t>
    <rPh sb="0" eb="2">
      <t>ゴウケイ</t>
    </rPh>
    <phoneticPr fontId="1"/>
  </si>
  <si>
    <t>合計</t>
    <rPh sb="0" eb="2">
      <t>ゴウケイ</t>
    </rPh>
    <phoneticPr fontId="3"/>
  </si>
  <si>
    <t>当該年度の容量拠出金実際支払額 [円]</t>
    <rPh sb="0" eb="4">
      <t>トウガイネンド</t>
    </rPh>
    <rPh sb="5" eb="10">
      <t>ヨウリョウキョシュツキン</t>
    </rPh>
    <rPh sb="10" eb="14">
      <t>ジッサイシハライ</t>
    </rPh>
    <rPh sb="14" eb="15">
      <t>ガク</t>
    </rPh>
    <rPh sb="17" eb="18">
      <t>エン</t>
    </rPh>
    <phoneticPr fontId="3"/>
  </si>
  <si>
    <t>配分比率</t>
    <rPh sb="0" eb="2">
      <t>ハイブン</t>
    </rPh>
    <rPh sb="2" eb="4">
      <t>ヒリツ</t>
    </rPh>
    <phoneticPr fontId="5"/>
  </si>
  <si>
    <t>※配分比率は小数点以下16位までを計算します（小数点以下17位を四捨五入）。</t>
    <rPh sb="1" eb="5">
      <t>ハイブンヒリツ</t>
    </rPh>
    <rPh sb="6" eb="11">
      <t>ショウスウテンイカ</t>
    </rPh>
    <rPh sb="13" eb="14">
      <t>イ</t>
    </rPh>
    <rPh sb="17" eb="19">
      <t>ケイサン</t>
    </rPh>
    <rPh sb="23" eb="26">
      <t>ショウスウテン</t>
    </rPh>
    <rPh sb="26" eb="28">
      <t>イカ</t>
    </rPh>
    <rPh sb="30" eb="31">
      <t>イ</t>
    </rPh>
    <rPh sb="32" eb="36">
      <t>シシャゴニュウ</t>
    </rPh>
    <phoneticPr fontId="5"/>
  </si>
  <si>
    <t>※追加請求額は小数点以下の値を四捨五入します。</t>
    <rPh sb="1" eb="3">
      <t>ツイカ</t>
    </rPh>
    <phoneticPr fontId="5"/>
  </si>
  <si>
    <t>※還元額は小数点以下の値を四捨五入します。</t>
    <rPh sb="1" eb="3">
      <t>カンゲン</t>
    </rPh>
    <rPh sb="3" eb="4">
      <t>ガク</t>
    </rPh>
    <phoneticPr fontId="5"/>
  </si>
  <si>
    <t>請求書</t>
    <rPh sb="0" eb="3">
      <t>セイキュウショ</t>
    </rPh>
    <phoneticPr fontId="1"/>
  </si>
  <si>
    <t>2025年</t>
    <rPh sb="4" eb="5">
      <t>ネン</t>
    </rPh>
    <phoneticPr fontId="3"/>
  </si>
  <si>
    <t>四国</t>
    <rPh sb="0" eb="2">
      <t>シコク</t>
    </rPh>
    <phoneticPr fontId="3"/>
  </si>
  <si>
    <t>九州</t>
    <rPh sb="0" eb="2">
      <t>キュウシュウ</t>
    </rPh>
    <phoneticPr fontId="3"/>
  </si>
  <si>
    <t>通知書（調整額）</t>
    <rPh sb="0" eb="3">
      <t>ツウチショ</t>
    </rPh>
    <rPh sb="4" eb="7">
      <t>チョウセイガク</t>
    </rPh>
    <phoneticPr fontId="3"/>
  </si>
  <si>
    <t>※請求書の請求情報に記載の「合計金額（税抜）」の値を入力してください</t>
    <rPh sb="1" eb="4">
      <t>セイキュウショ</t>
    </rPh>
    <rPh sb="5" eb="9">
      <t>セイキュウジョウホウ</t>
    </rPh>
    <rPh sb="10" eb="12">
      <t>キサイ</t>
    </rPh>
    <rPh sb="14" eb="18">
      <t>ゴウケイキンガク</t>
    </rPh>
    <rPh sb="19" eb="21">
      <t>ゼイヌ</t>
    </rPh>
    <phoneticPr fontId="3"/>
  </si>
  <si>
    <t>2025年2月分（2024年度2月分）を対象とした再算定によって生じた初回算定額との差額が調整額として記載されています。</t>
    <rPh sb="4" eb="5">
      <t>ネン</t>
    </rPh>
    <rPh sb="6" eb="7">
      <t>ガツ</t>
    </rPh>
    <rPh sb="7" eb="8">
      <t>ブン</t>
    </rPh>
    <rPh sb="13" eb="15">
      <t>ネンド</t>
    </rPh>
    <rPh sb="16" eb="17">
      <t>ガツ</t>
    </rPh>
    <rPh sb="17" eb="18">
      <t>ブン</t>
    </rPh>
    <rPh sb="20" eb="22">
      <t>タイショウ</t>
    </rPh>
    <rPh sb="25" eb="26">
      <t>サイ</t>
    </rPh>
    <rPh sb="26" eb="27">
      <t>サン</t>
    </rPh>
    <rPh sb="32" eb="33">
      <t>ショウ</t>
    </rPh>
    <rPh sb="35" eb="40">
      <t>ショカイサンテイガク</t>
    </rPh>
    <rPh sb="42" eb="44">
      <t>サガク</t>
    </rPh>
    <rPh sb="45" eb="48">
      <t>チョウセイガク</t>
    </rPh>
    <rPh sb="51" eb="53">
      <t>キサイ</t>
    </rPh>
    <phoneticPr fontId="5"/>
  </si>
  <si>
    <t>※通知書の「調整額 [円]」の値を入力してください</t>
    <rPh sb="1" eb="4">
      <t>ツウチショ</t>
    </rPh>
    <rPh sb="6" eb="9">
      <t>チョウセイガク</t>
    </rPh>
    <rPh sb="11" eb="12">
      <t>エン</t>
    </rPh>
    <rPh sb="15" eb="16">
      <t>アタイ</t>
    </rPh>
    <rPh sb="17" eb="19">
      <t>ニュウリョク</t>
    </rPh>
    <phoneticPr fontId="3"/>
  </si>
  <si>
    <t>年度</t>
    <rPh sb="0" eb="2">
      <t>ネンド</t>
    </rPh>
    <phoneticPr fontId="5"/>
  </si>
  <si>
    <t>※追加請求額通知書及び還元額通知書 「2.算定諸元情報」に記載の負担比率となります。</t>
    <rPh sb="32" eb="34">
      <t>フタン</t>
    </rPh>
    <phoneticPr fontId="3"/>
  </si>
  <si>
    <t>負担分の比率(％)　※小数点第3位を四捨五入した概算比率</t>
    <rPh sb="0" eb="3">
      <t>フタンブン</t>
    </rPh>
    <rPh sb="4" eb="6">
      <t>ヒリツ</t>
    </rPh>
    <phoneticPr fontId="3"/>
  </si>
  <si>
    <t>当該年度の容量拠出金実際支払額(円)</t>
    <rPh sb="0" eb="4">
      <t>トウガイネンド</t>
    </rPh>
    <rPh sb="5" eb="10">
      <t>ヨウリョウキョシュツキン</t>
    </rPh>
    <rPh sb="10" eb="14">
      <t>ジッサイシハライ</t>
    </rPh>
    <rPh sb="14" eb="15">
      <t>ガク</t>
    </rPh>
    <rPh sb="16" eb="17">
      <t>エン</t>
    </rPh>
    <phoneticPr fontId="3"/>
  </si>
  <si>
    <t>全事業者の容量拠出金実際支払額*1</t>
    <rPh sb="0" eb="1">
      <t>ゼン</t>
    </rPh>
    <rPh sb="1" eb="4">
      <t>ジギョウシャ</t>
    </rPh>
    <rPh sb="5" eb="10">
      <t>ヨウリョウキョシュツキン</t>
    </rPh>
    <rPh sb="10" eb="14">
      <t>ジッサイシハライ</t>
    </rPh>
    <rPh sb="14" eb="15">
      <t>ガク</t>
    </rPh>
    <phoneticPr fontId="5"/>
  </si>
  <si>
    <t>年次精算対象外の事業者（2025年3月31日時点で会員でない事業者・2025年10月31日時点で容量拠出金の滞納がある事業者）は対象から除きます。</t>
    <phoneticPr fontId="3"/>
  </si>
  <si>
    <t>容量拠出金の再算定が実施された月及びエリアは再算定後の容量拠出金算定額通知書を参照してください。</t>
    <rPh sb="0" eb="5">
      <t>ヨウリョウキョシュツキン</t>
    </rPh>
    <rPh sb="6" eb="9">
      <t>サイサンテイ</t>
    </rPh>
    <rPh sb="10" eb="12">
      <t>ジッシ</t>
    </rPh>
    <rPh sb="15" eb="16">
      <t>ツキ</t>
    </rPh>
    <rPh sb="16" eb="17">
      <t>オヨ</t>
    </rPh>
    <rPh sb="22" eb="26">
      <t>サイサンテイゴ</t>
    </rPh>
    <rPh sb="27" eb="29">
      <t>ヨウリョウ</t>
    </rPh>
    <rPh sb="29" eb="32">
      <t>キョシュツキン</t>
    </rPh>
    <rPh sb="32" eb="34">
      <t>サンテイ</t>
    </rPh>
    <rPh sb="34" eb="35">
      <t>ガク</t>
    </rPh>
    <rPh sb="35" eb="38">
      <t>ツウチショ</t>
    </rPh>
    <rPh sb="39" eb="41">
      <t>サンショウ</t>
    </rPh>
    <phoneticPr fontId="5"/>
  </si>
  <si>
    <t>※容量拠出金追加請求額通知書及び容量拠出金還元額通知書に記載の金額及び本ツールの金額は全て税抜です。</t>
    <rPh sb="1" eb="3">
      <t>ヨウリョウ</t>
    </rPh>
    <rPh sb="3" eb="6">
      <t>キョシュツキン</t>
    </rPh>
    <rPh sb="6" eb="11">
      <t>ツイカセイキュウガク</t>
    </rPh>
    <rPh sb="11" eb="14">
      <t>ツウチショ</t>
    </rPh>
    <rPh sb="14" eb="15">
      <t>オヨ</t>
    </rPh>
    <rPh sb="16" eb="21">
      <t>ヨウリョウキョシュツキン</t>
    </rPh>
    <rPh sb="21" eb="24">
      <t>カンゲンガク</t>
    </rPh>
    <rPh sb="24" eb="27">
      <t>ツウチショ</t>
    </rPh>
    <rPh sb="28" eb="30">
      <t>キサイ</t>
    </rPh>
    <rPh sb="31" eb="33">
      <t>キンガク</t>
    </rPh>
    <rPh sb="33" eb="34">
      <t>オヨ</t>
    </rPh>
    <rPh sb="35" eb="36">
      <t>ホン</t>
    </rPh>
    <rPh sb="40" eb="42">
      <t>キンガク</t>
    </rPh>
    <rPh sb="43" eb="44">
      <t>スベ</t>
    </rPh>
    <rPh sb="45" eb="47">
      <t>ゼイヌ</t>
    </rPh>
    <phoneticPr fontId="5"/>
  </si>
  <si>
    <t>端数調整対象となる事業者は、N35,36セルに端数調整額を入力いただくことで、端数調整を反映した検算結果をご確認いただけます。</t>
    <rPh sb="0" eb="4">
      <t>ハスウチョウセイ</t>
    </rPh>
    <rPh sb="4" eb="6">
      <t>タイショウ</t>
    </rPh>
    <phoneticPr fontId="5"/>
  </si>
  <si>
    <t>5月分*2</t>
    <rPh sb="1" eb="2">
      <t>ガツ</t>
    </rPh>
    <rPh sb="2" eb="3">
      <t>ブン</t>
    </rPh>
    <phoneticPr fontId="3"/>
  </si>
  <si>
    <t>端数調整対象となる事業者は、N34,35セルに端数調整額を入力いただくことで、端数調整を反映した検算結果をご確認いただけます。</t>
    <rPh sb="0" eb="4">
      <t>ハスウチョウセイ</t>
    </rPh>
    <rPh sb="4" eb="6">
      <t>タイショウ</t>
    </rPh>
    <phoneticPr fontId="5"/>
  </si>
  <si>
    <t>小売電気事業者向け容量拠出金年次精算額（追加請求額及び還元額）検算ツール【方法1】</t>
    <rPh sb="0" eb="2">
      <t>コウリ</t>
    </rPh>
    <rPh sb="2" eb="4">
      <t>デンキ</t>
    </rPh>
    <rPh sb="4" eb="7">
      <t>ジギョウシャ</t>
    </rPh>
    <rPh sb="7" eb="8">
      <t>ム</t>
    </rPh>
    <rPh sb="9" eb="11">
      <t>ヨウリョウ</t>
    </rPh>
    <rPh sb="11" eb="13">
      <t>キョシュツ</t>
    </rPh>
    <rPh sb="14" eb="16">
      <t>ネンジ</t>
    </rPh>
    <rPh sb="16" eb="18">
      <t>セイサン</t>
    </rPh>
    <rPh sb="18" eb="19">
      <t>ガク</t>
    </rPh>
    <rPh sb="20" eb="25">
      <t>ツイカセイキュウガク</t>
    </rPh>
    <rPh sb="25" eb="26">
      <t>オヨ</t>
    </rPh>
    <rPh sb="27" eb="30">
      <t>カンゲンガク</t>
    </rPh>
    <rPh sb="31" eb="33">
      <t>ケンザン</t>
    </rPh>
    <rPh sb="37" eb="39">
      <t>ホウホウ</t>
    </rPh>
    <phoneticPr fontId="5"/>
  </si>
  <si>
    <t>※本機関のお知らせページに記載の全小売電気事業者の追加請求総額（未回収額）です。</t>
    <rPh sb="1" eb="4">
      <t>ホンキカン</t>
    </rPh>
    <rPh sb="6" eb="7">
      <t>シ</t>
    </rPh>
    <rPh sb="13" eb="15">
      <t>キサイ</t>
    </rPh>
    <rPh sb="16" eb="17">
      <t>ゼン</t>
    </rPh>
    <rPh sb="17" eb="19">
      <t>コウリ</t>
    </rPh>
    <rPh sb="19" eb="21">
      <t>デンキ</t>
    </rPh>
    <rPh sb="21" eb="24">
      <t>ジギョウシャ</t>
    </rPh>
    <rPh sb="25" eb="27">
      <t>ツイカ</t>
    </rPh>
    <rPh sb="27" eb="29">
      <t>セイキュウ</t>
    </rPh>
    <rPh sb="29" eb="31">
      <t>ソウガク</t>
    </rPh>
    <rPh sb="32" eb="36">
      <t>ミカイシュウガク</t>
    </rPh>
    <phoneticPr fontId="5"/>
  </si>
  <si>
    <t>※本機関のお知らせページに記載の全小売電気事業者の還元総額（経済的ペナルティ額等）です。</t>
    <rPh sb="1" eb="4">
      <t>ホンキカン</t>
    </rPh>
    <rPh sb="6" eb="7">
      <t>シ</t>
    </rPh>
    <rPh sb="13" eb="15">
      <t>キサイ</t>
    </rPh>
    <rPh sb="16" eb="17">
      <t>ゼン</t>
    </rPh>
    <rPh sb="17" eb="19">
      <t>コウリ</t>
    </rPh>
    <rPh sb="19" eb="21">
      <t>デンキ</t>
    </rPh>
    <rPh sb="21" eb="24">
      <t>ジギョウシャ</t>
    </rPh>
    <rPh sb="25" eb="29">
      <t>カンゲンソウガク</t>
    </rPh>
    <rPh sb="30" eb="33">
      <t>ケイザイテキ</t>
    </rPh>
    <rPh sb="38" eb="39">
      <t>ガク</t>
    </rPh>
    <rPh sb="39" eb="40">
      <t>トウ</t>
    </rPh>
    <phoneticPr fontId="5"/>
  </si>
  <si>
    <t>小売電気事業者向け容量拠出金年次精算額（追加請求額及び還元額）検算ツール【方法2】</t>
    <rPh sb="0" eb="2">
      <t>コウリ</t>
    </rPh>
    <rPh sb="2" eb="4">
      <t>デンキ</t>
    </rPh>
    <rPh sb="4" eb="7">
      <t>ジギョウシャ</t>
    </rPh>
    <rPh sb="7" eb="8">
      <t>ム</t>
    </rPh>
    <rPh sb="9" eb="11">
      <t>ヨウリョウ</t>
    </rPh>
    <rPh sb="11" eb="13">
      <t>キョシュツ</t>
    </rPh>
    <rPh sb="14" eb="16">
      <t>ネンジ</t>
    </rPh>
    <rPh sb="16" eb="18">
      <t>セイサン</t>
    </rPh>
    <rPh sb="18" eb="19">
      <t>ガク</t>
    </rPh>
    <rPh sb="20" eb="25">
      <t>ツイカセイキュウガク</t>
    </rPh>
    <rPh sb="25" eb="26">
      <t>オヨ</t>
    </rPh>
    <rPh sb="27" eb="30">
      <t>カンゲンガク</t>
    </rPh>
    <rPh sb="31" eb="33">
      <t>ケンザン</t>
    </rPh>
    <rPh sb="37" eb="39">
      <t>ホウホウ</t>
    </rPh>
    <phoneticPr fontId="5"/>
  </si>
  <si>
    <t>容量拠出金追加請求額(円)*3</t>
    <rPh sb="0" eb="5">
      <t>ヨウリョウキョシュツキン</t>
    </rPh>
    <rPh sb="5" eb="10">
      <t>ツイカセイキュウガク</t>
    </rPh>
    <rPh sb="11" eb="12">
      <t>エン</t>
    </rPh>
    <phoneticPr fontId="5"/>
  </si>
  <si>
    <t>容量拠出金還元額(円)*3</t>
    <rPh sb="0" eb="5">
      <t>ヨウリョウキョシュツキン</t>
    </rPh>
    <rPh sb="5" eb="8">
      <t>カンゲンガク</t>
    </rPh>
    <phoneticPr fontId="3"/>
  </si>
  <si>
    <t>【方法2】毎月発行されていた
「容量拠出金 請求書」を参照いただく方法</t>
    <phoneticPr fontId="3"/>
  </si>
  <si>
    <t>・参照先帳票は基本的に「容量拠出金 請求書」のみであり、
【方法1】と比べて入力項目数は少ない。
・ただし、年度を跨いだ2025年5月分(2025年度5月分)で月次の再算定による精算を行った2025年2月分(2024年度2月分)の再算定（四国エリア・九州エリア）対象となっている場合は、2025年5月分(2025年度5月分)の「容量拠出金 請求額通知書」も参照いただく必要があり、やや煩雑となる。
※2024年度内（2025年3月分(2024年度3月分)まで）に月次の再算定による精算を実施済の分については、各月の「容量拠出金 請求書」の金額に織り込み済み。</t>
    <phoneticPr fontId="3"/>
  </si>
  <si>
    <t>・参照先帳票が「容量拠出金 請求額通知書」のみであり、月次の再算定による精算分も含め、体系的に理解いただきやすい。
・一方で、入力項目数は最大で9エリア×12ヶ月＝108項目となるため、【方法2】と比べて作業負担はやや大きい。</t>
    <rPh sb="43" eb="45">
      <t>タイケイ</t>
    </rPh>
    <phoneticPr fontId="3"/>
  </si>
  <si>
    <t>※本機関のお知らせページに記載の全小売電気事業者の容量拠出金実際支払総額です。</t>
    <rPh sb="1" eb="4">
      <t>ホンキカン</t>
    </rPh>
    <rPh sb="6" eb="7">
      <t>シ</t>
    </rPh>
    <rPh sb="13" eb="15">
      <t>キサイ</t>
    </rPh>
    <rPh sb="16" eb="17">
      <t>ゼン</t>
    </rPh>
    <rPh sb="17" eb="19">
      <t>コウリ</t>
    </rPh>
    <rPh sb="19" eb="21">
      <t>デンキ</t>
    </rPh>
    <rPh sb="21" eb="24">
      <t>ジギョウシャ</t>
    </rPh>
    <rPh sb="25" eb="30">
      <t>ヨウリョウキョシュツキン</t>
    </rPh>
    <rPh sb="30" eb="34">
      <t>ジッサイシハライ</t>
    </rPh>
    <rPh sb="34" eb="36">
      <t>ソウガク</t>
    </rPh>
    <phoneticPr fontId="5"/>
  </si>
  <si>
    <t>※本機関のお知らせページに記載の全小売電気事業者の容量拠出金追加請求総額（未回収額）です。</t>
    <rPh sb="1" eb="4">
      <t>ホンキカン</t>
    </rPh>
    <rPh sb="6" eb="7">
      <t>シ</t>
    </rPh>
    <rPh sb="13" eb="15">
      <t>キサイ</t>
    </rPh>
    <rPh sb="16" eb="17">
      <t>ゼン</t>
    </rPh>
    <rPh sb="17" eb="19">
      <t>コウリ</t>
    </rPh>
    <rPh sb="19" eb="21">
      <t>デンキ</t>
    </rPh>
    <rPh sb="21" eb="24">
      <t>ジギョウシャ</t>
    </rPh>
    <rPh sb="25" eb="30">
      <t>ヨウリョウキョシュツキン</t>
    </rPh>
    <rPh sb="30" eb="32">
      <t>ツイカ</t>
    </rPh>
    <rPh sb="32" eb="34">
      <t>セイキュウ</t>
    </rPh>
    <rPh sb="34" eb="36">
      <t>ソウガク</t>
    </rPh>
    <rPh sb="37" eb="41">
      <t>ミカイシュウガク</t>
    </rPh>
    <phoneticPr fontId="5"/>
  </si>
  <si>
    <t>※本機関のお知らせページに記載の全小売電気事業者の容量拠出金還元総額（経済的ペナルティ額等）です。</t>
    <rPh sb="1" eb="4">
      <t>ホンキカン</t>
    </rPh>
    <rPh sb="6" eb="7">
      <t>シ</t>
    </rPh>
    <rPh sb="13" eb="15">
      <t>キサイ</t>
    </rPh>
    <rPh sb="16" eb="17">
      <t>ゼン</t>
    </rPh>
    <rPh sb="17" eb="19">
      <t>コウリ</t>
    </rPh>
    <rPh sb="19" eb="21">
      <t>デンキ</t>
    </rPh>
    <rPh sb="21" eb="24">
      <t>ジギョウシャ</t>
    </rPh>
    <rPh sb="25" eb="30">
      <t>ヨウリョウキョシュツキン</t>
    </rPh>
    <rPh sb="30" eb="34">
      <t>カンゲンソウガク</t>
    </rPh>
    <rPh sb="35" eb="38">
      <t>ケイザイテキ</t>
    </rPh>
    <rPh sb="43" eb="44">
      <t>ガク</t>
    </rPh>
    <rPh sb="44" eb="45">
      <t>トウ</t>
    </rPh>
    <phoneticPr fontId="5"/>
  </si>
  <si>
    <t>小売電気事業者向け容量拠出金年次精算額（追加請求額及び還元額）検算ツール</t>
    <rPh sb="0" eb="2">
      <t>コウリ</t>
    </rPh>
    <rPh sb="2" eb="4">
      <t>デンキ</t>
    </rPh>
    <rPh sb="4" eb="7">
      <t>ジギョウシャ</t>
    </rPh>
    <rPh sb="7" eb="8">
      <t>ム</t>
    </rPh>
    <rPh sb="9" eb="11">
      <t>ヨウリョウ</t>
    </rPh>
    <rPh sb="11" eb="13">
      <t>キョシュツ</t>
    </rPh>
    <rPh sb="14" eb="16">
      <t>ネンジ</t>
    </rPh>
    <rPh sb="16" eb="18">
      <t>セイサン</t>
    </rPh>
    <rPh sb="18" eb="19">
      <t>ガク</t>
    </rPh>
    <rPh sb="20" eb="25">
      <t>ツイカセイキュウガク</t>
    </rPh>
    <rPh sb="25" eb="26">
      <t>オヨ</t>
    </rPh>
    <rPh sb="27" eb="30">
      <t>カンゲンガク</t>
    </rPh>
    <rPh sb="31" eb="33">
      <t>ケンザン</t>
    </rPh>
    <phoneticPr fontId="5"/>
  </si>
  <si>
    <t>本ツールは【方法1】及び【方法2】で確認した内容を入力いただくことを前提に作成していますが、参照先の帳票や入力項目数に大きな違いがございますので、</t>
    <phoneticPr fontId="3"/>
  </si>
  <si>
    <t>以下のようなポイントを参考に、ご都合に合わせて検算方法をご選択ください。（いずれの方法でも検算結果は一致します。）</t>
    <phoneticPr fontId="3"/>
  </si>
  <si>
    <r>
      <t>本ツールに算定諸元を入力いただくことで、事業者さまにて</t>
    </r>
    <r>
      <rPr>
        <b/>
        <sz val="11"/>
        <color theme="1"/>
        <rFont val="游ゴシック"/>
        <family val="3"/>
        <charset val="128"/>
        <scheme val="minor"/>
      </rPr>
      <t>容量拠出金（実需給年度：2024年度）年次精算の追加請求額及び還元額</t>
    </r>
    <r>
      <rPr>
        <sz val="11"/>
        <color theme="1"/>
        <rFont val="游ゴシック"/>
        <family val="2"/>
        <charset val="128"/>
        <scheme val="minor"/>
      </rPr>
      <t>を検算することができます。</t>
    </r>
    <rPh sb="0" eb="1">
      <t>ホン</t>
    </rPh>
    <rPh sb="5" eb="9">
      <t>サンテイショゲン</t>
    </rPh>
    <rPh sb="10" eb="12">
      <t>ニュウリョク</t>
    </rPh>
    <rPh sb="20" eb="23">
      <t>ジギョウシャ</t>
    </rPh>
    <rPh sb="27" eb="32">
      <t>ヨウリョウキョシュツキン</t>
    </rPh>
    <rPh sb="33" eb="36">
      <t>ジツジュキュウ</t>
    </rPh>
    <rPh sb="36" eb="38">
      <t>ネンド</t>
    </rPh>
    <rPh sb="43" eb="45">
      <t>ネンド</t>
    </rPh>
    <rPh sb="46" eb="50">
      <t>ネンジセイサン</t>
    </rPh>
    <rPh sb="51" eb="56">
      <t>ツイカセイキュウガク</t>
    </rPh>
    <rPh sb="56" eb="57">
      <t>オヨ</t>
    </rPh>
    <rPh sb="58" eb="61">
      <t>カンゲンガク</t>
    </rPh>
    <rPh sb="62" eb="64">
      <t>ケンザン</t>
    </rPh>
    <phoneticPr fontId="3"/>
  </si>
  <si>
    <r>
      <t>容量拠出金追加請求額及び容量拠出金還元額の計算式は下記のとおりであり、算定諸元として</t>
    </r>
    <r>
      <rPr>
        <b/>
        <sz val="11"/>
        <color theme="1"/>
        <rFont val="游ゴシック"/>
        <family val="3"/>
        <charset val="128"/>
        <scheme val="minor"/>
      </rPr>
      <t>「対象事業者の当該年度の容量拠出金実際支払額」</t>
    </r>
    <r>
      <rPr>
        <sz val="11"/>
        <color theme="1"/>
        <rFont val="游ゴシック"/>
        <family val="2"/>
        <charset val="128"/>
        <scheme val="minor"/>
      </rPr>
      <t>を使用します。</t>
    </r>
    <rPh sb="25" eb="27">
      <t>カキ</t>
    </rPh>
    <rPh sb="35" eb="39">
      <t>サンテイショゲン</t>
    </rPh>
    <phoneticPr fontId="3"/>
  </si>
  <si>
    <t>【方法1】及び【方法2】のポイント</t>
    <rPh sb="1" eb="3">
      <t>ホウホウ</t>
    </rPh>
    <rPh sb="5" eb="6">
      <t>オヨ</t>
    </rPh>
    <rPh sb="8" eb="10">
      <t>ホウホウ</t>
    </rPh>
    <phoneticPr fontId="3"/>
  </si>
  <si>
    <t>【方法1】毎月・各エリアごとに発行されていた
「容量拠出金 請求額通知書」を参照いただく方法</t>
    <phoneticPr fontId="3"/>
  </si>
  <si>
    <t>https://www.occto.or.jp/news/009981.html</t>
    <phoneticPr fontId="3"/>
  </si>
  <si>
    <t>（出所）容量市場　容量拠出金（実需給年度：2024年度）年次精算　容量拠出金追加請求額通知書及び容量拠出金還元額通知書の発行について</t>
    <rPh sb="1" eb="3">
      <t>シュッショ</t>
    </rPh>
    <phoneticPr fontId="3"/>
  </si>
  <si>
    <t>「容量拠出金（実需給年度：2024年度）年次精算　算定方法・事業者向け説明資料」</t>
    <phoneticPr fontId="3"/>
  </si>
  <si>
    <r>
      <t>上記、</t>
    </r>
    <r>
      <rPr>
        <b/>
        <sz val="11"/>
        <color theme="1"/>
        <rFont val="游ゴシック"/>
        <family val="3"/>
        <charset val="128"/>
        <scheme val="minor"/>
      </rPr>
      <t>「対象事業者の当該年度の容量拠出金実際支払額」</t>
    </r>
    <r>
      <rPr>
        <sz val="11"/>
        <color theme="1"/>
        <rFont val="游ゴシック"/>
        <family val="2"/>
        <charset val="128"/>
        <scheme val="minor"/>
      </rPr>
      <t>を確認いただく方法として、</t>
    </r>
    <r>
      <rPr>
        <b/>
        <sz val="11"/>
        <color theme="1"/>
        <rFont val="游ゴシック"/>
        <family val="3"/>
        <charset val="128"/>
        <scheme val="minor"/>
      </rPr>
      <t>【方法1】</t>
    </r>
    <r>
      <rPr>
        <sz val="11"/>
        <color theme="1"/>
        <rFont val="游ゴシック"/>
        <family val="2"/>
        <charset val="128"/>
        <scheme val="minor"/>
      </rPr>
      <t>及び</t>
    </r>
    <r>
      <rPr>
        <b/>
        <sz val="11"/>
        <color theme="1"/>
        <rFont val="游ゴシック"/>
        <family val="3"/>
        <charset val="128"/>
        <scheme val="minor"/>
      </rPr>
      <t>【方法2】</t>
    </r>
    <r>
      <rPr>
        <sz val="11"/>
        <color theme="1"/>
        <rFont val="游ゴシック"/>
        <family val="2"/>
        <charset val="128"/>
        <scheme val="minor"/>
      </rPr>
      <t>などが考えられます。</t>
    </r>
    <rPh sb="0" eb="2">
      <t>ジョウキ</t>
    </rPh>
    <phoneticPr fontId="3"/>
  </si>
  <si>
    <t>※調整額が負の値の場合は、先頭に「-（マイナス）」を付けて入力してください</t>
    <rPh sb="1" eb="4">
      <t>チョウセイガク</t>
    </rPh>
    <rPh sb="5" eb="6">
      <t>フ</t>
    </rPh>
    <rPh sb="7" eb="8">
      <t>アタイ</t>
    </rPh>
    <rPh sb="9" eb="11">
      <t>バアイ</t>
    </rPh>
    <rPh sb="13" eb="15">
      <t>セントウ</t>
    </rPh>
    <rPh sb="26" eb="27">
      <t>ツ</t>
    </rPh>
    <rPh sb="29" eb="31">
      <t>ニュウリョク</t>
    </rPh>
    <phoneticPr fontId="3"/>
  </si>
  <si>
    <t>2025年2月分の容量拠出金は再算定によって生じた調整額（2025年5月分の通知書記載）を</t>
    <rPh sb="4" eb="5">
      <t>ネン</t>
    </rPh>
    <rPh sb="6" eb="8">
      <t>ガツブン</t>
    </rPh>
    <rPh sb="9" eb="14">
      <t>ヨウリョウキョシュツキン</t>
    </rPh>
    <rPh sb="15" eb="18">
      <t>サイサンテイ</t>
    </rPh>
    <rPh sb="22" eb="23">
      <t>ショウ</t>
    </rPh>
    <rPh sb="25" eb="28">
      <t>チョウセイガク</t>
    </rPh>
    <rPh sb="33" eb="34">
      <t>ネン</t>
    </rPh>
    <rPh sb="35" eb="37">
      <t>ガツブン</t>
    </rPh>
    <rPh sb="38" eb="41">
      <t>ツウチショ</t>
    </rPh>
    <rPh sb="41" eb="43">
      <t>キサイ</t>
    </rPh>
    <phoneticPr fontId="3"/>
  </si>
  <si>
    <t>考慮する必要があります</t>
    <phoneticPr fontId="3"/>
  </si>
  <si>
    <t>追加請求額(円)及び還元額(円)は小数点以下を四捨五入した端数を配分比率が最大となる事業者への追加請求額・還元額にて調整するため、通知書の金額と異なる場合があります。</t>
    <rPh sb="0" eb="2">
      <t>ツイカ</t>
    </rPh>
    <rPh sb="2" eb="5">
      <t>セイキュウガク</t>
    </rPh>
    <rPh sb="8" eb="9">
      <t>オヨ</t>
    </rPh>
    <rPh sb="10" eb="13">
      <t>カンゲンガク</t>
    </rPh>
    <rPh sb="17" eb="20">
      <t>ショウスウテン</t>
    </rPh>
    <rPh sb="20" eb="22">
      <t>イカ</t>
    </rPh>
    <rPh sb="23" eb="27">
      <t>シシャゴニュウ</t>
    </rPh>
    <rPh sb="29" eb="31">
      <t>ハスウ</t>
    </rPh>
    <rPh sb="32" eb="36">
      <t>ハイブンヒリツ</t>
    </rPh>
    <rPh sb="37" eb="39">
      <t>サイダイ</t>
    </rPh>
    <rPh sb="42" eb="45">
      <t>ジギョウシャ</t>
    </rPh>
    <rPh sb="47" eb="52">
      <t>ツイカセイキュウガク</t>
    </rPh>
    <rPh sb="53" eb="56">
      <t>カンゲンガク</t>
    </rPh>
    <rPh sb="58" eb="60">
      <t>チョウセイ</t>
    </rPh>
    <rPh sb="65" eb="68">
      <t>ツウチショ</t>
    </rPh>
    <rPh sb="69" eb="71">
      <t>キンガク</t>
    </rPh>
    <phoneticPr fontId="5"/>
  </si>
  <si>
    <t>※各月・各エリアの容量拠出金請求額通知書「容量拠出金請求額（調整前）[円]」の値を入力してください*2
※以下の月・エリアは容量拠出金の再算定を実施していますので、再算定後の請求額通知書を参照してください
4月：北海道・東北・東京・中部・中国
5月：北海道
6月：中部
9月：四国
10：北海道・四国
11月：北海道
12月：四国
1月：四国
2月：四国・九州</t>
    <rPh sb="1" eb="3">
      <t>カクツキ</t>
    </rPh>
    <rPh sb="4" eb="5">
      <t>カク</t>
    </rPh>
    <rPh sb="9" eb="14">
      <t>ヨウリョウキョシュツキン</t>
    </rPh>
    <rPh sb="14" eb="17">
      <t>セイキュウガク</t>
    </rPh>
    <rPh sb="17" eb="20">
      <t>ツウチショ</t>
    </rPh>
    <rPh sb="21" eb="23">
      <t>ヨウリョウ</t>
    </rPh>
    <rPh sb="23" eb="26">
      <t>キョシュツキン</t>
    </rPh>
    <rPh sb="26" eb="29">
      <t>セイキュウガク</t>
    </rPh>
    <rPh sb="30" eb="33">
      <t>チョウセイマエ</t>
    </rPh>
    <rPh sb="35" eb="36">
      <t>エン</t>
    </rPh>
    <rPh sb="39" eb="40">
      <t>アタイ</t>
    </rPh>
    <rPh sb="41" eb="43">
      <t>ニュウリョク</t>
    </rPh>
    <rPh sb="54" eb="56">
      <t>イカ</t>
    </rPh>
    <rPh sb="57" eb="58">
      <t>ツキ</t>
    </rPh>
    <rPh sb="63" eb="68">
      <t>ヨウリョウキョシュツキン</t>
    </rPh>
    <rPh sb="69" eb="72">
      <t>サイサンテイ</t>
    </rPh>
    <rPh sb="73" eb="75">
      <t>ジッシ</t>
    </rPh>
    <rPh sb="83" eb="87">
      <t>サイサンテイゴ</t>
    </rPh>
    <rPh sb="88" eb="91">
      <t>セイキュウガク</t>
    </rPh>
    <rPh sb="91" eb="94">
      <t>ツウチショ</t>
    </rPh>
    <rPh sb="95" eb="97">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</si>
</sst>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000000;[Red]\-#,##0.0000000000000000"/>
  </numFmts>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2"/>
      <color theme="1"/>
      <name val="游ゴシック"/>
      <family val="3"/>
      <charset val="128"/>
      <scheme val="minor"/>
    </font>
    <font>
      <sz val="6"/>
      <name val="游ゴシック"/>
      <family val="3"/>
      <charset val="128"/>
      <scheme val="minor"/>
    </font>
    <font>
      <b/>
      <u/>
      <sz val="11"/>
      <color rgb="FFFF0000"/>
      <name val="游ゴシック"/>
      <family val="3"/>
      <charset val="128"/>
      <scheme val="minor"/>
    </font>
    <font>
      <u/>
      <sz val="11"/>
      <color theme="1"/>
      <name val="游ゴシック"/>
      <family val="2"/>
      <scheme val="minor"/>
    </font>
    <font>
      <sz val="11"/>
      <name val="游ゴシック"/>
      <family val="3"/>
      <charset val="128"/>
      <scheme val="minor"/>
    </font>
    <font>
      <b/>
      <sz val="11"/>
      <name val="游ゴシック"/>
      <family val="3"/>
      <charset val="128"/>
      <scheme val="minor"/>
    </font>
    <font>
      <sz val="11"/>
      <name val="游ゴシック"/>
      <family val="2"/>
      <scheme val="minor"/>
    </font>
    <font>
      <sz val="10"/>
      <color indexed="81"/>
      <name val="游ゴシック"/>
      <family val="3"/>
      <charset val="128"/>
    </font>
    <font>
      <sz val="14"/>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b/>
      <sz val="14"/>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u/>
      <sz val="10"/>
      <color theme="1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bgColor indexed="64"/>
      </patternFill>
    </fill>
  </fills>
  <borders count="11">
    <border>
      <left/>
      <right/>
      <top/>
      <bottom/>
      <diagonal/>
    </border>
    <border>
      <left/>
      <right/>
      <top style="hair">
        <color theme="1" tint="0.499984740745262"/>
      </top>
      <bottom style="hair">
        <color theme="1" tint="0.499984740745262"/>
      </bottom>
      <diagonal/>
    </border>
    <border>
      <left/>
      <right/>
      <top style="hair">
        <color theme="1" tint="0.499984740745262"/>
      </top>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top style="hair">
        <color theme="1" tint="0.499984740745262"/>
      </top>
      <bottom style="hair">
        <color theme="1" tint="0.499984740745262"/>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96">
    <xf numFmtId="0" fontId="0" fillId="0" borderId="0" xfId="0">
      <alignment vertical="center"/>
    </xf>
    <xf numFmtId="0" fontId="4"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0" fillId="2" borderId="0" xfId="0" applyFill="1" applyAlignment="1">
      <alignment horizontal="center" vertical="center"/>
    </xf>
    <xf numFmtId="0" fontId="7" fillId="0" borderId="0" xfId="0" applyFont="1" applyAlignment="1">
      <alignment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8" fillId="0" borderId="0" xfId="0" applyFont="1" applyAlignment="1">
      <alignment vertical="center"/>
    </xf>
    <xf numFmtId="0" fontId="8" fillId="0" borderId="1" xfId="0" applyFont="1" applyBorder="1" applyAlignment="1">
      <alignment vertical="center"/>
    </xf>
    <xf numFmtId="0" fontId="9" fillId="0" borderId="1" xfId="0" applyFont="1" applyBorder="1" applyAlignment="1">
      <alignment vertical="center"/>
    </xf>
    <xf numFmtId="0" fontId="0" fillId="0" borderId="0" xfId="0" applyAlignment="1">
      <alignment horizontal="right" vertical="center"/>
    </xf>
    <xf numFmtId="0" fontId="10" fillId="0" borderId="0" xfId="0" applyFont="1" applyAlignment="1">
      <alignment horizontal="right" vertical="center"/>
    </xf>
    <xf numFmtId="0" fontId="0" fillId="0" borderId="2" xfId="0"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38" fontId="0" fillId="0" borderId="0" xfId="1" applyFont="1" applyFill="1" applyBorder="1" applyAlignment="1">
      <alignment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38" fontId="0" fillId="0" borderId="0" xfId="0" applyNumberFormat="1" applyAlignment="1">
      <alignment vertical="center"/>
    </xf>
    <xf numFmtId="0" fontId="0" fillId="0" borderId="6" xfId="0" applyBorder="1" applyAlignment="1">
      <alignment horizontal="center" vertical="center"/>
    </xf>
    <xf numFmtId="11" fontId="0" fillId="0" borderId="0" xfId="0" applyNumberFormat="1" applyAlignment="1">
      <alignment vertical="center"/>
    </xf>
    <xf numFmtId="0" fontId="0" fillId="0" borderId="0" xfId="0">
      <alignment vertical="center"/>
    </xf>
    <xf numFmtId="38" fontId="0" fillId="2" borderId="4"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38" fontId="0" fillId="2" borderId="6" xfId="1" applyFont="1" applyFill="1" applyBorder="1" applyAlignment="1" applyProtection="1">
      <alignment vertical="center"/>
      <protection locked="0"/>
    </xf>
    <xf numFmtId="0" fontId="0" fillId="3" borderId="0" xfId="0" applyFill="1" applyAlignment="1" applyProtection="1">
      <alignment vertical="center"/>
      <protection locked="0"/>
    </xf>
    <xf numFmtId="0" fontId="0" fillId="0" borderId="0" xfId="0" applyAlignment="1">
      <alignment vertical="center" wrapText="1"/>
    </xf>
    <xf numFmtId="0" fontId="0" fillId="0" borderId="1" xfId="0" applyNumberFormat="1" applyFill="1" applyBorder="1" applyAlignment="1" applyProtection="1">
      <alignment vertical="center"/>
    </xf>
    <xf numFmtId="0" fontId="0" fillId="0" borderId="0" xfId="0" applyAlignment="1" applyProtection="1">
      <alignment vertical="center"/>
    </xf>
    <xf numFmtId="0" fontId="4"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0" fillId="2" borderId="0" xfId="0" applyFill="1" applyAlignment="1" applyProtection="1">
      <alignment horizontal="center" vertical="center"/>
    </xf>
    <xf numFmtId="0" fontId="0" fillId="0" borderId="0" xfId="0" applyAlignment="1" applyProtection="1">
      <alignment vertical="center" wrapText="1"/>
    </xf>
    <xf numFmtId="0" fontId="0" fillId="0" borderId="0" xfId="0" applyProtection="1">
      <alignment vertical="center"/>
    </xf>
    <xf numFmtId="0" fontId="0" fillId="0" borderId="1" xfId="0" applyBorder="1" applyAlignment="1" applyProtection="1">
      <alignment vertical="center"/>
    </xf>
    <xf numFmtId="0" fontId="0" fillId="0" borderId="1" xfId="0" applyBorder="1" applyAlignment="1" applyProtection="1">
      <alignment vertical="center" wrapText="1"/>
    </xf>
    <xf numFmtId="0" fontId="0" fillId="0" borderId="1" xfId="0" applyBorder="1" applyAlignment="1" applyProtection="1">
      <alignment horizontal="left" vertical="center"/>
    </xf>
    <xf numFmtId="0" fontId="0" fillId="0" borderId="1" xfId="0" applyBorder="1" applyAlignment="1" applyProtection="1">
      <alignment horizontal="center" vertical="center"/>
    </xf>
    <xf numFmtId="0" fontId="0" fillId="0" borderId="4" xfId="0" applyBorder="1" applyAlignment="1" applyProtection="1">
      <alignment horizontal="center" vertical="center"/>
    </xf>
    <xf numFmtId="38" fontId="0" fillId="2" borderId="4" xfId="1" applyFont="1" applyFill="1" applyBorder="1" applyAlignment="1" applyProtection="1">
      <alignment vertical="center"/>
    </xf>
    <xf numFmtId="0" fontId="0" fillId="0" borderId="0" xfId="0" applyBorder="1" applyAlignment="1" applyProtection="1">
      <alignment horizontal="center" vertical="center"/>
    </xf>
    <xf numFmtId="38" fontId="0" fillId="2" borderId="5" xfId="1" applyFont="1" applyFill="1" applyBorder="1" applyAlignment="1" applyProtection="1">
      <alignment vertical="center"/>
    </xf>
    <xf numFmtId="0" fontId="0" fillId="0" borderId="2" xfId="0" applyBorder="1" applyAlignment="1" applyProtection="1">
      <alignment vertical="center"/>
    </xf>
    <xf numFmtId="0" fontId="0" fillId="0" borderId="1" xfId="0" applyFill="1" applyBorder="1" applyAlignment="1" applyProtection="1">
      <alignment horizontal="center" vertical="center"/>
    </xf>
    <xf numFmtId="0" fontId="0" fillId="0" borderId="0" xfId="0" applyFill="1" applyBorder="1" applyAlignment="1" applyProtection="1">
      <alignment horizontal="center" vertical="center"/>
    </xf>
    <xf numFmtId="38" fontId="0" fillId="0" borderId="0" xfId="1" applyFont="1" applyFill="1" applyBorder="1" applyAlignment="1" applyProtection="1">
      <alignment vertical="center"/>
    </xf>
    <xf numFmtId="38" fontId="0" fillId="0" borderId="0" xfId="0" applyNumberFormat="1" applyAlignment="1" applyProtection="1">
      <alignment vertical="center"/>
    </xf>
    <xf numFmtId="0" fontId="8" fillId="0" borderId="1" xfId="0" applyFont="1" applyBorder="1" applyAlignment="1" applyProtection="1">
      <alignment vertical="center"/>
    </xf>
    <xf numFmtId="0" fontId="8" fillId="0" borderId="0" xfId="0" applyFont="1" applyAlignment="1" applyProtection="1">
      <alignment vertical="center"/>
    </xf>
    <xf numFmtId="0" fontId="9" fillId="0" borderId="1" xfId="0" applyFont="1" applyBorder="1" applyAlignment="1" applyProtection="1">
      <alignment vertical="center"/>
    </xf>
    <xf numFmtId="0" fontId="0" fillId="3" borderId="0" xfId="0" applyFill="1" applyAlignment="1" applyProtection="1">
      <alignment vertical="center"/>
    </xf>
    <xf numFmtId="0" fontId="0" fillId="0" borderId="0" xfId="0" applyAlignment="1" applyProtection="1">
      <alignment horizontal="right" vertical="center"/>
    </xf>
    <xf numFmtId="11" fontId="0" fillId="0" borderId="0" xfId="0" applyNumberFormat="1" applyAlignment="1" applyProtection="1">
      <alignment vertical="center"/>
    </xf>
    <xf numFmtId="0" fontId="10" fillId="0" borderId="0" xfId="0" applyFont="1" applyAlignment="1" applyProtection="1">
      <alignment horizontal="right" vertical="center"/>
    </xf>
    <xf numFmtId="0" fontId="0" fillId="0" borderId="0" xfId="0" applyAlignment="1">
      <alignment vertical="center" wrapText="1"/>
    </xf>
    <xf numFmtId="0" fontId="15" fillId="0" borderId="0" xfId="0" applyFont="1" applyAlignment="1">
      <alignment vertical="center"/>
    </xf>
    <xf numFmtId="0" fontId="12" fillId="0" borderId="0" xfId="0" applyFont="1">
      <alignment vertical="center"/>
    </xf>
    <xf numFmtId="0" fontId="14" fillId="0" borderId="7" xfId="0" applyFont="1" applyBorder="1" applyAlignment="1">
      <alignment vertical="center"/>
    </xf>
    <xf numFmtId="0" fontId="0" fillId="0" borderId="7" xfId="0" applyBorder="1">
      <alignment vertical="center"/>
    </xf>
    <xf numFmtId="0" fontId="13" fillId="0" borderId="0" xfId="3">
      <alignment vertical="center"/>
    </xf>
    <xf numFmtId="0" fontId="19" fillId="0" borderId="0" xfId="0" applyFont="1">
      <alignment vertical="center"/>
    </xf>
    <xf numFmtId="0" fontId="20" fillId="0" borderId="0" xfId="0" applyFont="1">
      <alignment vertical="center"/>
    </xf>
    <xf numFmtId="0" fontId="21" fillId="0" borderId="0" xfId="3" applyFont="1">
      <alignment vertical="center"/>
    </xf>
    <xf numFmtId="38" fontId="0" fillId="2" borderId="1" xfId="1" applyFont="1" applyFill="1" applyBorder="1" applyAlignment="1" applyProtection="1">
      <alignment vertical="center"/>
    </xf>
    <xf numFmtId="0" fontId="0" fillId="0" borderId="6" xfId="0" applyBorder="1" applyAlignment="1" applyProtection="1">
      <alignment horizontal="center" vertical="center"/>
    </xf>
    <xf numFmtId="38" fontId="0" fillId="2" borderId="6" xfId="1" applyFont="1" applyFill="1" applyBorder="1" applyAlignment="1" applyProtection="1">
      <alignment vertical="center"/>
    </xf>
    <xf numFmtId="10" fontId="8" fillId="0" borderId="1" xfId="2" applyNumberFormat="1" applyFont="1" applyFill="1" applyBorder="1" applyAlignment="1" applyProtection="1">
      <alignment horizontal="right" vertical="center"/>
      <protection hidden="1"/>
    </xf>
    <xf numFmtId="38" fontId="0" fillId="0" borderId="1" xfId="0" applyNumberFormat="1" applyFill="1" applyBorder="1" applyAlignment="1" applyProtection="1">
      <alignment vertical="center"/>
      <protection hidden="1"/>
    </xf>
    <xf numFmtId="38" fontId="0" fillId="0" borderId="4" xfId="1" applyFont="1" applyFill="1" applyBorder="1" applyAlignment="1" applyProtection="1">
      <alignment vertical="center"/>
      <protection hidden="1"/>
    </xf>
    <xf numFmtId="0" fontId="16" fillId="5" borderId="0" xfId="0" applyFont="1" applyFill="1" applyAlignment="1">
      <alignment horizontal="center" vertical="center" wrapText="1"/>
    </xf>
    <xf numFmtId="0" fontId="18" fillId="4" borderId="0" xfId="0" applyFont="1" applyFill="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 xfId="0" applyBorder="1" applyAlignment="1">
      <alignment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38" fontId="9" fillId="0" borderId="1" xfId="1" applyFont="1" applyBorder="1" applyAlignment="1" applyProtection="1">
      <alignment horizontal="right" vertical="center"/>
      <protection hidden="1"/>
    </xf>
    <xf numFmtId="0" fontId="0" fillId="0" borderId="1" xfId="0" applyFill="1" applyBorder="1" applyAlignment="1">
      <alignment horizontal="center" vertical="center"/>
    </xf>
    <xf numFmtId="38" fontId="0" fillId="0" borderId="1" xfId="1" applyFont="1" applyBorder="1" applyAlignment="1" applyProtection="1">
      <alignment horizontal="right" vertical="center"/>
    </xf>
    <xf numFmtId="176" fontId="8" fillId="0" borderId="1" xfId="1" applyNumberFormat="1" applyFont="1" applyFill="1" applyBorder="1" applyAlignment="1" applyProtection="1">
      <alignment horizontal="right" vertical="center"/>
      <protection hidden="1"/>
    </xf>
    <xf numFmtId="0" fontId="0" fillId="0" borderId="1" xfId="0" applyBorder="1" applyAlignment="1" applyProtection="1">
      <alignment horizontal="center" vertical="center"/>
    </xf>
    <xf numFmtId="0" fontId="0" fillId="0" borderId="2" xfId="0" applyBorder="1" applyAlignment="1" applyProtection="1">
      <alignment horizontal="center" vertical="center"/>
    </xf>
    <xf numFmtId="0" fontId="0" fillId="0" borderId="0" xfId="0" applyBorder="1" applyAlignment="1" applyProtection="1">
      <alignment horizontal="center" vertical="center"/>
    </xf>
    <xf numFmtId="0" fontId="0" fillId="0" borderId="3" xfId="0" applyBorder="1" applyAlignment="1" applyProtection="1">
      <alignment horizontal="center" vertical="center"/>
    </xf>
    <xf numFmtId="0" fontId="0" fillId="0" borderId="1" xfId="0" applyFill="1" applyBorder="1" applyAlignment="1" applyProtection="1">
      <alignment horizontal="center" vertical="center"/>
    </xf>
    <xf numFmtId="0" fontId="0" fillId="0" borderId="1" xfId="0" applyBorder="1" applyAlignment="1" applyProtection="1">
      <alignment vertical="center"/>
    </xf>
    <xf numFmtId="0" fontId="0" fillId="0" borderId="0" xfId="0" applyAlignment="1">
      <alignment vertical="center" wrapText="1"/>
    </xf>
    <xf numFmtId="0" fontId="0" fillId="0" borderId="0" xfId="0" applyAlignment="1" applyProtection="1">
      <alignment vertical="center" wrapText="1"/>
    </xf>
    <xf numFmtId="0" fontId="20" fillId="0" borderId="8" xfId="0" applyFont="1" applyBorder="1" applyAlignment="1">
      <alignment vertical="center" wrapText="1"/>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487680</xdr:colOff>
      <xdr:row>5</xdr:row>
      <xdr:rowOff>114300</xdr:rowOff>
    </xdr:from>
    <xdr:to>
      <xdr:col>11</xdr:col>
      <xdr:colOff>441383</xdr:colOff>
      <xdr:row>23</xdr:row>
      <xdr:rowOff>97899</xdr:rowOff>
    </xdr:to>
    <xdr:pic>
      <xdr:nvPicPr>
        <xdr:cNvPr id="2" name="図 1">
          <a:extLst>
            <a:ext uri="{FF2B5EF4-FFF2-40B4-BE49-F238E27FC236}">
              <a16:creationId xmlns:a16="http://schemas.microsoft.com/office/drawing/2014/main" id="{E8A13307-1C8D-4E86-A99E-A8058F80542A}"/>
            </a:ext>
          </a:extLst>
        </xdr:cNvPr>
        <xdr:cNvPicPr>
          <a:picLocks noChangeAspect="1"/>
        </xdr:cNvPicPr>
      </xdr:nvPicPr>
      <xdr:blipFill>
        <a:blip xmlns:r="http://schemas.openxmlformats.org/officeDocument/2006/relationships" r:embed="rId1"/>
        <a:stretch>
          <a:fillRect/>
        </a:stretch>
      </xdr:blipFill>
      <xdr:spPr>
        <a:xfrm>
          <a:off x="1383030" y="1362075"/>
          <a:ext cx="5963978" cy="4107924"/>
        </a:xfrm>
        <a:prstGeom prst="rect">
          <a:avLst/>
        </a:prstGeom>
      </xdr:spPr>
    </xdr:pic>
    <xdr:clientData/>
  </xdr:twoCellAnchor>
  <xdr:twoCellAnchor>
    <xdr:from>
      <xdr:col>6</xdr:col>
      <xdr:colOff>200221</xdr:colOff>
      <xdr:row>8</xdr:row>
      <xdr:rowOff>201733</xdr:rowOff>
    </xdr:from>
    <xdr:to>
      <xdr:col>9</xdr:col>
      <xdr:colOff>564931</xdr:colOff>
      <xdr:row>9</xdr:row>
      <xdr:rowOff>183931</xdr:rowOff>
    </xdr:to>
    <xdr:sp macro="" textlink="">
      <xdr:nvSpPr>
        <xdr:cNvPr id="3" name="正方形/長方形 2">
          <a:extLst>
            <a:ext uri="{FF2B5EF4-FFF2-40B4-BE49-F238E27FC236}">
              <a16:creationId xmlns:a16="http://schemas.microsoft.com/office/drawing/2014/main" id="{8013AE85-C805-4FD5-8907-3F818D95928C}"/>
            </a:ext>
          </a:extLst>
        </xdr:cNvPr>
        <xdr:cNvSpPr/>
      </xdr:nvSpPr>
      <xdr:spPr>
        <a:xfrm>
          <a:off x="3780307" y="2146147"/>
          <a:ext cx="2374814" cy="21211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492673</xdr:colOff>
      <xdr:row>10</xdr:row>
      <xdr:rowOff>124811</xdr:rowOff>
    </xdr:from>
    <xdr:to>
      <xdr:col>10</xdr:col>
      <xdr:colOff>170793</xdr:colOff>
      <xdr:row>11</xdr:row>
      <xdr:rowOff>96301</xdr:rowOff>
    </xdr:to>
    <xdr:sp macro="" textlink="">
      <xdr:nvSpPr>
        <xdr:cNvPr id="6" name="正方形/長方形 5">
          <a:extLst>
            <a:ext uri="{FF2B5EF4-FFF2-40B4-BE49-F238E27FC236}">
              <a16:creationId xmlns:a16="http://schemas.microsoft.com/office/drawing/2014/main" id="{B1E81538-4699-4A42-8B2D-E430ADCA9B64}"/>
            </a:ext>
          </a:extLst>
        </xdr:cNvPr>
        <xdr:cNvSpPr/>
      </xdr:nvSpPr>
      <xdr:spPr>
        <a:xfrm>
          <a:off x="4072759" y="2529052"/>
          <a:ext cx="2358258" cy="20140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59055</xdr:colOff>
      <xdr:row>16</xdr:row>
      <xdr:rowOff>53340</xdr:rowOff>
    </xdr:from>
    <xdr:to>
      <xdr:col>14</xdr:col>
      <xdr:colOff>249826</xdr:colOff>
      <xdr:row>27</xdr:row>
      <xdr:rowOff>205740</xdr:rowOff>
    </xdr:to>
    <xdr:sp macro="" textlink="">
      <xdr:nvSpPr>
        <xdr:cNvPr id="5" name="右中かっこ 4">
          <a:extLst>
            <a:ext uri="{FF2B5EF4-FFF2-40B4-BE49-F238E27FC236}">
              <a16:creationId xmlns:a16="http://schemas.microsoft.com/office/drawing/2014/main" id="{AA478297-2F06-458B-B39A-A382FDBE32A0}"/>
            </a:ext>
          </a:extLst>
        </xdr:cNvPr>
        <xdr:cNvSpPr/>
      </xdr:nvSpPr>
      <xdr:spPr>
        <a:xfrm>
          <a:off x="15565755" y="3939540"/>
          <a:ext cx="190771" cy="2667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32</xdr:row>
      <xdr:rowOff>104775</xdr:rowOff>
    </xdr:from>
    <xdr:to>
      <xdr:col>1</xdr:col>
      <xdr:colOff>502104</xdr:colOff>
      <xdr:row>32</xdr:row>
      <xdr:rowOff>104775</xdr:rowOff>
    </xdr:to>
    <xdr:cxnSp macro="">
      <xdr:nvCxnSpPr>
        <xdr:cNvPr id="16" name="直線コネクタ 15">
          <a:extLst>
            <a:ext uri="{FF2B5EF4-FFF2-40B4-BE49-F238E27FC236}">
              <a16:creationId xmlns:a16="http://schemas.microsoft.com/office/drawing/2014/main" id="{D0B10FE2-0013-4096-A531-852ED88A2DC1}"/>
            </a:ext>
          </a:extLst>
        </xdr:cNvPr>
        <xdr:cNvCxnSpPr/>
      </xdr:nvCxnSpPr>
      <xdr:spPr>
        <a:xfrm>
          <a:off x="581025" y="8105775"/>
          <a:ext cx="13062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371475</xdr:colOff>
      <xdr:row>32</xdr:row>
      <xdr:rowOff>115514</xdr:rowOff>
    </xdr:from>
    <xdr:to>
      <xdr:col>1</xdr:col>
      <xdr:colOff>372312</xdr:colOff>
      <xdr:row>33</xdr:row>
      <xdr:rowOff>134396</xdr:rowOff>
    </xdr:to>
    <xdr:cxnSp macro="">
      <xdr:nvCxnSpPr>
        <xdr:cNvPr id="17" name="直線コネクタ 16">
          <a:extLst>
            <a:ext uri="{FF2B5EF4-FFF2-40B4-BE49-F238E27FC236}">
              <a16:creationId xmlns:a16="http://schemas.microsoft.com/office/drawing/2014/main" id="{2D2FDB14-ADC2-4819-A89B-F1C277703B0A}"/>
            </a:ext>
          </a:extLst>
        </xdr:cNvPr>
        <xdr:cNvCxnSpPr/>
      </xdr:nvCxnSpPr>
      <xdr:spPr>
        <a:xfrm flipH="1">
          <a:off x="581025" y="8116514"/>
          <a:ext cx="837" cy="24748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372313</xdr:colOff>
      <xdr:row>33</xdr:row>
      <xdr:rowOff>127091</xdr:rowOff>
    </xdr:from>
    <xdr:to>
      <xdr:col>1</xdr:col>
      <xdr:colOff>502942</xdr:colOff>
      <xdr:row>33</xdr:row>
      <xdr:rowOff>127091</xdr:rowOff>
    </xdr:to>
    <xdr:cxnSp macro="">
      <xdr:nvCxnSpPr>
        <xdr:cNvPr id="18" name="直線コネクタ 17">
          <a:extLst>
            <a:ext uri="{FF2B5EF4-FFF2-40B4-BE49-F238E27FC236}">
              <a16:creationId xmlns:a16="http://schemas.microsoft.com/office/drawing/2014/main" id="{13561177-5A22-4A5E-B2D9-BAC5F3D8E6B7}"/>
            </a:ext>
          </a:extLst>
        </xdr:cNvPr>
        <xdr:cNvCxnSpPr/>
      </xdr:nvCxnSpPr>
      <xdr:spPr>
        <a:xfrm>
          <a:off x="581863" y="8356691"/>
          <a:ext cx="130629" cy="0"/>
        </a:xfrm>
        <a:prstGeom prst="line">
          <a:avLst/>
        </a:prstGeom>
        <a:ln w="15875">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59055</xdr:colOff>
      <xdr:row>16</xdr:row>
      <xdr:rowOff>53340</xdr:rowOff>
    </xdr:from>
    <xdr:to>
      <xdr:col>14</xdr:col>
      <xdr:colOff>249826</xdr:colOff>
      <xdr:row>27</xdr:row>
      <xdr:rowOff>205740</xdr:rowOff>
    </xdr:to>
    <xdr:sp macro="" textlink="">
      <xdr:nvSpPr>
        <xdr:cNvPr id="2" name="右中かっこ 1">
          <a:extLst>
            <a:ext uri="{FF2B5EF4-FFF2-40B4-BE49-F238E27FC236}">
              <a16:creationId xmlns:a16="http://schemas.microsoft.com/office/drawing/2014/main" id="{3FC1B40F-1736-491A-B0BF-5E16FE14BB5B}"/>
            </a:ext>
          </a:extLst>
        </xdr:cNvPr>
        <xdr:cNvSpPr/>
      </xdr:nvSpPr>
      <xdr:spPr>
        <a:xfrm>
          <a:off x="15180945" y="3714750"/>
          <a:ext cx="190771" cy="2667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32</xdr:row>
      <xdr:rowOff>104775</xdr:rowOff>
    </xdr:from>
    <xdr:to>
      <xdr:col>1</xdr:col>
      <xdr:colOff>502104</xdr:colOff>
      <xdr:row>32</xdr:row>
      <xdr:rowOff>104775</xdr:rowOff>
    </xdr:to>
    <xdr:cxnSp macro="">
      <xdr:nvCxnSpPr>
        <xdr:cNvPr id="11" name="直線コネクタ 10">
          <a:extLst>
            <a:ext uri="{FF2B5EF4-FFF2-40B4-BE49-F238E27FC236}">
              <a16:creationId xmlns:a16="http://schemas.microsoft.com/office/drawing/2014/main" id="{43C1D7A2-0561-4654-8018-C2CE47E36B32}"/>
            </a:ext>
          </a:extLst>
        </xdr:cNvPr>
        <xdr:cNvCxnSpPr/>
      </xdr:nvCxnSpPr>
      <xdr:spPr>
        <a:xfrm>
          <a:off x="579120" y="7418070"/>
          <a:ext cx="13443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371475</xdr:colOff>
      <xdr:row>32</xdr:row>
      <xdr:rowOff>115514</xdr:rowOff>
    </xdr:from>
    <xdr:to>
      <xdr:col>1</xdr:col>
      <xdr:colOff>372312</xdr:colOff>
      <xdr:row>33</xdr:row>
      <xdr:rowOff>134396</xdr:rowOff>
    </xdr:to>
    <xdr:cxnSp macro="">
      <xdr:nvCxnSpPr>
        <xdr:cNvPr id="12" name="直線コネクタ 11">
          <a:extLst>
            <a:ext uri="{FF2B5EF4-FFF2-40B4-BE49-F238E27FC236}">
              <a16:creationId xmlns:a16="http://schemas.microsoft.com/office/drawing/2014/main" id="{47F1FACB-1164-4D4F-9910-AF5B2FE050F1}"/>
            </a:ext>
          </a:extLst>
        </xdr:cNvPr>
        <xdr:cNvCxnSpPr/>
      </xdr:nvCxnSpPr>
      <xdr:spPr>
        <a:xfrm flipH="1">
          <a:off x="579120" y="7430714"/>
          <a:ext cx="837" cy="24367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372313</xdr:colOff>
      <xdr:row>33</xdr:row>
      <xdr:rowOff>127091</xdr:rowOff>
    </xdr:from>
    <xdr:to>
      <xdr:col>1</xdr:col>
      <xdr:colOff>502942</xdr:colOff>
      <xdr:row>33</xdr:row>
      <xdr:rowOff>127091</xdr:rowOff>
    </xdr:to>
    <xdr:cxnSp macro="">
      <xdr:nvCxnSpPr>
        <xdr:cNvPr id="13" name="直線コネクタ 12">
          <a:extLst>
            <a:ext uri="{FF2B5EF4-FFF2-40B4-BE49-F238E27FC236}">
              <a16:creationId xmlns:a16="http://schemas.microsoft.com/office/drawing/2014/main" id="{53DDD7C3-B372-41BB-9A9F-8C4CBD4021D4}"/>
            </a:ext>
          </a:extLst>
        </xdr:cNvPr>
        <xdr:cNvCxnSpPr/>
      </xdr:nvCxnSpPr>
      <xdr:spPr>
        <a:xfrm>
          <a:off x="579958" y="7674701"/>
          <a:ext cx="134439" cy="0"/>
        </a:xfrm>
        <a:prstGeom prst="line">
          <a:avLst/>
        </a:prstGeom>
        <a:ln w="15875">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xdr:colOff>
      <xdr:row>0</xdr:row>
      <xdr:rowOff>114300</xdr:rowOff>
    </xdr:from>
    <xdr:to>
      <xdr:col>4</xdr:col>
      <xdr:colOff>517071</xdr:colOff>
      <xdr:row>0</xdr:row>
      <xdr:rowOff>1055099</xdr:rowOff>
    </xdr:to>
    <xdr:sp macro="" textlink="">
      <xdr:nvSpPr>
        <xdr:cNvPr id="14" name="フローチャート: 処理 13">
          <a:extLst>
            <a:ext uri="{FF2B5EF4-FFF2-40B4-BE49-F238E27FC236}">
              <a16:creationId xmlns:a16="http://schemas.microsoft.com/office/drawing/2014/main" id="{1E2463BC-E938-4C99-822B-8D514CA39871}"/>
            </a:ext>
          </a:extLst>
        </xdr:cNvPr>
        <xdr:cNvSpPr/>
      </xdr:nvSpPr>
      <xdr:spPr>
        <a:xfrm>
          <a:off x="95250" y="114300"/>
          <a:ext cx="3546021" cy="940799"/>
        </a:xfrm>
        <a:prstGeom prst="flowChartProcess">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2400" b="1">
              <a:latin typeface="Meiryo UI" panose="020B0604030504040204" pitchFamily="50" charset="-128"/>
              <a:ea typeface="Meiryo UI" panose="020B0604030504040204" pitchFamily="50" charset="-128"/>
            </a:rPr>
            <a:t>入力例</a:t>
          </a:r>
          <a:br>
            <a:rPr kumimoji="1" lang="en-US" altLang="ja-JP" sz="2400" b="1">
              <a:latin typeface="Meiryo UI" panose="020B0604030504040204" pitchFamily="50" charset="-128"/>
              <a:ea typeface="Meiryo UI" panose="020B0604030504040204" pitchFamily="50" charset="-128"/>
            </a:rPr>
          </a:br>
          <a:r>
            <a:rPr kumimoji="1" lang="ja-JP" altLang="en-US" sz="1600" b="1">
              <a:latin typeface="Meiryo UI" panose="020B0604030504040204" pitchFamily="50" charset="-128"/>
              <a:ea typeface="Meiryo UI" panose="020B0604030504040204" pitchFamily="50" charset="-128"/>
            </a:rPr>
            <a:t>記載の数値はすべてサンプルです。</a:t>
          </a:r>
          <a:endParaRPr kumimoji="1" lang="ja-JP" altLang="en-US" sz="2400" b="1">
            <a:latin typeface="Meiryo UI" panose="020B0604030504040204" pitchFamily="50" charset="-128"/>
            <a:ea typeface="Meiryo UI" panose="020B0604030504040204" pitchFamily="50" charset="-128"/>
          </a:endParaRPr>
        </a:p>
      </xdr:txBody>
    </xdr:sp>
    <xdr:clientData/>
  </xdr:twoCellAnchor>
  <xdr:twoCellAnchor>
    <xdr:from>
      <xdr:col>11</xdr:col>
      <xdr:colOff>624840</xdr:colOff>
      <xdr:row>29</xdr:row>
      <xdr:rowOff>97155</xdr:rowOff>
    </xdr:from>
    <xdr:to>
      <xdr:col>14</xdr:col>
      <xdr:colOff>78105</xdr:colOff>
      <xdr:row>31</xdr:row>
      <xdr:rowOff>85725</xdr:rowOff>
    </xdr:to>
    <xdr:sp macro="" textlink="">
      <xdr:nvSpPr>
        <xdr:cNvPr id="17" name="吹き出し: 角を丸めた四角形 16">
          <a:extLst>
            <a:ext uri="{FF2B5EF4-FFF2-40B4-BE49-F238E27FC236}">
              <a16:creationId xmlns:a16="http://schemas.microsoft.com/office/drawing/2014/main" id="{D9F7C79D-FDC6-42C4-BC5E-80FDF6DDB555}"/>
            </a:ext>
          </a:extLst>
        </xdr:cNvPr>
        <xdr:cNvSpPr/>
      </xdr:nvSpPr>
      <xdr:spPr>
        <a:xfrm>
          <a:off x="12150090" y="7640955"/>
          <a:ext cx="3053715" cy="445770"/>
        </a:xfrm>
        <a:prstGeom prst="wedgeRoundRectCallout">
          <a:avLst>
            <a:gd name="adj1" fmla="val 24729"/>
            <a:gd name="adj2" fmla="val -70195"/>
            <a:gd name="adj3" fmla="val 16667"/>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合計値は自動で計算されます。</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209550</xdr:colOff>
      <xdr:row>35</xdr:row>
      <xdr:rowOff>123369</xdr:rowOff>
    </xdr:from>
    <xdr:to>
      <xdr:col>12</xdr:col>
      <xdr:colOff>1158897</xdr:colOff>
      <xdr:row>35</xdr:row>
      <xdr:rowOff>123369</xdr:rowOff>
    </xdr:to>
    <xdr:cxnSp macro="">
      <xdr:nvCxnSpPr>
        <xdr:cNvPr id="19" name="コネクタ: カギ線 84">
          <a:extLst>
            <a:ext uri="{FF2B5EF4-FFF2-40B4-BE49-F238E27FC236}">
              <a16:creationId xmlns:a16="http://schemas.microsoft.com/office/drawing/2014/main" id="{11CA0159-F3BF-4B49-80ED-B566B9E81E52}"/>
            </a:ext>
          </a:extLst>
        </xdr:cNvPr>
        <xdr:cNvCxnSpPr/>
      </xdr:nvCxnSpPr>
      <xdr:spPr>
        <a:xfrm>
          <a:off x="11734800" y="9038769"/>
          <a:ext cx="2149497" cy="0"/>
        </a:xfrm>
        <a:prstGeom prst="straightConnector1">
          <a:avLst/>
        </a:prstGeom>
        <a:ln w="38100">
          <a:solidFill>
            <a:srgbClr val="FFC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438150</xdr:colOff>
      <xdr:row>34</xdr:row>
      <xdr:rowOff>125170</xdr:rowOff>
    </xdr:from>
    <xdr:to>
      <xdr:col>12</xdr:col>
      <xdr:colOff>1156111</xdr:colOff>
      <xdr:row>41</xdr:row>
      <xdr:rowOff>95250</xdr:rowOff>
    </xdr:to>
    <xdr:cxnSp macro="">
      <xdr:nvCxnSpPr>
        <xdr:cNvPr id="20" name="コネクタ: カギ線 19">
          <a:extLst>
            <a:ext uri="{FF2B5EF4-FFF2-40B4-BE49-F238E27FC236}">
              <a16:creationId xmlns:a16="http://schemas.microsoft.com/office/drawing/2014/main" id="{C2BC04FA-11B8-4D72-98A4-04248CD8D849}"/>
            </a:ext>
          </a:extLst>
        </xdr:cNvPr>
        <xdr:cNvCxnSpPr/>
      </xdr:nvCxnSpPr>
      <xdr:spPr>
        <a:xfrm flipV="1">
          <a:off x="9563100" y="8811970"/>
          <a:ext cx="4318411" cy="1570280"/>
        </a:xfrm>
        <a:prstGeom prst="bentConnector3">
          <a:avLst>
            <a:gd name="adj1" fmla="val 50000"/>
          </a:avLst>
        </a:prstGeom>
        <a:ln w="38100">
          <a:solidFill>
            <a:srgbClr val="FFC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834949</xdr:colOff>
      <xdr:row>40</xdr:row>
      <xdr:rowOff>6275</xdr:rowOff>
    </xdr:from>
    <xdr:to>
      <xdr:col>15</xdr:col>
      <xdr:colOff>2003274</xdr:colOff>
      <xdr:row>47</xdr:row>
      <xdr:rowOff>173578</xdr:rowOff>
    </xdr:to>
    <xdr:sp macro="" textlink="">
      <xdr:nvSpPr>
        <xdr:cNvPr id="31" name="吹き出し: 角を丸めた四角形 30">
          <a:extLst>
            <a:ext uri="{FF2B5EF4-FFF2-40B4-BE49-F238E27FC236}">
              <a16:creationId xmlns:a16="http://schemas.microsoft.com/office/drawing/2014/main" id="{E5360A52-EA2B-4028-84CD-6ABDDA28F41D}"/>
            </a:ext>
          </a:extLst>
        </xdr:cNvPr>
        <xdr:cNvSpPr/>
      </xdr:nvSpPr>
      <xdr:spPr>
        <a:xfrm>
          <a:off x="12354596" y="9901069"/>
          <a:ext cx="5124002" cy="1736127"/>
        </a:xfrm>
        <a:prstGeom prst="wedgeRoundRectCallout">
          <a:avLst>
            <a:gd name="adj1" fmla="val -17594"/>
            <a:gd name="adj2" fmla="val -92692"/>
            <a:gd name="adj3" fmla="val 16667"/>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en-US" altLang="ja-JP" sz="1600" b="1">
              <a:solidFill>
                <a:schemeClr val="dk1"/>
              </a:solidFill>
              <a:latin typeface="Meiryo UI" panose="020B0604030504040204" pitchFamily="50" charset="-128"/>
              <a:ea typeface="Meiryo UI" panose="020B0604030504040204" pitchFamily="50" charset="-128"/>
              <a:cs typeface="+mn-cs"/>
            </a:rPr>
            <a:t>2024</a:t>
          </a:r>
          <a:r>
            <a:rPr kumimoji="1" lang="ja-JP" altLang="en-US" sz="1600" b="1">
              <a:solidFill>
                <a:schemeClr val="dk1"/>
              </a:solidFill>
              <a:latin typeface="Meiryo UI" panose="020B0604030504040204" pitchFamily="50" charset="-128"/>
              <a:ea typeface="Meiryo UI" panose="020B0604030504040204" pitchFamily="50" charset="-128"/>
              <a:cs typeface="+mn-cs"/>
            </a:rPr>
            <a:t>年度年次精算の端数調整額は以下の通りです。</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配分比率が最大となる事業者のみ入力してください。</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追加請求額：</a:t>
          </a:r>
          <a:r>
            <a:rPr kumimoji="1" lang="en-US" altLang="ja-JP" sz="1600" b="1">
              <a:solidFill>
                <a:schemeClr val="dk1"/>
              </a:solidFill>
              <a:latin typeface="Meiryo UI" panose="020B0604030504040204" pitchFamily="50" charset="-128"/>
              <a:ea typeface="Meiryo UI" panose="020B0604030504040204" pitchFamily="50" charset="-128"/>
              <a:cs typeface="+mn-cs"/>
            </a:rPr>
            <a:t>1</a:t>
          </a:r>
          <a:r>
            <a:rPr kumimoji="1" lang="ja-JP" altLang="en-US" sz="1600" b="1">
              <a:solidFill>
                <a:schemeClr val="dk1"/>
              </a:solidFill>
              <a:latin typeface="Meiryo UI" panose="020B0604030504040204" pitchFamily="50" charset="-128"/>
              <a:ea typeface="Meiryo UI" panose="020B0604030504040204" pitchFamily="50" charset="-128"/>
              <a:cs typeface="+mn-cs"/>
            </a:rPr>
            <a:t>円</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還元額　　　：</a:t>
          </a:r>
          <a:r>
            <a:rPr kumimoji="1" lang="en-US" altLang="ja-JP" sz="1600" b="1">
              <a:solidFill>
                <a:schemeClr val="dk1"/>
              </a:solidFill>
              <a:latin typeface="Meiryo UI" panose="020B0604030504040204" pitchFamily="50" charset="-128"/>
              <a:ea typeface="Meiryo UI" panose="020B0604030504040204" pitchFamily="50" charset="-128"/>
              <a:cs typeface="+mn-cs"/>
            </a:rPr>
            <a:t>2</a:t>
          </a:r>
          <a:r>
            <a:rPr kumimoji="1" lang="ja-JP" altLang="en-US" sz="1600" b="1">
              <a:solidFill>
                <a:schemeClr val="dk1"/>
              </a:solidFill>
              <a:latin typeface="Meiryo UI" panose="020B0604030504040204" pitchFamily="50" charset="-128"/>
              <a:ea typeface="Meiryo UI" panose="020B0604030504040204" pitchFamily="50" charset="-128"/>
              <a:cs typeface="+mn-cs"/>
            </a:rPr>
            <a:t>円</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xdr:txBody>
    </xdr:sp>
    <xdr:clientData/>
  </xdr:twoCellAnchor>
  <xdr:twoCellAnchor editAs="oneCell">
    <xdr:from>
      <xdr:col>15</xdr:col>
      <xdr:colOff>65280</xdr:colOff>
      <xdr:row>29</xdr:row>
      <xdr:rowOff>96001</xdr:rowOff>
    </xdr:from>
    <xdr:to>
      <xdr:col>19</xdr:col>
      <xdr:colOff>304894</xdr:colOff>
      <xdr:row>39</xdr:row>
      <xdr:rowOff>48377</xdr:rowOff>
    </xdr:to>
    <xdr:pic>
      <xdr:nvPicPr>
        <xdr:cNvPr id="26" name="図 25" descr="https://www.occto.or.jp/assets/market-board/market/oshirase/2025/images/250708_saisantei_4.png">
          <a:extLst>
            <a:ext uri="{FF2B5EF4-FFF2-40B4-BE49-F238E27FC236}">
              <a16:creationId xmlns:a16="http://schemas.microsoft.com/office/drawing/2014/main" id="{64435F67-E652-454F-ABD6-83215404C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0604" y="7525501"/>
          <a:ext cx="5461555" cy="218974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16137</xdr:colOff>
      <xdr:row>0</xdr:row>
      <xdr:rowOff>185789</xdr:rowOff>
    </xdr:from>
    <xdr:to>
      <xdr:col>19</xdr:col>
      <xdr:colOff>210783</xdr:colOff>
      <xdr:row>22</xdr:row>
      <xdr:rowOff>95993</xdr:rowOff>
    </xdr:to>
    <xdr:pic>
      <xdr:nvPicPr>
        <xdr:cNvPr id="29" name="図 28">
          <a:extLst>
            <a:ext uri="{FF2B5EF4-FFF2-40B4-BE49-F238E27FC236}">
              <a16:creationId xmlns:a16="http://schemas.microsoft.com/office/drawing/2014/main" id="{72A606A6-B6EE-4CF2-B845-D23831338DA2}"/>
            </a:ext>
          </a:extLst>
        </xdr:cNvPr>
        <xdr:cNvPicPr>
          <a:picLocks noChangeAspect="1"/>
        </xdr:cNvPicPr>
      </xdr:nvPicPr>
      <xdr:blipFill>
        <a:blip xmlns:r="http://schemas.openxmlformats.org/officeDocument/2006/relationships" r:embed="rId2"/>
        <a:stretch>
          <a:fillRect/>
        </a:stretch>
      </xdr:blipFill>
      <xdr:spPr>
        <a:xfrm>
          <a:off x="15491461" y="185789"/>
          <a:ext cx="5416587" cy="5770880"/>
        </a:xfrm>
        <a:prstGeom prst="rect">
          <a:avLst/>
        </a:prstGeom>
        <a:ln>
          <a:solidFill>
            <a:schemeClr val="tx1">
              <a:lumMod val="75000"/>
              <a:lumOff val="25000"/>
            </a:schemeClr>
          </a:solidFill>
        </a:ln>
      </xdr:spPr>
    </xdr:pic>
    <xdr:clientData/>
  </xdr:twoCellAnchor>
  <xdr:twoCellAnchor>
    <xdr:from>
      <xdr:col>15</xdr:col>
      <xdr:colOff>171819</xdr:colOff>
      <xdr:row>22</xdr:row>
      <xdr:rowOff>212368</xdr:rowOff>
    </xdr:from>
    <xdr:to>
      <xdr:col>18</xdr:col>
      <xdr:colOff>140027</xdr:colOff>
      <xdr:row>28</xdr:row>
      <xdr:rowOff>108232</xdr:rowOff>
    </xdr:to>
    <xdr:sp macro="" textlink="">
      <xdr:nvSpPr>
        <xdr:cNvPr id="35" name="吹き出し: 角を丸めた四角形 34">
          <a:extLst>
            <a:ext uri="{FF2B5EF4-FFF2-40B4-BE49-F238E27FC236}">
              <a16:creationId xmlns:a16="http://schemas.microsoft.com/office/drawing/2014/main" id="{6A573BB2-CECE-4D42-94C3-D3E7563A4D30}"/>
            </a:ext>
          </a:extLst>
        </xdr:cNvPr>
        <xdr:cNvSpPr/>
      </xdr:nvSpPr>
      <xdr:spPr>
        <a:xfrm>
          <a:off x="15647143" y="6073044"/>
          <a:ext cx="4517796" cy="1240570"/>
        </a:xfrm>
        <a:prstGeom prst="wedgeRoundRectCallout">
          <a:avLst>
            <a:gd name="adj1" fmla="val 31505"/>
            <a:gd name="adj2" fmla="val 64271"/>
            <a:gd name="adj3" fmla="val 16667"/>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容量拠出金の再算定が実施された月・エリアは、</a:t>
          </a:r>
          <a:br>
            <a:rPr kumimoji="1" lang="en-US" altLang="ja-JP" sz="1600" b="1">
              <a:solidFill>
                <a:schemeClr val="dk1"/>
              </a:solidFill>
              <a:latin typeface="Meiryo UI" panose="020B0604030504040204" pitchFamily="50" charset="-128"/>
              <a:ea typeface="Meiryo UI" panose="020B0604030504040204" pitchFamily="50" charset="-128"/>
              <a:cs typeface="+mn-cs"/>
            </a:rPr>
          </a:br>
          <a:r>
            <a:rPr kumimoji="1" lang="ja-JP" altLang="en-US" sz="1600" b="1">
              <a:solidFill>
                <a:schemeClr val="dk1"/>
              </a:solidFill>
              <a:latin typeface="Meiryo UI" panose="020B0604030504040204" pitchFamily="50" charset="-128"/>
              <a:ea typeface="Meiryo UI" panose="020B0604030504040204" pitchFamily="50" charset="-128"/>
              <a:cs typeface="+mn-cs"/>
            </a:rPr>
            <a:t>再算定後の通知書に記載の容量拠出金請求額（調整前）を入力してください。</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xdr:txBody>
    </xdr:sp>
    <xdr:clientData/>
  </xdr:twoCellAnchor>
  <xdr:twoCellAnchor>
    <xdr:from>
      <xdr:col>10</xdr:col>
      <xdr:colOff>55245</xdr:colOff>
      <xdr:row>1</xdr:row>
      <xdr:rowOff>12214</xdr:rowOff>
    </xdr:from>
    <xdr:to>
      <xdr:col>14</xdr:col>
      <xdr:colOff>181313</xdr:colOff>
      <xdr:row>6</xdr:row>
      <xdr:rowOff>93680</xdr:rowOff>
    </xdr:to>
    <xdr:sp macro="" textlink="">
      <xdr:nvSpPr>
        <xdr:cNvPr id="15" name="吹き出し: 角を丸めた四角形 14">
          <a:extLst>
            <a:ext uri="{FF2B5EF4-FFF2-40B4-BE49-F238E27FC236}">
              <a16:creationId xmlns:a16="http://schemas.microsoft.com/office/drawing/2014/main" id="{0E154DB0-5050-472E-A8ED-F18BE609FD4F}"/>
            </a:ext>
          </a:extLst>
        </xdr:cNvPr>
        <xdr:cNvSpPr/>
      </xdr:nvSpPr>
      <xdr:spPr>
        <a:xfrm>
          <a:off x="10375863" y="1155214"/>
          <a:ext cx="4922185" cy="1224466"/>
        </a:xfrm>
        <a:prstGeom prst="wedgeRoundRectCallout">
          <a:avLst>
            <a:gd name="adj1" fmla="val 54194"/>
            <a:gd name="adj2" fmla="val 104373"/>
            <a:gd name="adj3" fmla="val 16667"/>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毎月、各エリアごとに発行されていた通知書を参照して</a:t>
          </a:r>
          <a:br>
            <a:rPr kumimoji="1" lang="en-US" altLang="ja-JP" sz="1600" b="1">
              <a:solidFill>
                <a:schemeClr val="dk1"/>
              </a:solidFill>
              <a:latin typeface="Meiryo UI" panose="020B0604030504040204" pitchFamily="50" charset="-128"/>
              <a:ea typeface="Meiryo UI" panose="020B0604030504040204" pitchFamily="50" charset="-128"/>
              <a:cs typeface="+mn-cs"/>
            </a:rPr>
          </a:br>
          <a:r>
            <a:rPr kumimoji="1" lang="ja-JP" altLang="en-US" sz="1600" b="1">
              <a:solidFill>
                <a:schemeClr val="dk1"/>
              </a:solidFill>
              <a:latin typeface="Meiryo UI" panose="020B0604030504040204" pitchFamily="50" charset="-128"/>
              <a:ea typeface="Meiryo UI" panose="020B0604030504040204" pitchFamily="50" charset="-128"/>
              <a:cs typeface="+mn-cs"/>
            </a:rPr>
            <a:t>容量拠出金請求額（調整前）を入力してください。</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容量拠出金の請求がない月・エリアは入力しません。</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xdr:txBody>
    </xdr:sp>
    <xdr:clientData/>
  </xdr:twoCellAnchor>
  <xdr:twoCellAnchor>
    <xdr:from>
      <xdr:col>15</xdr:col>
      <xdr:colOff>670229</xdr:colOff>
      <xdr:row>10</xdr:row>
      <xdr:rowOff>217383</xdr:rowOff>
    </xdr:from>
    <xdr:to>
      <xdr:col>18</xdr:col>
      <xdr:colOff>360270</xdr:colOff>
      <xdr:row>11</xdr:row>
      <xdr:rowOff>173702</xdr:rowOff>
    </xdr:to>
    <xdr:sp macro="" textlink="">
      <xdr:nvSpPr>
        <xdr:cNvPr id="18" name="正方形/長方形 17">
          <a:extLst>
            <a:ext uri="{FF2B5EF4-FFF2-40B4-BE49-F238E27FC236}">
              <a16:creationId xmlns:a16="http://schemas.microsoft.com/office/drawing/2014/main" id="{733A64E2-FEFF-401A-A12C-BC632EFEEF1B}"/>
            </a:ext>
          </a:extLst>
        </xdr:cNvPr>
        <xdr:cNvSpPr/>
      </xdr:nvSpPr>
      <xdr:spPr>
        <a:xfrm>
          <a:off x="16145553" y="3388648"/>
          <a:ext cx="4239629" cy="180436"/>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629478</xdr:colOff>
      <xdr:row>35</xdr:row>
      <xdr:rowOff>115955</xdr:rowOff>
    </xdr:from>
    <xdr:to>
      <xdr:col>19</xdr:col>
      <xdr:colOff>132608</xdr:colOff>
      <xdr:row>36</xdr:row>
      <xdr:rowOff>87411</xdr:rowOff>
    </xdr:to>
    <xdr:sp macro="" textlink="">
      <xdr:nvSpPr>
        <xdr:cNvPr id="21" name="正方形/長方形 20">
          <a:extLst>
            <a:ext uri="{FF2B5EF4-FFF2-40B4-BE49-F238E27FC236}">
              <a16:creationId xmlns:a16="http://schemas.microsoft.com/office/drawing/2014/main" id="{44BFCA21-26A4-448A-825B-2A37E0236E5D}"/>
            </a:ext>
          </a:extLst>
        </xdr:cNvPr>
        <xdr:cNvSpPr/>
      </xdr:nvSpPr>
      <xdr:spPr>
        <a:xfrm>
          <a:off x="16126239" y="9135716"/>
          <a:ext cx="4729456" cy="203369"/>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67283</xdr:colOff>
      <xdr:row>29</xdr:row>
      <xdr:rowOff>103899</xdr:rowOff>
    </xdr:from>
    <xdr:to>
      <xdr:col>18</xdr:col>
      <xdr:colOff>14441</xdr:colOff>
      <xdr:row>30</xdr:row>
      <xdr:rowOff>115694</xdr:rowOff>
    </xdr:to>
    <xdr:sp macro="" textlink="">
      <xdr:nvSpPr>
        <xdr:cNvPr id="22" name="正方形/長方形 21">
          <a:extLst>
            <a:ext uri="{FF2B5EF4-FFF2-40B4-BE49-F238E27FC236}">
              <a16:creationId xmlns:a16="http://schemas.microsoft.com/office/drawing/2014/main" id="{1660D8B5-1F9B-4E7D-B8FA-B5D4A8F8CF1A}"/>
            </a:ext>
          </a:extLst>
        </xdr:cNvPr>
        <xdr:cNvSpPr/>
      </xdr:nvSpPr>
      <xdr:spPr>
        <a:xfrm>
          <a:off x="19419842" y="7533399"/>
          <a:ext cx="619511" cy="235913"/>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97155</xdr:colOff>
      <xdr:row>16</xdr:row>
      <xdr:rowOff>5715</xdr:rowOff>
    </xdr:from>
    <xdr:to>
      <xdr:col>5</xdr:col>
      <xdr:colOff>241155</xdr:colOff>
      <xdr:row>27</xdr:row>
      <xdr:rowOff>227115</xdr:rowOff>
    </xdr:to>
    <xdr:sp macro="" textlink="">
      <xdr:nvSpPr>
        <xdr:cNvPr id="10" name="右中かっこ 9">
          <a:extLst>
            <a:ext uri="{FF2B5EF4-FFF2-40B4-BE49-F238E27FC236}">
              <a16:creationId xmlns:a16="http://schemas.microsoft.com/office/drawing/2014/main" id="{19649632-BEE5-418C-9A8B-EFACB2997199}"/>
            </a:ext>
          </a:extLst>
        </xdr:cNvPr>
        <xdr:cNvSpPr/>
      </xdr:nvSpPr>
      <xdr:spPr>
        <a:xfrm>
          <a:off x="4421505" y="3891915"/>
          <a:ext cx="144000" cy="2736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22740</xdr:colOff>
      <xdr:row>18</xdr:row>
      <xdr:rowOff>57227</xdr:rowOff>
    </xdr:from>
    <xdr:to>
      <xdr:col>11</xdr:col>
      <xdr:colOff>2250</xdr:colOff>
      <xdr:row>18</xdr:row>
      <xdr:rowOff>197417</xdr:rowOff>
    </xdr:to>
    <xdr:sp macro="" textlink="">
      <xdr:nvSpPr>
        <xdr:cNvPr id="20" name="右中かっこ 19">
          <a:extLst>
            <a:ext uri="{FF2B5EF4-FFF2-40B4-BE49-F238E27FC236}">
              <a16:creationId xmlns:a16="http://schemas.microsoft.com/office/drawing/2014/main" id="{37E25884-B3DD-4A7B-BCBF-B13578FAF6D0}"/>
            </a:ext>
          </a:extLst>
        </xdr:cNvPr>
        <xdr:cNvSpPr/>
      </xdr:nvSpPr>
      <xdr:spPr>
        <a:xfrm rot="5400000">
          <a:off x="9810300" y="3052217"/>
          <a:ext cx="140190" cy="237981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31</xdr:row>
      <xdr:rowOff>104775</xdr:rowOff>
    </xdr:from>
    <xdr:to>
      <xdr:col>1</xdr:col>
      <xdr:colOff>502104</xdr:colOff>
      <xdr:row>31</xdr:row>
      <xdr:rowOff>104775</xdr:rowOff>
    </xdr:to>
    <xdr:cxnSp macro="">
      <xdr:nvCxnSpPr>
        <xdr:cNvPr id="13" name="直線コネクタ 12">
          <a:extLst>
            <a:ext uri="{FF2B5EF4-FFF2-40B4-BE49-F238E27FC236}">
              <a16:creationId xmlns:a16="http://schemas.microsoft.com/office/drawing/2014/main" id="{B6732486-91DD-44CF-9802-4CAA429BF4B4}"/>
            </a:ext>
          </a:extLst>
        </xdr:cNvPr>
        <xdr:cNvCxnSpPr/>
      </xdr:nvCxnSpPr>
      <xdr:spPr>
        <a:xfrm>
          <a:off x="579120" y="7418070"/>
          <a:ext cx="13443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371475</xdr:colOff>
      <xdr:row>31</xdr:row>
      <xdr:rowOff>115514</xdr:rowOff>
    </xdr:from>
    <xdr:to>
      <xdr:col>1</xdr:col>
      <xdr:colOff>372312</xdr:colOff>
      <xdr:row>32</xdr:row>
      <xdr:rowOff>134396</xdr:rowOff>
    </xdr:to>
    <xdr:cxnSp macro="">
      <xdr:nvCxnSpPr>
        <xdr:cNvPr id="14" name="直線コネクタ 13">
          <a:extLst>
            <a:ext uri="{FF2B5EF4-FFF2-40B4-BE49-F238E27FC236}">
              <a16:creationId xmlns:a16="http://schemas.microsoft.com/office/drawing/2014/main" id="{2FD5B7C7-71DE-415A-AFDB-B33D8E832C18}"/>
            </a:ext>
          </a:extLst>
        </xdr:cNvPr>
        <xdr:cNvCxnSpPr/>
      </xdr:nvCxnSpPr>
      <xdr:spPr>
        <a:xfrm flipH="1">
          <a:off x="579120" y="7430714"/>
          <a:ext cx="837" cy="24367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372313</xdr:colOff>
      <xdr:row>32</xdr:row>
      <xdr:rowOff>127091</xdr:rowOff>
    </xdr:from>
    <xdr:to>
      <xdr:col>1</xdr:col>
      <xdr:colOff>502942</xdr:colOff>
      <xdr:row>32</xdr:row>
      <xdr:rowOff>127091</xdr:rowOff>
    </xdr:to>
    <xdr:cxnSp macro="">
      <xdr:nvCxnSpPr>
        <xdr:cNvPr id="15" name="直線コネクタ 14">
          <a:extLst>
            <a:ext uri="{FF2B5EF4-FFF2-40B4-BE49-F238E27FC236}">
              <a16:creationId xmlns:a16="http://schemas.microsoft.com/office/drawing/2014/main" id="{CDD105E5-16C7-48DC-98A5-AE05A744CFA8}"/>
            </a:ext>
          </a:extLst>
        </xdr:cNvPr>
        <xdr:cNvCxnSpPr/>
      </xdr:nvCxnSpPr>
      <xdr:spPr>
        <a:xfrm>
          <a:off x="579958" y="7674701"/>
          <a:ext cx="134439" cy="0"/>
        </a:xfrm>
        <a:prstGeom prst="line">
          <a:avLst/>
        </a:prstGeom>
        <a:ln w="15875">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62865</xdr:colOff>
      <xdr:row>18</xdr:row>
      <xdr:rowOff>123825</xdr:rowOff>
    </xdr:from>
    <xdr:to>
      <xdr:col>8</xdr:col>
      <xdr:colOff>1123950</xdr:colOff>
      <xdr:row>26</xdr:row>
      <xdr:rowOff>126180</xdr:rowOff>
    </xdr:to>
    <xdr:cxnSp macro="">
      <xdr:nvCxnSpPr>
        <xdr:cNvPr id="18" name="コネクタ: カギ線 17">
          <a:extLst>
            <a:ext uri="{FF2B5EF4-FFF2-40B4-BE49-F238E27FC236}">
              <a16:creationId xmlns:a16="http://schemas.microsoft.com/office/drawing/2014/main" id="{655AC540-8362-4DEE-9C50-115098832CAC}"/>
            </a:ext>
          </a:extLst>
        </xdr:cNvPr>
        <xdr:cNvCxnSpPr/>
      </xdr:nvCxnSpPr>
      <xdr:spPr>
        <a:xfrm flipV="1">
          <a:off x="4387215" y="4238625"/>
          <a:ext cx="4204335" cy="1831155"/>
        </a:xfrm>
        <a:prstGeom prst="bentConnector3">
          <a:avLst>
            <a:gd name="adj1" fmla="val 71522"/>
          </a:avLst>
        </a:prstGeom>
        <a:ln w="38100">
          <a:solidFill>
            <a:schemeClr val="accent1"/>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97155</xdr:colOff>
      <xdr:row>16</xdr:row>
      <xdr:rowOff>5715</xdr:rowOff>
    </xdr:from>
    <xdr:to>
      <xdr:col>5</xdr:col>
      <xdr:colOff>241155</xdr:colOff>
      <xdr:row>27</xdr:row>
      <xdr:rowOff>227115</xdr:rowOff>
    </xdr:to>
    <xdr:sp macro="" textlink="">
      <xdr:nvSpPr>
        <xdr:cNvPr id="2" name="右中かっこ 1">
          <a:extLst>
            <a:ext uri="{FF2B5EF4-FFF2-40B4-BE49-F238E27FC236}">
              <a16:creationId xmlns:a16="http://schemas.microsoft.com/office/drawing/2014/main" id="{62F8DF88-F86F-45C2-AE75-D9A10DE92DB2}"/>
            </a:ext>
          </a:extLst>
        </xdr:cNvPr>
        <xdr:cNvSpPr/>
      </xdr:nvSpPr>
      <xdr:spPr>
        <a:xfrm>
          <a:off x="4417695" y="3665220"/>
          <a:ext cx="151620" cy="27340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22740</xdr:colOff>
      <xdr:row>18</xdr:row>
      <xdr:rowOff>57227</xdr:rowOff>
    </xdr:from>
    <xdr:to>
      <xdr:col>11</xdr:col>
      <xdr:colOff>2250</xdr:colOff>
      <xdr:row>18</xdr:row>
      <xdr:rowOff>197417</xdr:rowOff>
    </xdr:to>
    <xdr:sp macro="" textlink="">
      <xdr:nvSpPr>
        <xdr:cNvPr id="3" name="右中かっこ 2">
          <a:extLst>
            <a:ext uri="{FF2B5EF4-FFF2-40B4-BE49-F238E27FC236}">
              <a16:creationId xmlns:a16="http://schemas.microsoft.com/office/drawing/2014/main" id="{7A911F62-9115-4A59-B066-3A72CC94BCF4}"/>
            </a:ext>
          </a:extLst>
        </xdr:cNvPr>
        <xdr:cNvSpPr/>
      </xdr:nvSpPr>
      <xdr:spPr>
        <a:xfrm rot="5400000">
          <a:off x="9805537" y="3049360"/>
          <a:ext cx="145905" cy="23836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371475</xdr:colOff>
      <xdr:row>31</xdr:row>
      <xdr:rowOff>104775</xdr:rowOff>
    </xdr:from>
    <xdr:to>
      <xdr:col>1</xdr:col>
      <xdr:colOff>502104</xdr:colOff>
      <xdr:row>31</xdr:row>
      <xdr:rowOff>104775</xdr:rowOff>
    </xdr:to>
    <xdr:cxnSp macro="">
      <xdr:nvCxnSpPr>
        <xdr:cNvPr id="4" name="直線コネクタ 3">
          <a:extLst>
            <a:ext uri="{FF2B5EF4-FFF2-40B4-BE49-F238E27FC236}">
              <a16:creationId xmlns:a16="http://schemas.microsoft.com/office/drawing/2014/main" id="{26D45FC9-ECAA-4514-905D-F2F3DC07CF76}"/>
            </a:ext>
          </a:extLst>
        </xdr:cNvPr>
        <xdr:cNvCxnSpPr/>
      </xdr:nvCxnSpPr>
      <xdr:spPr>
        <a:xfrm>
          <a:off x="579120" y="7189470"/>
          <a:ext cx="13443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371475</xdr:colOff>
      <xdr:row>31</xdr:row>
      <xdr:rowOff>115514</xdr:rowOff>
    </xdr:from>
    <xdr:to>
      <xdr:col>1</xdr:col>
      <xdr:colOff>372312</xdr:colOff>
      <xdr:row>32</xdr:row>
      <xdr:rowOff>134396</xdr:rowOff>
    </xdr:to>
    <xdr:cxnSp macro="">
      <xdr:nvCxnSpPr>
        <xdr:cNvPr id="5" name="直線コネクタ 4">
          <a:extLst>
            <a:ext uri="{FF2B5EF4-FFF2-40B4-BE49-F238E27FC236}">
              <a16:creationId xmlns:a16="http://schemas.microsoft.com/office/drawing/2014/main" id="{E7659F3B-4BD0-4204-92FC-13FAB7C9157D}"/>
            </a:ext>
          </a:extLst>
        </xdr:cNvPr>
        <xdr:cNvCxnSpPr/>
      </xdr:nvCxnSpPr>
      <xdr:spPr>
        <a:xfrm flipH="1">
          <a:off x="579120" y="7202114"/>
          <a:ext cx="837" cy="24367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372313</xdr:colOff>
      <xdr:row>32</xdr:row>
      <xdr:rowOff>127091</xdr:rowOff>
    </xdr:from>
    <xdr:to>
      <xdr:col>1</xdr:col>
      <xdr:colOff>502942</xdr:colOff>
      <xdr:row>32</xdr:row>
      <xdr:rowOff>127091</xdr:rowOff>
    </xdr:to>
    <xdr:cxnSp macro="">
      <xdr:nvCxnSpPr>
        <xdr:cNvPr id="6" name="直線コネクタ 5">
          <a:extLst>
            <a:ext uri="{FF2B5EF4-FFF2-40B4-BE49-F238E27FC236}">
              <a16:creationId xmlns:a16="http://schemas.microsoft.com/office/drawing/2014/main" id="{BA3AD403-7355-4E63-9429-35435D588E39}"/>
            </a:ext>
          </a:extLst>
        </xdr:cNvPr>
        <xdr:cNvCxnSpPr/>
      </xdr:nvCxnSpPr>
      <xdr:spPr>
        <a:xfrm>
          <a:off x="579958" y="7446101"/>
          <a:ext cx="134439" cy="0"/>
        </a:xfrm>
        <a:prstGeom prst="line">
          <a:avLst/>
        </a:prstGeom>
        <a:ln w="15875">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62865</xdr:colOff>
      <xdr:row>18</xdr:row>
      <xdr:rowOff>123825</xdr:rowOff>
    </xdr:from>
    <xdr:to>
      <xdr:col>8</xdr:col>
      <xdr:colOff>1123950</xdr:colOff>
      <xdr:row>26</xdr:row>
      <xdr:rowOff>126180</xdr:rowOff>
    </xdr:to>
    <xdr:cxnSp macro="">
      <xdr:nvCxnSpPr>
        <xdr:cNvPr id="7" name="コネクタ: カギ線 6">
          <a:extLst>
            <a:ext uri="{FF2B5EF4-FFF2-40B4-BE49-F238E27FC236}">
              <a16:creationId xmlns:a16="http://schemas.microsoft.com/office/drawing/2014/main" id="{DADFCBFD-8839-4DB1-8C0F-B067F7E4B0BE}"/>
            </a:ext>
          </a:extLst>
        </xdr:cNvPr>
        <xdr:cNvCxnSpPr/>
      </xdr:nvCxnSpPr>
      <xdr:spPr>
        <a:xfrm flipV="1">
          <a:off x="4383405" y="4240530"/>
          <a:ext cx="4204335" cy="1833060"/>
        </a:xfrm>
        <a:prstGeom prst="bentConnector3">
          <a:avLst>
            <a:gd name="adj1" fmla="val 71522"/>
          </a:avLst>
        </a:prstGeom>
        <a:ln w="38100">
          <a:solidFill>
            <a:schemeClr val="accent1"/>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95137</xdr:colOff>
      <xdr:row>0</xdr:row>
      <xdr:rowOff>71044</xdr:rowOff>
    </xdr:from>
    <xdr:to>
      <xdr:col>4</xdr:col>
      <xdr:colOff>532198</xdr:colOff>
      <xdr:row>0</xdr:row>
      <xdr:rowOff>1002318</xdr:rowOff>
    </xdr:to>
    <xdr:sp macro="" textlink="">
      <xdr:nvSpPr>
        <xdr:cNvPr id="19" name="フローチャート: 処理 18">
          <a:extLst>
            <a:ext uri="{FF2B5EF4-FFF2-40B4-BE49-F238E27FC236}">
              <a16:creationId xmlns:a16="http://schemas.microsoft.com/office/drawing/2014/main" id="{768C8F35-2BA6-4258-B84F-CBB19F912743}"/>
            </a:ext>
          </a:extLst>
        </xdr:cNvPr>
        <xdr:cNvSpPr/>
      </xdr:nvSpPr>
      <xdr:spPr>
        <a:xfrm>
          <a:off x="95137" y="71044"/>
          <a:ext cx="3563502" cy="931274"/>
        </a:xfrm>
        <a:prstGeom prst="flowChartProcess">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2400" b="1">
              <a:latin typeface="Meiryo UI" panose="020B0604030504040204" pitchFamily="50" charset="-128"/>
              <a:ea typeface="Meiryo UI" panose="020B0604030504040204" pitchFamily="50" charset="-128"/>
            </a:rPr>
            <a:t>入力例</a:t>
          </a:r>
          <a:br>
            <a:rPr kumimoji="1" lang="en-US" altLang="ja-JP" sz="2400" b="1">
              <a:latin typeface="Meiryo UI" panose="020B0604030504040204" pitchFamily="50" charset="-128"/>
              <a:ea typeface="Meiryo UI" panose="020B0604030504040204" pitchFamily="50" charset="-128"/>
            </a:rPr>
          </a:br>
          <a:r>
            <a:rPr kumimoji="1" lang="ja-JP" altLang="en-US" sz="1600" b="1">
              <a:latin typeface="Meiryo UI" panose="020B0604030504040204" pitchFamily="50" charset="-128"/>
              <a:ea typeface="Meiryo UI" panose="020B0604030504040204" pitchFamily="50" charset="-128"/>
            </a:rPr>
            <a:t>記載の数値はすべてサンプルです。</a:t>
          </a:r>
          <a:endParaRPr kumimoji="1" lang="ja-JP" altLang="en-US" sz="2400" b="1">
            <a:latin typeface="Meiryo UI" panose="020B0604030504040204" pitchFamily="50" charset="-128"/>
            <a:ea typeface="Meiryo UI" panose="020B0604030504040204" pitchFamily="50" charset="-128"/>
          </a:endParaRPr>
        </a:p>
      </xdr:txBody>
    </xdr:sp>
    <xdr:clientData/>
  </xdr:twoCellAnchor>
  <xdr:twoCellAnchor>
    <xdr:from>
      <xdr:col>7</xdr:col>
      <xdr:colOff>268716</xdr:colOff>
      <xdr:row>28</xdr:row>
      <xdr:rowOff>93234</xdr:rowOff>
    </xdr:from>
    <xdr:to>
      <xdr:col>9</xdr:col>
      <xdr:colOff>932440</xdr:colOff>
      <xdr:row>30</xdr:row>
      <xdr:rowOff>89423</xdr:rowOff>
    </xdr:to>
    <xdr:sp macro="" textlink="">
      <xdr:nvSpPr>
        <xdr:cNvPr id="20" name="吹き出し: 角を丸めた四角形 19">
          <a:extLst>
            <a:ext uri="{FF2B5EF4-FFF2-40B4-BE49-F238E27FC236}">
              <a16:creationId xmlns:a16="http://schemas.microsoft.com/office/drawing/2014/main" id="{6F897450-D5F3-4BED-98A5-EDFDE8FED365}"/>
            </a:ext>
          </a:extLst>
        </xdr:cNvPr>
        <xdr:cNvSpPr/>
      </xdr:nvSpPr>
      <xdr:spPr>
        <a:xfrm>
          <a:off x="6532804" y="7298616"/>
          <a:ext cx="3061783" cy="444425"/>
        </a:xfrm>
        <a:prstGeom prst="wedgeRoundRectCallout">
          <a:avLst>
            <a:gd name="adj1" fmla="val 17015"/>
            <a:gd name="adj2" fmla="val -65571"/>
            <a:gd name="adj3" fmla="val 16667"/>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合計値は自動で計算されます。</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771860</xdr:colOff>
      <xdr:row>34</xdr:row>
      <xdr:rowOff>108017</xdr:rowOff>
    </xdr:from>
    <xdr:to>
      <xdr:col>12</xdr:col>
      <xdr:colOff>1040241</xdr:colOff>
      <xdr:row>34</xdr:row>
      <xdr:rowOff>108017</xdr:rowOff>
    </xdr:to>
    <xdr:cxnSp macro="">
      <xdr:nvCxnSpPr>
        <xdr:cNvPr id="21" name="コネクタ: カギ線 84">
          <a:extLst>
            <a:ext uri="{FF2B5EF4-FFF2-40B4-BE49-F238E27FC236}">
              <a16:creationId xmlns:a16="http://schemas.microsoft.com/office/drawing/2014/main" id="{6CED3063-696E-46CC-820E-45CE30E22B52}"/>
            </a:ext>
          </a:extLst>
        </xdr:cNvPr>
        <xdr:cNvCxnSpPr/>
      </xdr:nvCxnSpPr>
      <xdr:spPr>
        <a:xfrm>
          <a:off x="11832066" y="8658105"/>
          <a:ext cx="1467410" cy="0"/>
        </a:xfrm>
        <a:prstGeom prst="straightConnector1">
          <a:avLst/>
        </a:prstGeom>
        <a:ln w="38100">
          <a:solidFill>
            <a:srgbClr val="FFC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907115</xdr:colOff>
      <xdr:row>33</xdr:row>
      <xdr:rowOff>107128</xdr:rowOff>
    </xdr:from>
    <xdr:to>
      <xdr:col>12</xdr:col>
      <xdr:colOff>1040241</xdr:colOff>
      <xdr:row>40</xdr:row>
      <xdr:rowOff>76089</xdr:rowOff>
    </xdr:to>
    <xdr:cxnSp macro="">
      <xdr:nvCxnSpPr>
        <xdr:cNvPr id="22" name="コネクタ: カギ線 21">
          <a:extLst>
            <a:ext uri="{FF2B5EF4-FFF2-40B4-BE49-F238E27FC236}">
              <a16:creationId xmlns:a16="http://schemas.microsoft.com/office/drawing/2014/main" id="{5E521C40-CE12-467A-9FA5-5AEA1661077B}"/>
            </a:ext>
          </a:extLst>
        </xdr:cNvPr>
        <xdr:cNvCxnSpPr/>
      </xdr:nvCxnSpPr>
      <xdr:spPr>
        <a:xfrm flipV="1">
          <a:off x="9569262" y="8433099"/>
          <a:ext cx="3730214" cy="1537784"/>
        </a:xfrm>
        <a:prstGeom prst="bentConnector3">
          <a:avLst>
            <a:gd name="adj1" fmla="val 60970"/>
          </a:avLst>
        </a:prstGeom>
        <a:ln w="38100">
          <a:solidFill>
            <a:srgbClr val="FFC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104997</xdr:colOff>
      <xdr:row>36</xdr:row>
      <xdr:rowOff>207532</xdr:rowOff>
    </xdr:from>
    <xdr:to>
      <xdr:col>18</xdr:col>
      <xdr:colOff>471542</xdr:colOff>
      <xdr:row>44</xdr:row>
      <xdr:rowOff>146908</xdr:rowOff>
    </xdr:to>
    <xdr:sp macro="" textlink="">
      <xdr:nvSpPr>
        <xdr:cNvPr id="23" name="吹き出し: 角を丸めた四角形 22">
          <a:extLst>
            <a:ext uri="{FF2B5EF4-FFF2-40B4-BE49-F238E27FC236}">
              <a16:creationId xmlns:a16="http://schemas.microsoft.com/office/drawing/2014/main" id="{B4C65A9D-C58E-47DA-A690-B0E6DA77D02B}"/>
            </a:ext>
          </a:extLst>
        </xdr:cNvPr>
        <xdr:cNvSpPr/>
      </xdr:nvSpPr>
      <xdr:spPr>
        <a:xfrm>
          <a:off x="12364232" y="9205856"/>
          <a:ext cx="5140251" cy="1732317"/>
        </a:xfrm>
        <a:prstGeom prst="wedgeRoundRectCallout">
          <a:avLst>
            <a:gd name="adj1" fmla="val -17746"/>
            <a:gd name="adj2" fmla="val -71075"/>
            <a:gd name="adj3" fmla="val 16667"/>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en-US" altLang="ja-JP" sz="1600" b="1">
              <a:solidFill>
                <a:schemeClr val="dk1"/>
              </a:solidFill>
              <a:latin typeface="Meiryo UI" panose="020B0604030504040204" pitchFamily="50" charset="-128"/>
              <a:ea typeface="Meiryo UI" panose="020B0604030504040204" pitchFamily="50" charset="-128"/>
              <a:cs typeface="+mn-cs"/>
            </a:rPr>
            <a:t>2024</a:t>
          </a:r>
          <a:r>
            <a:rPr kumimoji="1" lang="ja-JP" altLang="en-US" sz="1600" b="1">
              <a:solidFill>
                <a:schemeClr val="dk1"/>
              </a:solidFill>
              <a:latin typeface="Meiryo UI" panose="020B0604030504040204" pitchFamily="50" charset="-128"/>
              <a:ea typeface="Meiryo UI" panose="020B0604030504040204" pitchFamily="50" charset="-128"/>
              <a:cs typeface="+mn-cs"/>
            </a:rPr>
            <a:t>年度年次精算の端数調整額は以下の通りです。</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配分比率が最大となる事業者のみ入力してください。</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追加請求額：</a:t>
          </a:r>
          <a:r>
            <a:rPr kumimoji="1" lang="en-US" altLang="ja-JP" sz="1600" b="1">
              <a:solidFill>
                <a:schemeClr val="dk1"/>
              </a:solidFill>
              <a:latin typeface="Meiryo UI" panose="020B0604030504040204" pitchFamily="50" charset="-128"/>
              <a:ea typeface="Meiryo UI" panose="020B0604030504040204" pitchFamily="50" charset="-128"/>
              <a:cs typeface="+mn-cs"/>
            </a:rPr>
            <a:t>1</a:t>
          </a:r>
          <a:r>
            <a:rPr kumimoji="1" lang="ja-JP" altLang="en-US" sz="1600" b="1">
              <a:solidFill>
                <a:schemeClr val="dk1"/>
              </a:solidFill>
              <a:latin typeface="Meiryo UI" panose="020B0604030504040204" pitchFamily="50" charset="-128"/>
              <a:ea typeface="Meiryo UI" panose="020B0604030504040204" pitchFamily="50" charset="-128"/>
              <a:cs typeface="+mn-cs"/>
            </a:rPr>
            <a:t>円</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還元額　　　：</a:t>
          </a:r>
          <a:r>
            <a:rPr kumimoji="1" lang="en-US" altLang="ja-JP" sz="1600" b="1">
              <a:solidFill>
                <a:schemeClr val="dk1"/>
              </a:solidFill>
              <a:latin typeface="Meiryo UI" panose="020B0604030504040204" pitchFamily="50" charset="-128"/>
              <a:ea typeface="Meiryo UI" panose="020B0604030504040204" pitchFamily="50" charset="-128"/>
              <a:cs typeface="+mn-cs"/>
            </a:rPr>
            <a:t>2</a:t>
          </a:r>
          <a:r>
            <a:rPr kumimoji="1" lang="ja-JP" altLang="en-US" sz="1600" b="1">
              <a:solidFill>
                <a:schemeClr val="dk1"/>
              </a:solidFill>
              <a:latin typeface="Meiryo UI" panose="020B0604030504040204" pitchFamily="50" charset="-128"/>
              <a:ea typeface="Meiryo UI" panose="020B0604030504040204" pitchFamily="50" charset="-128"/>
              <a:cs typeface="+mn-cs"/>
            </a:rPr>
            <a:t>円</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xdr:txBody>
    </xdr:sp>
    <xdr:clientData/>
  </xdr:twoCellAnchor>
  <xdr:twoCellAnchor editAs="oneCell">
    <xdr:from>
      <xdr:col>15</xdr:col>
      <xdr:colOff>572249</xdr:colOff>
      <xdr:row>21</xdr:row>
      <xdr:rowOff>63472</xdr:rowOff>
    </xdr:from>
    <xdr:to>
      <xdr:col>24</xdr:col>
      <xdr:colOff>21624</xdr:colOff>
      <xdr:row>30</xdr:row>
      <xdr:rowOff>174858</xdr:rowOff>
    </xdr:to>
    <xdr:pic>
      <xdr:nvPicPr>
        <xdr:cNvPr id="24" name="図 23" descr="https://www.occto.or.jp/assets/market-board/market/oshirase/2025/images/250708_saisantei_4.png">
          <a:extLst>
            <a:ext uri="{FF2B5EF4-FFF2-40B4-BE49-F238E27FC236}">
              <a16:creationId xmlns:a16="http://schemas.microsoft.com/office/drawing/2014/main" id="{259EE575-685A-4912-872D-99FE39F507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88131" y="5700031"/>
          <a:ext cx="5496742" cy="213987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271438</xdr:colOff>
      <xdr:row>20</xdr:row>
      <xdr:rowOff>145226</xdr:rowOff>
    </xdr:from>
    <xdr:to>
      <xdr:col>15</xdr:col>
      <xdr:colOff>150062</xdr:colOff>
      <xdr:row>31</xdr:row>
      <xdr:rowOff>91888</xdr:rowOff>
    </xdr:to>
    <xdr:sp macro="" textlink="">
      <xdr:nvSpPr>
        <xdr:cNvPr id="25" name="吹き出し: 角を丸めた四角形 24">
          <a:extLst>
            <a:ext uri="{FF2B5EF4-FFF2-40B4-BE49-F238E27FC236}">
              <a16:creationId xmlns:a16="http://schemas.microsoft.com/office/drawing/2014/main" id="{084C1B29-F166-42DC-B57E-2F8A5EE95BD6}"/>
            </a:ext>
          </a:extLst>
        </xdr:cNvPr>
        <xdr:cNvSpPr/>
      </xdr:nvSpPr>
      <xdr:spPr>
        <a:xfrm>
          <a:off x="10132614" y="5557667"/>
          <a:ext cx="5033330" cy="2411956"/>
        </a:xfrm>
        <a:prstGeom prst="wedgeRoundRectCallout">
          <a:avLst>
            <a:gd name="adj1" fmla="val 63020"/>
            <a:gd name="adj2" fmla="val 19970"/>
            <a:gd name="adj3" fmla="val 16667"/>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en-US" altLang="ja-JP" sz="1600" b="1">
              <a:solidFill>
                <a:schemeClr val="dk1"/>
              </a:solidFill>
              <a:latin typeface="Meiryo UI" panose="020B0604030504040204" pitchFamily="50" charset="-128"/>
              <a:ea typeface="Meiryo UI" panose="020B0604030504040204" pitchFamily="50" charset="-128"/>
              <a:cs typeface="+mn-cs"/>
            </a:rPr>
            <a:t>2025</a:t>
          </a:r>
          <a:r>
            <a:rPr kumimoji="1" lang="ja-JP" altLang="en-US" sz="1600" b="1">
              <a:solidFill>
                <a:schemeClr val="dk1"/>
              </a:solidFill>
              <a:latin typeface="Meiryo UI" panose="020B0604030504040204" pitchFamily="50" charset="-128"/>
              <a:ea typeface="Meiryo UI" panose="020B0604030504040204" pitchFamily="50" charset="-128"/>
              <a:cs typeface="+mn-cs"/>
            </a:rPr>
            <a:t>年</a:t>
          </a:r>
          <a:r>
            <a:rPr kumimoji="1" lang="en-US" altLang="ja-JP" sz="1600" b="1">
              <a:solidFill>
                <a:schemeClr val="dk1"/>
              </a:solidFill>
              <a:latin typeface="Meiryo UI" panose="020B0604030504040204" pitchFamily="50" charset="-128"/>
              <a:ea typeface="Meiryo UI" panose="020B0604030504040204" pitchFamily="50" charset="-128"/>
              <a:cs typeface="+mn-cs"/>
            </a:rPr>
            <a:t>2</a:t>
          </a:r>
          <a:r>
            <a:rPr kumimoji="1" lang="ja-JP" altLang="en-US" sz="1600" b="1">
              <a:solidFill>
                <a:schemeClr val="dk1"/>
              </a:solidFill>
              <a:latin typeface="Meiryo UI" panose="020B0604030504040204" pitchFamily="50" charset="-128"/>
              <a:ea typeface="Meiryo UI" panose="020B0604030504040204" pitchFamily="50" charset="-128"/>
              <a:cs typeface="+mn-cs"/>
            </a:rPr>
            <a:t>月分（</a:t>
          </a:r>
          <a:r>
            <a:rPr kumimoji="1" lang="en-US" altLang="ja-JP" sz="1600" b="1">
              <a:solidFill>
                <a:schemeClr val="dk1"/>
              </a:solidFill>
              <a:latin typeface="Meiryo UI" panose="020B0604030504040204" pitchFamily="50" charset="-128"/>
              <a:ea typeface="Meiryo UI" panose="020B0604030504040204" pitchFamily="50" charset="-128"/>
              <a:cs typeface="+mn-cs"/>
            </a:rPr>
            <a:t>2024</a:t>
          </a:r>
          <a:r>
            <a:rPr kumimoji="1" lang="ja-JP" altLang="en-US" sz="1600" b="1">
              <a:solidFill>
                <a:schemeClr val="dk1"/>
              </a:solidFill>
              <a:latin typeface="Meiryo UI" panose="020B0604030504040204" pitchFamily="50" charset="-128"/>
              <a:ea typeface="Meiryo UI" panose="020B0604030504040204" pitchFamily="50" charset="-128"/>
              <a:cs typeface="+mn-cs"/>
            </a:rPr>
            <a:t>年度</a:t>
          </a:r>
          <a:r>
            <a:rPr kumimoji="1" lang="en-US" altLang="ja-JP" sz="1600" b="1">
              <a:solidFill>
                <a:schemeClr val="dk1"/>
              </a:solidFill>
              <a:latin typeface="Meiryo UI" panose="020B0604030504040204" pitchFamily="50" charset="-128"/>
              <a:ea typeface="Meiryo UI" panose="020B0604030504040204" pitchFamily="50" charset="-128"/>
              <a:cs typeface="+mn-cs"/>
            </a:rPr>
            <a:t>2</a:t>
          </a:r>
          <a:r>
            <a:rPr kumimoji="1" lang="ja-JP" altLang="en-US" sz="1600" b="1">
              <a:solidFill>
                <a:schemeClr val="dk1"/>
              </a:solidFill>
              <a:latin typeface="Meiryo UI" panose="020B0604030504040204" pitchFamily="50" charset="-128"/>
              <a:ea typeface="Meiryo UI" panose="020B0604030504040204" pitchFamily="50" charset="-128"/>
              <a:cs typeface="+mn-cs"/>
            </a:rPr>
            <a:t>月分）の容量拠出金は四国・九州エリアを対象に再算定が実施されましたが、当該年度内の請求書には再算定結果が反映されていません。</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そのため、</a:t>
          </a:r>
          <a:r>
            <a:rPr kumimoji="1" lang="en-US" altLang="ja-JP" sz="1600" b="1">
              <a:solidFill>
                <a:schemeClr val="dk1"/>
              </a:solidFill>
              <a:latin typeface="Meiryo UI" panose="020B0604030504040204" pitchFamily="50" charset="-128"/>
              <a:ea typeface="Meiryo UI" panose="020B0604030504040204" pitchFamily="50" charset="-128"/>
              <a:cs typeface="+mn-cs"/>
            </a:rPr>
            <a:t>2025</a:t>
          </a:r>
          <a:r>
            <a:rPr kumimoji="1" lang="ja-JP" altLang="en-US" sz="1600" b="1">
              <a:solidFill>
                <a:schemeClr val="dk1"/>
              </a:solidFill>
              <a:latin typeface="Meiryo UI" panose="020B0604030504040204" pitchFamily="50" charset="-128"/>
              <a:ea typeface="Meiryo UI" panose="020B0604030504040204" pitchFamily="50" charset="-128"/>
              <a:cs typeface="+mn-cs"/>
            </a:rPr>
            <a:t>年</a:t>
          </a:r>
          <a:r>
            <a:rPr kumimoji="1" lang="en-US" altLang="ja-JP" sz="1600" b="1">
              <a:solidFill>
                <a:schemeClr val="dk1"/>
              </a:solidFill>
              <a:latin typeface="Meiryo UI" panose="020B0604030504040204" pitchFamily="50" charset="-128"/>
              <a:ea typeface="Meiryo UI" panose="020B0604030504040204" pitchFamily="50" charset="-128"/>
              <a:cs typeface="+mn-cs"/>
            </a:rPr>
            <a:t>5</a:t>
          </a:r>
          <a:r>
            <a:rPr kumimoji="1" lang="ja-JP" altLang="en-US" sz="1600" b="1">
              <a:solidFill>
                <a:schemeClr val="dk1"/>
              </a:solidFill>
              <a:latin typeface="Meiryo UI" panose="020B0604030504040204" pitchFamily="50" charset="-128"/>
              <a:ea typeface="Meiryo UI" panose="020B0604030504040204" pitchFamily="50" charset="-128"/>
              <a:cs typeface="+mn-cs"/>
            </a:rPr>
            <a:t>月分の通知書に記載の調整額（初回算定額との差額）の入力が必要になります。</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xdr:txBody>
    </xdr:sp>
    <xdr:clientData/>
  </xdr:twoCellAnchor>
  <xdr:twoCellAnchor>
    <xdr:from>
      <xdr:col>16</xdr:col>
      <xdr:colOff>455991</xdr:colOff>
      <xdr:row>27</xdr:row>
      <xdr:rowOff>201706</xdr:rowOff>
    </xdr:from>
    <xdr:to>
      <xdr:col>23</xdr:col>
      <xdr:colOff>522343</xdr:colOff>
      <xdr:row>28</xdr:row>
      <xdr:rowOff>147134</xdr:rowOff>
    </xdr:to>
    <xdr:sp macro="" textlink="">
      <xdr:nvSpPr>
        <xdr:cNvPr id="26" name="正方形/長方形 25">
          <a:extLst>
            <a:ext uri="{FF2B5EF4-FFF2-40B4-BE49-F238E27FC236}">
              <a16:creationId xmlns:a16="http://schemas.microsoft.com/office/drawing/2014/main" id="{4D9B4F12-A171-494E-B68F-776B2AEAE163}"/>
            </a:ext>
          </a:extLst>
        </xdr:cNvPr>
        <xdr:cNvSpPr/>
      </xdr:nvSpPr>
      <xdr:spPr>
        <a:xfrm>
          <a:off x="16144226" y="7182971"/>
          <a:ext cx="4772823" cy="169545"/>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456581</xdr:colOff>
      <xdr:row>0</xdr:row>
      <xdr:rowOff>490032</xdr:rowOff>
    </xdr:from>
    <xdr:to>
      <xdr:col>21</xdr:col>
      <xdr:colOff>116239</xdr:colOff>
      <xdr:row>18</xdr:row>
      <xdr:rowOff>208565</xdr:rowOff>
    </xdr:to>
    <xdr:pic>
      <xdr:nvPicPr>
        <xdr:cNvPr id="27" name="図 26">
          <a:extLst>
            <a:ext uri="{FF2B5EF4-FFF2-40B4-BE49-F238E27FC236}">
              <a16:creationId xmlns:a16="http://schemas.microsoft.com/office/drawing/2014/main" id="{14D20C6F-DB02-4CE2-B67A-4AFF88F3D908}"/>
            </a:ext>
          </a:extLst>
        </xdr:cNvPr>
        <xdr:cNvPicPr>
          <a:picLocks noChangeAspect="1"/>
        </xdr:cNvPicPr>
      </xdr:nvPicPr>
      <xdr:blipFill>
        <a:blip xmlns:r="http://schemas.openxmlformats.org/officeDocument/2006/relationships" r:embed="rId2"/>
        <a:stretch>
          <a:fillRect/>
        </a:stretch>
      </xdr:blipFill>
      <xdr:spPr>
        <a:xfrm>
          <a:off x="11516787" y="490032"/>
          <a:ext cx="7649452" cy="4696074"/>
        </a:xfrm>
        <a:prstGeom prst="rect">
          <a:avLst/>
        </a:prstGeom>
        <a:ln>
          <a:solidFill>
            <a:sysClr val="windowText" lastClr="000000"/>
          </a:solidFill>
        </a:ln>
      </xdr:spPr>
    </xdr:pic>
    <xdr:clientData/>
  </xdr:twoCellAnchor>
  <xdr:twoCellAnchor>
    <xdr:from>
      <xdr:col>16</xdr:col>
      <xdr:colOff>93457</xdr:colOff>
      <xdr:row>12</xdr:row>
      <xdr:rowOff>27265</xdr:rowOff>
    </xdr:from>
    <xdr:to>
      <xdr:col>18</xdr:col>
      <xdr:colOff>413936</xdr:colOff>
      <xdr:row>12</xdr:row>
      <xdr:rowOff>154517</xdr:rowOff>
    </xdr:to>
    <xdr:sp macro="" textlink="">
      <xdr:nvSpPr>
        <xdr:cNvPr id="28" name="正方形/長方形 27">
          <a:extLst>
            <a:ext uri="{FF2B5EF4-FFF2-40B4-BE49-F238E27FC236}">
              <a16:creationId xmlns:a16="http://schemas.microsoft.com/office/drawing/2014/main" id="{06AB26D1-E823-4DEF-AC80-086C4CB54BA2}"/>
            </a:ext>
          </a:extLst>
        </xdr:cNvPr>
        <xdr:cNvSpPr/>
      </xdr:nvSpPr>
      <xdr:spPr>
        <a:xfrm>
          <a:off x="15781692" y="3646765"/>
          <a:ext cx="1665185" cy="127252"/>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913838</xdr:colOff>
      <xdr:row>6</xdr:row>
      <xdr:rowOff>182432</xdr:rowOff>
    </xdr:from>
    <xdr:to>
      <xdr:col>13</xdr:col>
      <xdr:colOff>699694</xdr:colOff>
      <xdr:row>13</xdr:row>
      <xdr:rowOff>19385</xdr:rowOff>
    </xdr:to>
    <xdr:sp macro="" textlink="">
      <xdr:nvSpPr>
        <xdr:cNvPr id="29" name="吹き出し: 角を丸めた四角形 28">
          <a:extLst>
            <a:ext uri="{FF2B5EF4-FFF2-40B4-BE49-F238E27FC236}">
              <a16:creationId xmlns:a16="http://schemas.microsoft.com/office/drawing/2014/main" id="{EEB80ED9-8041-4D32-AE44-E7FBE54CB4CF}"/>
            </a:ext>
          </a:extLst>
        </xdr:cNvPr>
        <xdr:cNvSpPr/>
      </xdr:nvSpPr>
      <xdr:spPr>
        <a:xfrm>
          <a:off x="9575985" y="2468432"/>
          <a:ext cx="4581974" cy="1394571"/>
        </a:xfrm>
        <a:prstGeom prst="wedgeRoundRectCallout">
          <a:avLst>
            <a:gd name="adj1" fmla="val 81624"/>
            <a:gd name="adj2" fmla="val 36107"/>
            <a:gd name="adj3" fmla="val 16667"/>
          </a:avLst>
        </a:prstGeom>
        <a:ln w="317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毎月発行されていた請求書を参照して</a:t>
          </a:r>
          <a:br>
            <a:rPr kumimoji="1" lang="en-US" altLang="ja-JP" sz="1600" b="1">
              <a:solidFill>
                <a:schemeClr val="dk1"/>
              </a:solidFill>
              <a:latin typeface="Meiryo UI" panose="020B0604030504040204" pitchFamily="50" charset="-128"/>
              <a:ea typeface="Meiryo UI" panose="020B0604030504040204" pitchFamily="50" charset="-128"/>
              <a:cs typeface="+mn-cs"/>
            </a:rPr>
          </a:br>
          <a:r>
            <a:rPr kumimoji="1" lang="ja-JP" altLang="en-US" sz="1600" b="1">
              <a:solidFill>
                <a:schemeClr val="dk1"/>
              </a:solidFill>
              <a:latin typeface="Meiryo UI" panose="020B0604030504040204" pitchFamily="50" charset="-128"/>
              <a:ea typeface="Meiryo UI" panose="020B0604030504040204" pitchFamily="50" charset="-128"/>
              <a:cs typeface="+mn-cs"/>
            </a:rPr>
            <a:t>容量拠出金請求額（税抜）を入力してください。</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a:p>
          <a:pPr marL="0" indent="0" algn="l"/>
          <a:r>
            <a:rPr kumimoji="1" lang="ja-JP" altLang="en-US" sz="1600" b="1">
              <a:solidFill>
                <a:schemeClr val="dk1"/>
              </a:solidFill>
              <a:latin typeface="Meiryo UI" panose="020B0604030504040204" pitchFamily="50" charset="-128"/>
              <a:ea typeface="Meiryo UI" panose="020B0604030504040204" pitchFamily="50" charset="-128"/>
              <a:cs typeface="+mn-cs"/>
            </a:rPr>
            <a:t>容量拠出金の請求がない月は入力しません。</a:t>
          </a:r>
          <a:endParaRPr kumimoji="1" lang="en-US" altLang="ja-JP" sz="1600" b="1">
            <a:solidFill>
              <a:schemeClr val="dk1"/>
            </a:solidFill>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ccto.or.jp/news/009981.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E8E2-97FA-48ED-AE61-C299B07AA152}">
  <dimension ref="B2:P49"/>
  <sheetViews>
    <sheetView showGridLines="0" tabSelected="1" zoomScaleNormal="100" workbookViewId="0"/>
  </sheetViews>
  <sheetFormatPr defaultRowHeight="18" x14ac:dyDescent="0.45"/>
  <cols>
    <col min="1" max="1" width="3" style="25" customWidth="1"/>
    <col min="2" max="16384" width="8.796875" style="25"/>
  </cols>
  <sheetData>
    <row r="2" spans="2:2" ht="26.4" x14ac:dyDescent="0.45">
      <c r="B2" s="60" t="s">
        <v>71</v>
      </c>
    </row>
    <row r="3" spans="2:2" x14ac:dyDescent="0.45">
      <c r="B3" s="3"/>
    </row>
    <row r="4" spans="2:2" x14ac:dyDescent="0.45">
      <c r="B4" s="25" t="s">
        <v>74</v>
      </c>
    </row>
    <row r="5" spans="2:2" x14ac:dyDescent="0.45">
      <c r="B5" s="2" t="s">
        <v>75</v>
      </c>
    </row>
    <row r="25" spans="2:3" x14ac:dyDescent="0.45">
      <c r="B25" s="65" t="s">
        <v>79</v>
      </c>
      <c r="C25" s="66"/>
    </row>
    <row r="26" spans="2:3" x14ac:dyDescent="0.45">
      <c r="B26" s="66"/>
      <c r="C26" s="66" t="s">
        <v>80</v>
      </c>
    </row>
    <row r="27" spans="2:3" x14ac:dyDescent="0.45">
      <c r="B27" s="66"/>
      <c r="C27" s="67" t="s">
        <v>78</v>
      </c>
    </row>
    <row r="28" spans="2:3" x14ac:dyDescent="0.45">
      <c r="C28" s="64"/>
    </row>
    <row r="29" spans="2:3" x14ac:dyDescent="0.45">
      <c r="B29" s="25" t="s">
        <v>81</v>
      </c>
    </row>
    <row r="30" spans="2:3" x14ac:dyDescent="0.45">
      <c r="B30" s="25" t="s">
        <v>72</v>
      </c>
    </row>
    <row r="31" spans="2:3" x14ac:dyDescent="0.45">
      <c r="B31" s="25" t="s">
        <v>73</v>
      </c>
    </row>
    <row r="33" spans="2:16" ht="22.2" x14ac:dyDescent="0.45">
      <c r="F33" s="63"/>
      <c r="G33" s="62" t="s">
        <v>76</v>
      </c>
      <c r="H33" s="63"/>
      <c r="I33" s="63"/>
      <c r="J33" s="63"/>
      <c r="K33" s="63"/>
      <c r="L33" s="63"/>
    </row>
    <row r="35" spans="2:16" ht="18" customHeight="1" x14ac:dyDescent="0.45">
      <c r="B35" s="74" t="s">
        <v>77</v>
      </c>
      <c r="C35" s="74"/>
      <c r="D35" s="74"/>
      <c r="E35" s="74"/>
      <c r="F35" s="74"/>
      <c r="G35" s="74"/>
      <c r="H35" s="74"/>
      <c r="I35" s="61"/>
      <c r="J35" s="74" t="s">
        <v>65</v>
      </c>
      <c r="K35" s="74"/>
      <c r="L35" s="74"/>
      <c r="M35" s="74"/>
      <c r="N35" s="74"/>
      <c r="O35" s="74"/>
      <c r="P35" s="74"/>
    </row>
    <row r="36" spans="2:16" ht="18" customHeight="1" x14ac:dyDescent="0.45">
      <c r="B36" s="74"/>
      <c r="C36" s="74"/>
      <c r="D36" s="74"/>
      <c r="E36" s="74"/>
      <c r="F36" s="74"/>
      <c r="G36" s="74"/>
      <c r="H36" s="74"/>
      <c r="I36" s="61"/>
      <c r="J36" s="74"/>
      <c r="K36" s="74"/>
      <c r="L36" s="74"/>
      <c r="M36" s="74"/>
      <c r="N36" s="74"/>
      <c r="O36" s="74"/>
      <c r="P36" s="74"/>
    </row>
    <row r="37" spans="2:16" ht="18" customHeight="1" x14ac:dyDescent="0.45">
      <c r="B37" s="74"/>
      <c r="C37" s="74"/>
      <c r="D37" s="74"/>
      <c r="E37" s="74"/>
      <c r="F37" s="74"/>
      <c r="G37" s="74"/>
      <c r="H37" s="74"/>
      <c r="I37" s="61"/>
      <c r="J37" s="74"/>
      <c r="K37" s="74"/>
      <c r="L37" s="74"/>
      <c r="M37" s="74"/>
      <c r="N37" s="74"/>
      <c r="O37" s="74"/>
      <c r="P37" s="74"/>
    </row>
    <row r="38" spans="2:16" ht="18" customHeight="1" x14ac:dyDescent="0.45">
      <c r="B38" s="75" t="s">
        <v>67</v>
      </c>
      <c r="C38" s="75"/>
      <c r="D38" s="75"/>
      <c r="E38" s="75"/>
      <c r="F38" s="75"/>
      <c r="G38" s="75"/>
      <c r="H38" s="75"/>
      <c r="I38" s="61"/>
      <c r="J38" s="75" t="s">
        <v>66</v>
      </c>
      <c r="K38" s="75"/>
      <c r="L38" s="75"/>
      <c r="M38" s="75"/>
      <c r="N38" s="75"/>
      <c r="O38" s="75"/>
      <c r="P38" s="75"/>
    </row>
    <row r="39" spans="2:16" ht="18" customHeight="1" x14ac:dyDescent="0.45">
      <c r="B39" s="75"/>
      <c r="C39" s="75"/>
      <c r="D39" s="75"/>
      <c r="E39" s="75"/>
      <c r="F39" s="75"/>
      <c r="G39" s="75"/>
      <c r="H39" s="75"/>
      <c r="I39" s="61"/>
      <c r="J39" s="75"/>
      <c r="K39" s="75"/>
      <c r="L39" s="75"/>
      <c r="M39" s="75"/>
      <c r="N39" s="75"/>
      <c r="O39" s="75"/>
      <c r="P39" s="75"/>
    </row>
    <row r="40" spans="2:16" ht="18" customHeight="1" x14ac:dyDescent="0.45">
      <c r="B40" s="75"/>
      <c r="C40" s="75"/>
      <c r="D40" s="75"/>
      <c r="E40" s="75"/>
      <c r="F40" s="75"/>
      <c r="G40" s="75"/>
      <c r="H40" s="75"/>
      <c r="I40" s="61"/>
      <c r="J40" s="75"/>
      <c r="K40" s="75"/>
      <c r="L40" s="75"/>
      <c r="M40" s="75"/>
      <c r="N40" s="75"/>
      <c r="O40" s="75"/>
      <c r="P40" s="75"/>
    </row>
    <row r="41" spans="2:16" ht="18" customHeight="1" x14ac:dyDescent="0.45">
      <c r="B41" s="75"/>
      <c r="C41" s="75"/>
      <c r="D41" s="75"/>
      <c r="E41" s="75"/>
      <c r="F41" s="75"/>
      <c r="G41" s="75"/>
      <c r="H41" s="75"/>
      <c r="I41" s="61"/>
      <c r="J41" s="75"/>
      <c r="K41" s="75"/>
      <c r="L41" s="75"/>
      <c r="M41" s="75"/>
      <c r="N41" s="75"/>
      <c r="O41" s="75"/>
      <c r="P41" s="75"/>
    </row>
    <row r="42" spans="2:16" ht="18" customHeight="1" x14ac:dyDescent="0.45">
      <c r="B42" s="75"/>
      <c r="C42" s="75"/>
      <c r="D42" s="75"/>
      <c r="E42" s="75"/>
      <c r="F42" s="75"/>
      <c r="G42" s="75"/>
      <c r="H42" s="75"/>
      <c r="I42" s="61"/>
      <c r="J42" s="75"/>
      <c r="K42" s="75"/>
      <c r="L42" s="75"/>
      <c r="M42" s="75"/>
      <c r="N42" s="75"/>
      <c r="O42" s="75"/>
      <c r="P42" s="75"/>
    </row>
    <row r="43" spans="2:16" ht="18" customHeight="1" x14ac:dyDescent="0.45">
      <c r="B43" s="75"/>
      <c r="C43" s="75"/>
      <c r="D43" s="75"/>
      <c r="E43" s="75"/>
      <c r="F43" s="75"/>
      <c r="G43" s="75"/>
      <c r="H43" s="75"/>
      <c r="I43" s="61"/>
      <c r="J43" s="75"/>
      <c r="K43" s="75"/>
      <c r="L43" s="75"/>
      <c r="M43" s="75"/>
      <c r="N43" s="75"/>
      <c r="O43" s="75"/>
      <c r="P43" s="75"/>
    </row>
    <row r="44" spans="2:16" ht="18" customHeight="1" x14ac:dyDescent="0.45">
      <c r="B44" s="75"/>
      <c r="C44" s="75"/>
      <c r="D44" s="75"/>
      <c r="E44" s="75"/>
      <c r="F44" s="75"/>
      <c r="G44" s="75"/>
      <c r="H44" s="75"/>
      <c r="I44" s="61"/>
      <c r="J44" s="75"/>
      <c r="K44" s="75"/>
      <c r="L44" s="75"/>
      <c r="M44" s="75"/>
      <c r="N44" s="75"/>
      <c r="O44" s="75"/>
      <c r="P44" s="75"/>
    </row>
    <row r="45" spans="2:16" ht="18" customHeight="1" x14ac:dyDescent="0.45">
      <c r="B45" s="75"/>
      <c r="C45" s="75"/>
      <c r="D45" s="75"/>
      <c r="E45" s="75"/>
      <c r="F45" s="75"/>
      <c r="G45" s="75"/>
      <c r="H45" s="75"/>
      <c r="I45" s="61"/>
      <c r="J45" s="75"/>
      <c r="K45" s="75"/>
      <c r="L45" s="75"/>
      <c r="M45" s="75"/>
      <c r="N45" s="75"/>
      <c r="O45" s="75"/>
      <c r="P45" s="75"/>
    </row>
    <row r="46" spans="2:16" ht="18" customHeight="1" x14ac:dyDescent="0.45">
      <c r="B46" s="75"/>
      <c r="C46" s="75"/>
      <c r="D46" s="75"/>
      <c r="E46" s="75"/>
      <c r="F46" s="75"/>
      <c r="G46" s="75"/>
      <c r="H46" s="75"/>
      <c r="I46" s="61"/>
      <c r="J46" s="75"/>
      <c r="K46" s="75"/>
      <c r="L46" s="75"/>
      <c r="M46" s="75"/>
      <c r="N46" s="75"/>
      <c r="O46" s="75"/>
      <c r="P46" s="75"/>
    </row>
    <row r="47" spans="2:16" ht="18" customHeight="1" x14ac:dyDescent="0.45">
      <c r="B47" s="75"/>
      <c r="C47" s="75"/>
      <c r="D47" s="75"/>
      <c r="E47" s="75"/>
      <c r="F47" s="75"/>
      <c r="G47" s="75"/>
      <c r="H47" s="75"/>
      <c r="I47" s="61"/>
      <c r="J47" s="75"/>
      <c r="K47" s="75"/>
      <c r="L47" s="75"/>
      <c r="M47" s="75"/>
      <c r="N47" s="75"/>
      <c r="O47" s="75"/>
      <c r="P47" s="75"/>
    </row>
    <row r="48" spans="2:16" ht="18" customHeight="1" x14ac:dyDescent="0.45">
      <c r="B48" s="75"/>
      <c r="C48" s="75"/>
      <c r="D48" s="75"/>
      <c r="E48" s="75"/>
      <c r="F48" s="75"/>
      <c r="G48" s="75"/>
      <c r="H48" s="75"/>
      <c r="I48" s="61"/>
      <c r="J48" s="75"/>
      <c r="K48" s="75"/>
      <c r="L48" s="75"/>
      <c r="M48" s="75"/>
      <c r="N48" s="75"/>
      <c r="O48" s="75"/>
      <c r="P48" s="75"/>
    </row>
    <row r="49" spans="2:16" ht="18" customHeight="1" x14ac:dyDescent="0.45">
      <c r="B49" s="75"/>
      <c r="C49" s="75"/>
      <c r="D49" s="75"/>
      <c r="E49" s="75"/>
      <c r="F49" s="75"/>
      <c r="G49" s="75"/>
      <c r="H49" s="75"/>
      <c r="I49" s="61"/>
      <c r="J49" s="75"/>
      <c r="K49" s="75"/>
      <c r="L49" s="75"/>
      <c r="M49" s="75"/>
      <c r="N49" s="75"/>
      <c r="O49" s="75"/>
      <c r="P49" s="75"/>
    </row>
  </sheetData>
  <sheetProtection algorithmName="SHA-512" hashValue="xR0Yk9KSV+QIGm6iTmqmuHrPAWB9kBLVIN/6NVPdqLfUwHwJchNd8aBq+BIEv4TShfKH1CxEqPLj+Sj/XDwzjQ==" saltValue="gUdV+v0iWp0EWMiW4CqNig==" spinCount="100000" sheet="1" objects="1" scenarios="1"/>
  <mergeCells count="4">
    <mergeCell ref="B35:H37"/>
    <mergeCell ref="J35:P37"/>
    <mergeCell ref="J38:P49"/>
    <mergeCell ref="B38:H49"/>
  </mergeCells>
  <phoneticPr fontId="3"/>
  <hyperlinks>
    <hyperlink ref="C27" r:id="rId1" xr:uid="{47592722-03C2-4345-A3CA-4C0436E6DE4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D5BE0-A744-4CE3-9051-710625732906}">
  <dimension ref="B2:P44"/>
  <sheetViews>
    <sheetView showGridLines="0" zoomScaleNormal="100" workbookViewId="0"/>
  </sheetViews>
  <sheetFormatPr defaultColWidth="8.69921875" defaultRowHeight="18" x14ac:dyDescent="0.45"/>
  <cols>
    <col min="1" max="1" width="2.69921875" style="2" customWidth="1"/>
    <col min="2" max="2" width="6.69921875" style="2" customWidth="1"/>
    <col min="3" max="3" width="20.69921875" style="2" customWidth="1"/>
    <col min="4" max="4" width="10.69921875" style="2" customWidth="1"/>
    <col min="5" max="14" width="15.69921875" style="2" customWidth="1"/>
    <col min="15" max="15" width="4.796875" style="2" customWidth="1"/>
    <col min="16" max="16" width="44.8984375" style="2" customWidth="1"/>
    <col min="17" max="16384" width="8.69921875" style="2"/>
  </cols>
  <sheetData>
    <row r="2" spans="2:16" ht="19.8" x14ac:dyDescent="0.45">
      <c r="B2" s="1" t="s">
        <v>59</v>
      </c>
    </row>
    <row r="3" spans="2:16" x14ac:dyDescent="0.45">
      <c r="B3" s="3" t="s">
        <v>55</v>
      </c>
    </row>
    <row r="5" spans="2:16" x14ac:dyDescent="0.45">
      <c r="B5" s="5" t="s">
        <v>1</v>
      </c>
      <c r="G5" s="4" t="s">
        <v>0</v>
      </c>
    </row>
    <row r="6" spans="2:16" x14ac:dyDescent="0.45">
      <c r="H6" s="6"/>
      <c r="I6" s="6"/>
    </row>
    <row r="7" spans="2:16" x14ac:dyDescent="0.45">
      <c r="C7" s="78" t="s">
        <v>8</v>
      </c>
      <c r="D7" s="78"/>
      <c r="E7" s="7"/>
      <c r="F7" s="7"/>
      <c r="G7" s="31">
        <v>2024</v>
      </c>
      <c r="H7" s="9" t="s">
        <v>48</v>
      </c>
      <c r="I7" s="6"/>
    </row>
    <row r="9" spans="2:16" ht="16.95" customHeight="1" x14ac:dyDescent="0.45">
      <c r="C9" s="8" t="s">
        <v>9</v>
      </c>
      <c r="D9" s="8"/>
      <c r="E9" s="7"/>
      <c r="F9" s="85">
        <v>1071802</v>
      </c>
      <c r="G9" s="85"/>
      <c r="H9" s="9" t="s">
        <v>3</v>
      </c>
      <c r="I9" s="2" t="s">
        <v>69</v>
      </c>
    </row>
    <row r="10" spans="2:16" x14ac:dyDescent="0.45">
      <c r="C10" s="78" t="s">
        <v>10</v>
      </c>
      <c r="D10" s="78"/>
      <c r="E10" s="7"/>
      <c r="F10" s="85">
        <v>48437112594</v>
      </c>
      <c r="G10" s="85"/>
      <c r="H10" s="9" t="s">
        <v>3</v>
      </c>
      <c r="I10" s="2" t="s">
        <v>70</v>
      </c>
    </row>
    <row r="12" spans="2:16" x14ac:dyDescent="0.45">
      <c r="C12" s="7" t="s">
        <v>52</v>
      </c>
      <c r="D12" s="7"/>
      <c r="E12" s="7"/>
      <c r="F12" s="85">
        <v>1420439598696</v>
      </c>
      <c r="G12" s="85"/>
      <c r="H12" s="9" t="s">
        <v>3</v>
      </c>
      <c r="I12" s="2" t="s">
        <v>68</v>
      </c>
    </row>
    <row r="14" spans="2:16" x14ac:dyDescent="0.45">
      <c r="B14" s="5" t="s">
        <v>2</v>
      </c>
    </row>
    <row r="15" spans="2:16" ht="18" customHeight="1" x14ac:dyDescent="0.45">
      <c r="B15" s="5"/>
      <c r="C15" s="82" t="s">
        <v>51</v>
      </c>
      <c r="D15" s="82"/>
      <c r="E15" s="82"/>
      <c r="F15" s="82"/>
      <c r="G15" s="82"/>
      <c r="H15" s="82"/>
      <c r="I15" s="82"/>
      <c r="J15" s="82"/>
      <c r="K15" s="82"/>
      <c r="L15" s="82"/>
      <c r="M15" s="82"/>
      <c r="N15" s="7"/>
      <c r="P15" s="95" t="s">
        <v>86</v>
      </c>
    </row>
    <row r="16" spans="2:16" x14ac:dyDescent="0.45">
      <c r="B16" s="5"/>
      <c r="C16" s="7"/>
      <c r="D16" s="7"/>
      <c r="E16" s="17" t="s">
        <v>11</v>
      </c>
      <c r="F16" s="17" t="s">
        <v>12</v>
      </c>
      <c r="G16" s="17" t="s">
        <v>13</v>
      </c>
      <c r="H16" s="17" t="s">
        <v>14</v>
      </c>
      <c r="I16" s="17" t="s">
        <v>15</v>
      </c>
      <c r="J16" s="17" t="s">
        <v>16</v>
      </c>
      <c r="K16" s="17" t="s">
        <v>17</v>
      </c>
      <c r="L16" s="17" t="s">
        <v>18</v>
      </c>
      <c r="M16" s="17" t="s">
        <v>19</v>
      </c>
      <c r="N16" s="17" t="s">
        <v>33</v>
      </c>
      <c r="P16" s="76"/>
    </row>
    <row r="17" spans="2:16" ht="18" customHeight="1" x14ac:dyDescent="0.45">
      <c r="B17" s="5"/>
      <c r="C17" s="79" t="str">
        <f>G7&amp;"年"</f>
        <v>2024年</v>
      </c>
      <c r="D17" s="7" t="s">
        <v>20</v>
      </c>
      <c r="E17" s="26"/>
      <c r="F17" s="26"/>
      <c r="G17" s="26"/>
      <c r="H17" s="26"/>
      <c r="I17" s="26"/>
      <c r="J17" s="26"/>
      <c r="K17" s="26"/>
      <c r="L17" s="26"/>
      <c r="M17" s="26"/>
      <c r="N17" s="73">
        <f>SUM(E17:M17)</f>
        <v>0</v>
      </c>
      <c r="P17" s="76"/>
    </row>
    <row r="18" spans="2:16" x14ac:dyDescent="0.45">
      <c r="B18" s="5"/>
      <c r="C18" s="80"/>
      <c r="D18" s="7" t="s">
        <v>21</v>
      </c>
      <c r="E18" s="26"/>
      <c r="F18" s="26"/>
      <c r="G18" s="26"/>
      <c r="H18" s="26"/>
      <c r="I18" s="26"/>
      <c r="J18" s="26"/>
      <c r="K18" s="26"/>
      <c r="L18" s="26"/>
      <c r="M18" s="26"/>
      <c r="N18" s="73">
        <f t="shared" ref="N18:N28" si="0">SUM(E18:M18)</f>
        <v>0</v>
      </c>
      <c r="P18" s="76"/>
    </row>
    <row r="19" spans="2:16" x14ac:dyDescent="0.45">
      <c r="B19" s="5"/>
      <c r="C19" s="80"/>
      <c r="D19" s="7" t="s">
        <v>22</v>
      </c>
      <c r="E19" s="26"/>
      <c r="F19" s="26"/>
      <c r="G19" s="26"/>
      <c r="H19" s="26"/>
      <c r="I19" s="26"/>
      <c r="J19" s="26"/>
      <c r="K19" s="26"/>
      <c r="L19" s="26"/>
      <c r="M19" s="26"/>
      <c r="N19" s="73">
        <f t="shared" si="0"/>
        <v>0</v>
      </c>
      <c r="P19" s="76"/>
    </row>
    <row r="20" spans="2:16" x14ac:dyDescent="0.45">
      <c r="B20" s="5"/>
      <c r="C20" s="80"/>
      <c r="D20" s="7" t="s">
        <v>23</v>
      </c>
      <c r="E20" s="26"/>
      <c r="F20" s="26"/>
      <c r="G20" s="26"/>
      <c r="H20" s="26"/>
      <c r="I20" s="26"/>
      <c r="J20" s="26"/>
      <c r="K20" s="26"/>
      <c r="L20" s="26"/>
      <c r="M20" s="26"/>
      <c r="N20" s="73">
        <f t="shared" si="0"/>
        <v>0</v>
      </c>
      <c r="P20" s="76"/>
    </row>
    <row r="21" spans="2:16" x14ac:dyDescent="0.45">
      <c r="B21" s="5"/>
      <c r="C21" s="80"/>
      <c r="D21" s="7" t="s">
        <v>24</v>
      </c>
      <c r="E21" s="26"/>
      <c r="F21" s="26"/>
      <c r="G21" s="26"/>
      <c r="H21" s="26"/>
      <c r="I21" s="26"/>
      <c r="J21" s="26"/>
      <c r="K21" s="26"/>
      <c r="L21" s="26"/>
      <c r="M21" s="26"/>
      <c r="N21" s="73">
        <f t="shared" si="0"/>
        <v>0</v>
      </c>
      <c r="P21" s="76"/>
    </row>
    <row r="22" spans="2:16" x14ac:dyDescent="0.45">
      <c r="B22" s="5"/>
      <c r="C22" s="80"/>
      <c r="D22" s="7" t="s">
        <v>25</v>
      </c>
      <c r="E22" s="26"/>
      <c r="F22" s="26"/>
      <c r="G22" s="26"/>
      <c r="H22" s="26"/>
      <c r="I22" s="26"/>
      <c r="J22" s="26"/>
      <c r="K22" s="26"/>
      <c r="L22" s="26"/>
      <c r="M22" s="26"/>
      <c r="N22" s="73">
        <f t="shared" si="0"/>
        <v>0</v>
      </c>
      <c r="P22" s="76"/>
    </row>
    <row r="23" spans="2:16" x14ac:dyDescent="0.45">
      <c r="B23" s="5"/>
      <c r="C23" s="80"/>
      <c r="D23" s="7" t="s">
        <v>26</v>
      </c>
      <c r="E23" s="26"/>
      <c r="F23" s="26"/>
      <c r="G23" s="26"/>
      <c r="H23" s="26"/>
      <c r="I23" s="26"/>
      <c r="J23" s="26"/>
      <c r="K23" s="26"/>
      <c r="L23" s="26"/>
      <c r="M23" s="26"/>
      <c r="N23" s="73">
        <f t="shared" si="0"/>
        <v>0</v>
      </c>
      <c r="P23" s="76"/>
    </row>
    <row r="24" spans="2:16" x14ac:dyDescent="0.45">
      <c r="B24" s="5"/>
      <c r="C24" s="80"/>
      <c r="D24" s="7" t="s">
        <v>27</v>
      </c>
      <c r="E24" s="26"/>
      <c r="F24" s="26"/>
      <c r="G24" s="26"/>
      <c r="H24" s="26"/>
      <c r="I24" s="26"/>
      <c r="J24" s="26"/>
      <c r="K24" s="26"/>
      <c r="L24" s="26"/>
      <c r="M24" s="26"/>
      <c r="N24" s="73">
        <f t="shared" si="0"/>
        <v>0</v>
      </c>
      <c r="P24" s="76"/>
    </row>
    <row r="25" spans="2:16" x14ac:dyDescent="0.45">
      <c r="B25" s="5"/>
      <c r="C25" s="81"/>
      <c r="D25" s="15" t="s">
        <v>28</v>
      </c>
      <c r="E25" s="26"/>
      <c r="F25" s="26"/>
      <c r="G25" s="26"/>
      <c r="H25" s="26"/>
      <c r="I25" s="26"/>
      <c r="J25" s="26"/>
      <c r="K25" s="26"/>
      <c r="L25" s="26"/>
      <c r="M25" s="26"/>
      <c r="N25" s="73">
        <f t="shared" si="0"/>
        <v>0</v>
      </c>
      <c r="P25" s="76"/>
    </row>
    <row r="26" spans="2:16" x14ac:dyDescent="0.45">
      <c r="B26" s="5"/>
      <c r="C26" s="80" t="str">
        <f>G7+1&amp;"年"</f>
        <v>2025年</v>
      </c>
      <c r="D26" s="7" t="s">
        <v>29</v>
      </c>
      <c r="E26" s="26"/>
      <c r="F26" s="26"/>
      <c r="G26" s="26"/>
      <c r="H26" s="26"/>
      <c r="I26" s="26"/>
      <c r="J26" s="26"/>
      <c r="K26" s="26"/>
      <c r="L26" s="26"/>
      <c r="M26" s="26"/>
      <c r="N26" s="73">
        <f t="shared" si="0"/>
        <v>0</v>
      </c>
      <c r="P26" s="76"/>
    </row>
    <row r="27" spans="2:16" x14ac:dyDescent="0.45">
      <c r="B27" s="5"/>
      <c r="C27" s="80"/>
      <c r="D27" s="7" t="s">
        <v>30</v>
      </c>
      <c r="E27" s="26"/>
      <c r="F27" s="26"/>
      <c r="G27" s="26"/>
      <c r="H27" s="26"/>
      <c r="I27" s="26"/>
      <c r="J27" s="26"/>
      <c r="K27" s="26"/>
      <c r="L27" s="26"/>
      <c r="M27" s="26"/>
      <c r="N27" s="73">
        <f t="shared" si="0"/>
        <v>0</v>
      </c>
      <c r="P27" s="76"/>
    </row>
    <row r="28" spans="2:16" x14ac:dyDescent="0.45">
      <c r="B28" s="5"/>
      <c r="C28" s="81"/>
      <c r="D28" s="7" t="s">
        <v>31</v>
      </c>
      <c r="E28" s="26"/>
      <c r="F28" s="26"/>
      <c r="G28" s="26"/>
      <c r="H28" s="26"/>
      <c r="I28" s="26"/>
      <c r="J28" s="26"/>
      <c r="K28" s="26"/>
      <c r="L28" s="26"/>
      <c r="M28" s="26"/>
      <c r="N28" s="73">
        <f t="shared" si="0"/>
        <v>0</v>
      </c>
      <c r="P28" s="76"/>
    </row>
    <row r="29" spans="2:16" x14ac:dyDescent="0.45">
      <c r="B29" s="5"/>
      <c r="C29" s="84" t="s">
        <v>34</v>
      </c>
      <c r="D29" s="84"/>
      <c r="E29" s="73">
        <f>SUM(E17:E28)</f>
        <v>0</v>
      </c>
      <c r="F29" s="73">
        <f t="shared" ref="F29:M29" si="1">SUM(F17:F28)</f>
        <v>0</v>
      </c>
      <c r="G29" s="73">
        <f t="shared" si="1"/>
        <v>0</v>
      </c>
      <c r="H29" s="73">
        <f t="shared" si="1"/>
        <v>0</v>
      </c>
      <c r="I29" s="73">
        <f t="shared" si="1"/>
        <v>0</v>
      </c>
      <c r="J29" s="73">
        <f>SUM(J17:J28)</f>
        <v>0</v>
      </c>
      <c r="K29" s="73">
        <f>SUM(K17:K28)</f>
        <v>0</v>
      </c>
      <c r="L29" s="73">
        <f t="shared" si="1"/>
        <v>0</v>
      </c>
      <c r="M29" s="73">
        <f t="shared" si="1"/>
        <v>0</v>
      </c>
      <c r="N29" s="73">
        <f>SUM(E17:M28)</f>
        <v>0</v>
      </c>
      <c r="P29" s="77"/>
    </row>
    <row r="30" spans="2:16" x14ac:dyDescent="0.45">
      <c r="B30" s="5"/>
      <c r="C30" s="20"/>
      <c r="D30" s="20"/>
      <c r="E30" s="19"/>
      <c r="F30" s="19"/>
      <c r="G30" s="19"/>
      <c r="H30" s="19"/>
      <c r="I30" s="19"/>
      <c r="J30" s="19"/>
      <c r="K30" s="19"/>
      <c r="L30" s="19"/>
      <c r="M30" s="19"/>
      <c r="N30" s="19"/>
    </row>
    <row r="31" spans="2:16" x14ac:dyDescent="0.45">
      <c r="B31" s="5" t="s">
        <v>32</v>
      </c>
      <c r="M31" s="22"/>
      <c r="P31" s="30"/>
    </row>
    <row r="33" spans="2:14" x14ac:dyDescent="0.45">
      <c r="C33" s="11" t="s">
        <v>36</v>
      </c>
      <c r="D33" s="11"/>
      <c r="E33" s="11"/>
      <c r="F33" s="86">
        <f>ROUND(N29/F12,16)</f>
        <v>0</v>
      </c>
      <c r="G33" s="86"/>
      <c r="H33" s="11"/>
      <c r="I33" s="10" t="s">
        <v>37</v>
      </c>
    </row>
    <row r="34" spans="2:14" x14ac:dyDescent="0.45">
      <c r="C34" s="11" t="s">
        <v>50</v>
      </c>
      <c r="D34" s="11"/>
      <c r="E34" s="11"/>
      <c r="G34" s="71">
        <f>ROUND(F33,4)</f>
        <v>0</v>
      </c>
      <c r="H34" s="11"/>
      <c r="I34" s="10" t="s">
        <v>49</v>
      </c>
    </row>
    <row r="35" spans="2:14" x14ac:dyDescent="0.45">
      <c r="C35" s="12" t="s">
        <v>63</v>
      </c>
      <c r="D35" s="12"/>
      <c r="E35" s="12"/>
      <c r="F35" s="83">
        <f>ROUND(F9*F33,0)+N35</f>
        <v>0</v>
      </c>
      <c r="G35" s="83"/>
      <c r="H35" s="12" t="s">
        <v>3</v>
      </c>
      <c r="I35" s="10" t="s">
        <v>38</v>
      </c>
      <c r="N35" s="29"/>
    </row>
    <row r="36" spans="2:14" x14ac:dyDescent="0.45">
      <c r="C36" s="12" t="s">
        <v>64</v>
      </c>
      <c r="D36" s="12"/>
      <c r="E36" s="12"/>
      <c r="F36" s="83">
        <f>ROUND(F10*F33,0)+N36</f>
        <v>0</v>
      </c>
      <c r="G36" s="83"/>
      <c r="H36" s="12" t="s">
        <v>4</v>
      </c>
      <c r="I36" s="10" t="s">
        <v>39</v>
      </c>
      <c r="N36" s="29"/>
    </row>
    <row r="37" spans="2:14" x14ac:dyDescent="0.45">
      <c r="C37" s="10"/>
      <c r="D37" s="10"/>
      <c r="E37" s="10"/>
      <c r="F37" s="10"/>
      <c r="G37" s="10"/>
      <c r="H37" s="10"/>
      <c r="I37" s="10"/>
    </row>
    <row r="38" spans="2:14" x14ac:dyDescent="0.45">
      <c r="C38" s="10"/>
      <c r="D38" s="10"/>
      <c r="E38" s="10"/>
      <c r="F38" s="10"/>
      <c r="G38" s="10"/>
      <c r="H38" s="10"/>
      <c r="I38" s="10"/>
    </row>
    <row r="39" spans="2:14" x14ac:dyDescent="0.45">
      <c r="B39" s="13" t="s">
        <v>5</v>
      </c>
      <c r="C39" s="10" t="s">
        <v>53</v>
      </c>
      <c r="D39" s="10"/>
      <c r="E39" s="10"/>
      <c r="F39" s="10"/>
      <c r="G39" s="10"/>
      <c r="H39" s="10"/>
      <c r="I39" s="10"/>
      <c r="J39" s="24"/>
    </row>
    <row r="40" spans="2:14" x14ac:dyDescent="0.45">
      <c r="B40" s="13" t="s">
        <v>6</v>
      </c>
      <c r="C40" s="10" t="s">
        <v>54</v>
      </c>
      <c r="D40" s="10"/>
      <c r="E40" s="10"/>
      <c r="F40" s="10"/>
      <c r="G40" s="10"/>
      <c r="H40" s="10"/>
      <c r="I40" s="10"/>
    </row>
    <row r="41" spans="2:14" x14ac:dyDescent="0.45">
      <c r="B41" s="13" t="s">
        <v>7</v>
      </c>
      <c r="C41" s="10" t="s">
        <v>85</v>
      </c>
      <c r="D41" s="10"/>
      <c r="E41" s="10"/>
      <c r="F41" s="10"/>
      <c r="G41" s="10"/>
      <c r="H41" s="10"/>
      <c r="I41" s="10"/>
    </row>
    <row r="42" spans="2:14" x14ac:dyDescent="0.45">
      <c r="B42" s="13"/>
      <c r="C42" s="10" t="s">
        <v>56</v>
      </c>
      <c r="D42" s="10"/>
      <c r="E42" s="10"/>
      <c r="F42" s="10"/>
      <c r="G42" s="10"/>
      <c r="H42" s="10"/>
      <c r="I42" s="10"/>
    </row>
    <row r="43" spans="2:14" x14ac:dyDescent="0.45">
      <c r="D43" s="10"/>
      <c r="E43" s="10"/>
      <c r="F43" s="10"/>
      <c r="G43" s="10"/>
      <c r="H43" s="10"/>
      <c r="I43" s="10"/>
    </row>
    <row r="44" spans="2:14" x14ac:dyDescent="0.45">
      <c r="B44" s="14"/>
    </row>
  </sheetData>
  <sheetProtection algorithmName="SHA-512" hashValue="wiSqyVbmum6RP7Fd86Y1f1fSru9HnPiOmLQ9svGl+JKR/mw5X01biwevKe8ftOQ8/ayLCIJZwro3VU8Q4EOeaQ==" saltValue="o0G5z83rxAgzw1/xdTy8/g==" spinCount="100000" sheet="1" objects="1" scenarios="1"/>
  <mergeCells count="13">
    <mergeCell ref="F35:G35"/>
    <mergeCell ref="F36:G36"/>
    <mergeCell ref="C29:D29"/>
    <mergeCell ref="F9:G9"/>
    <mergeCell ref="F10:G10"/>
    <mergeCell ref="F12:G12"/>
    <mergeCell ref="F33:G33"/>
    <mergeCell ref="P15:P29"/>
    <mergeCell ref="C7:D7"/>
    <mergeCell ref="C10:D10"/>
    <mergeCell ref="C17:C25"/>
    <mergeCell ref="C26:C28"/>
    <mergeCell ref="C15:M15"/>
  </mergeCells>
  <phoneticPr fontId="3"/>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632D-9334-46FF-8373-D43C54A5A0F1}">
  <dimension ref="B1:P44"/>
  <sheetViews>
    <sheetView showGridLines="0" zoomScale="85" zoomScaleNormal="85" workbookViewId="0"/>
  </sheetViews>
  <sheetFormatPr defaultColWidth="8.69921875" defaultRowHeight="18" x14ac:dyDescent="0.45"/>
  <cols>
    <col min="1" max="1" width="2.69921875" style="32" customWidth="1"/>
    <col min="2" max="2" width="6.69921875" style="32" customWidth="1"/>
    <col min="3" max="3" width="20.69921875" style="32" customWidth="1"/>
    <col min="4" max="4" width="10.69921875" style="32" customWidth="1"/>
    <col min="5" max="14" width="15.69921875" style="32" customWidth="1"/>
    <col min="15" max="15" width="4.796875" style="32" customWidth="1"/>
    <col min="16" max="16" width="42.09765625" style="32" customWidth="1"/>
    <col min="17" max="16384" width="8.69921875" style="32"/>
  </cols>
  <sheetData>
    <row r="1" spans="2:16" ht="90" customHeight="1" x14ac:dyDescent="0.45"/>
    <row r="2" spans="2:16" ht="19.8" x14ac:dyDescent="0.45">
      <c r="B2" s="33" t="s">
        <v>59</v>
      </c>
    </row>
    <row r="3" spans="2:16" x14ac:dyDescent="0.45">
      <c r="B3" s="34" t="s">
        <v>55</v>
      </c>
    </row>
    <row r="5" spans="2:16" x14ac:dyDescent="0.45">
      <c r="B5" s="35" t="s">
        <v>1</v>
      </c>
      <c r="G5" s="36" t="s">
        <v>0</v>
      </c>
    </row>
    <row r="6" spans="2:16" x14ac:dyDescent="0.45">
      <c r="H6" s="37"/>
      <c r="I6" s="37"/>
      <c r="M6" s="38"/>
    </row>
    <row r="7" spans="2:16" x14ac:dyDescent="0.45">
      <c r="C7" s="92" t="s">
        <v>8</v>
      </c>
      <c r="D7" s="92"/>
      <c r="E7" s="39"/>
      <c r="F7" s="39"/>
      <c r="G7" s="31">
        <v>2024</v>
      </c>
      <c r="H7" s="40" t="s">
        <v>48</v>
      </c>
      <c r="I7" s="37"/>
    </row>
    <row r="9" spans="2:16" ht="16.95" customHeight="1" x14ac:dyDescent="0.45">
      <c r="C9" s="41" t="s">
        <v>9</v>
      </c>
      <c r="D9" s="41"/>
      <c r="E9" s="39"/>
      <c r="F9" s="85">
        <v>1071802</v>
      </c>
      <c r="G9" s="85"/>
      <c r="H9" s="40" t="s">
        <v>3</v>
      </c>
      <c r="I9" s="32" t="s">
        <v>60</v>
      </c>
    </row>
    <row r="10" spans="2:16" x14ac:dyDescent="0.45">
      <c r="C10" s="92" t="s">
        <v>10</v>
      </c>
      <c r="D10" s="92"/>
      <c r="E10" s="39"/>
      <c r="F10" s="85">
        <v>48437112594</v>
      </c>
      <c r="G10" s="85"/>
      <c r="H10" s="40" t="s">
        <v>3</v>
      </c>
      <c r="I10" s="32" t="s">
        <v>61</v>
      </c>
    </row>
    <row r="11" spans="2:16" x14ac:dyDescent="0.45">
      <c r="P11" s="38"/>
    </row>
    <row r="12" spans="2:16" x14ac:dyDescent="0.45">
      <c r="C12" s="39" t="s">
        <v>52</v>
      </c>
      <c r="D12" s="39"/>
      <c r="E12" s="39"/>
      <c r="F12" s="85">
        <v>1420439598696</v>
      </c>
      <c r="G12" s="85"/>
      <c r="H12" s="40" t="s">
        <v>3</v>
      </c>
      <c r="I12" s="32" t="s">
        <v>68</v>
      </c>
    </row>
    <row r="14" spans="2:16" x14ac:dyDescent="0.45">
      <c r="B14" s="35" t="s">
        <v>2</v>
      </c>
    </row>
    <row r="15" spans="2:16" ht="18" customHeight="1" x14ac:dyDescent="0.45">
      <c r="B15" s="35"/>
      <c r="C15" s="87" t="s">
        <v>51</v>
      </c>
      <c r="D15" s="87"/>
      <c r="E15" s="87"/>
      <c r="F15" s="87"/>
      <c r="G15" s="87"/>
      <c r="H15" s="87"/>
      <c r="I15" s="87"/>
      <c r="J15" s="87"/>
      <c r="K15" s="87"/>
      <c r="L15" s="87"/>
      <c r="M15" s="87"/>
      <c r="N15" s="39"/>
      <c r="P15" s="95" t="s">
        <v>86</v>
      </c>
    </row>
    <row r="16" spans="2:16" x14ac:dyDescent="0.45">
      <c r="B16" s="35"/>
      <c r="C16" s="39"/>
      <c r="D16" s="39"/>
      <c r="E16" s="43" t="s">
        <v>11</v>
      </c>
      <c r="F16" s="43" t="s">
        <v>12</v>
      </c>
      <c r="G16" s="43" t="s">
        <v>13</v>
      </c>
      <c r="H16" s="43" t="s">
        <v>14</v>
      </c>
      <c r="I16" s="43" t="s">
        <v>15</v>
      </c>
      <c r="J16" s="43" t="s">
        <v>16</v>
      </c>
      <c r="K16" s="43" t="s">
        <v>17</v>
      </c>
      <c r="L16" s="43" t="s">
        <v>18</v>
      </c>
      <c r="M16" s="43" t="s">
        <v>19</v>
      </c>
      <c r="N16" s="43" t="s">
        <v>33</v>
      </c>
      <c r="P16" s="76"/>
    </row>
    <row r="17" spans="2:16" ht="18" customHeight="1" x14ac:dyDescent="0.45">
      <c r="B17" s="35"/>
      <c r="C17" s="88" t="str">
        <f>G7&amp;"年"</f>
        <v>2024年</v>
      </c>
      <c r="D17" s="39" t="s">
        <v>20</v>
      </c>
      <c r="E17" s="44">
        <v>56282</v>
      </c>
      <c r="F17" s="44"/>
      <c r="G17" s="44">
        <v>92937961</v>
      </c>
      <c r="H17" s="44"/>
      <c r="I17" s="44"/>
      <c r="J17" s="44"/>
      <c r="K17" s="44"/>
      <c r="L17" s="44"/>
      <c r="M17" s="44"/>
      <c r="N17" s="73">
        <f>SUM(E17:M17)</f>
        <v>92994243</v>
      </c>
      <c r="P17" s="76"/>
    </row>
    <row r="18" spans="2:16" x14ac:dyDescent="0.45">
      <c r="B18" s="35"/>
      <c r="C18" s="89"/>
      <c r="D18" s="39" t="s">
        <v>21</v>
      </c>
      <c r="E18" s="44">
        <v>62940</v>
      </c>
      <c r="F18" s="44"/>
      <c r="G18" s="44">
        <v>76619068</v>
      </c>
      <c r="H18" s="44"/>
      <c r="I18" s="44"/>
      <c r="J18" s="44"/>
      <c r="K18" s="44"/>
      <c r="L18" s="44"/>
      <c r="M18" s="44"/>
      <c r="N18" s="73">
        <f t="shared" ref="N18:N26" si="0">SUM(E18:M18)</f>
        <v>76682008</v>
      </c>
      <c r="P18" s="76"/>
    </row>
    <row r="19" spans="2:16" x14ac:dyDescent="0.45">
      <c r="B19" s="35"/>
      <c r="C19" s="89"/>
      <c r="D19" s="39" t="s">
        <v>22</v>
      </c>
      <c r="E19" s="44"/>
      <c r="F19" s="44"/>
      <c r="G19" s="44">
        <v>18729165</v>
      </c>
      <c r="H19" s="44"/>
      <c r="I19" s="44"/>
      <c r="J19" s="44"/>
      <c r="K19" s="44"/>
      <c r="L19" s="44"/>
      <c r="M19" s="44"/>
      <c r="N19" s="73">
        <f t="shared" si="0"/>
        <v>18729165</v>
      </c>
      <c r="P19" s="76"/>
    </row>
    <row r="20" spans="2:16" x14ac:dyDescent="0.45">
      <c r="B20" s="35"/>
      <c r="C20" s="89"/>
      <c r="D20" s="39" t="s">
        <v>23</v>
      </c>
      <c r="E20" s="44"/>
      <c r="F20" s="44"/>
      <c r="G20" s="44">
        <v>8711911</v>
      </c>
      <c r="H20" s="44"/>
      <c r="I20" s="44"/>
      <c r="J20" s="44"/>
      <c r="K20" s="44"/>
      <c r="L20" s="44"/>
      <c r="M20" s="44"/>
      <c r="N20" s="73">
        <f t="shared" si="0"/>
        <v>8711911</v>
      </c>
      <c r="P20" s="76"/>
    </row>
    <row r="21" spans="2:16" x14ac:dyDescent="0.45">
      <c r="B21" s="35"/>
      <c r="C21" s="89"/>
      <c r="D21" s="39" t="s">
        <v>24</v>
      </c>
      <c r="E21" s="44"/>
      <c r="F21" s="44"/>
      <c r="G21" s="44">
        <v>23409347</v>
      </c>
      <c r="H21" s="44"/>
      <c r="I21" s="44"/>
      <c r="J21" s="44"/>
      <c r="K21" s="44"/>
      <c r="L21" s="44"/>
      <c r="M21" s="44"/>
      <c r="N21" s="73">
        <f t="shared" si="0"/>
        <v>23409347</v>
      </c>
      <c r="P21" s="76"/>
    </row>
    <row r="22" spans="2:16" x14ac:dyDescent="0.45">
      <c r="B22" s="35"/>
      <c r="C22" s="89"/>
      <c r="D22" s="39" t="s">
        <v>25</v>
      </c>
      <c r="E22" s="44"/>
      <c r="F22" s="44"/>
      <c r="G22" s="44">
        <v>9057302</v>
      </c>
      <c r="H22" s="44"/>
      <c r="I22" s="44"/>
      <c r="J22" s="44">
        <v>352709</v>
      </c>
      <c r="K22" s="44"/>
      <c r="L22" s="44"/>
      <c r="M22" s="44"/>
      <c r="N22" s="73">
        <f t="shared" si="0"/>
        <v>9410011</v>
      </c>
      <c r="P22" s="76"/>
    </row>
    <row r="23" spans="2:16" x14ac:dyDescent="0.45">
      <c r="B23" s="35"/>
      <c r="C23" s="89"/>
      <c r="D23" s="39" t="s">
        <v>26</v>
      </c>
      <c r="E23" s="44"/>
      <c r="F23" s="44">
        <v>34398</v>
      </c>
      <c r="G23" s="44">
        <v>27734033</v>
      </c>
      <c r="H23" s="44"/>
      <c r="I23" s="44"/>
      <c r="J23" s="44">
        <v>254065</v>
      </c>
      <c r="K23" s="44"/>
      <c r="L23" s="44"/>
      <c r="M23" s="44"/>
      <c r="N23" s="73">
        <f t="shared" si="0"/>
        <v>28022496</v>
      </c>
      <c r="P23" s="76"/>
    </row>
    <row r="24" spans="2:16" x14ac:dyDescent="0.45">
      <c r="B24" s="35"/>
      <c r="C24" s="89"/>
      <c r="D24" s="39" t="s">
        <v>27</v>
      </c>
      <c r="E24" s="44"/>
      <c r="F24" s="46">
        <v>53960</v>
      </c>
      <c r="G24" s="44">
        <v>11830696</v>
      </c>
      <c r="H24" s="44"/>
      <c r="I24" s="44"/>
      <c r="J24" s="44"/>
      <c r="K24" s="44"/>
      <c r="L24" s="44"/>
      <c r="M24" s="44"/>
      <c r="N24" s="73">
        <f t="shared" si="0"/>
        <v>11884656</v>
      </c>
      <c r="P24" s="76"/>
    </row>
    <row r="25" spans="2:16" x14ac:dyDescent="0.45">
      <c r="B25" s="35"/>
      <c r="C25" s="90"/>
      <c r="D25" s="47" t="s">
        <v>28</v>
      </c>
      <c r="E25" s="46"/>
      <c r="F25" s="44"/>
      <c r="G25" s="46">
        <v>91945797</v>
      </c>
      <c r="H25" s="44">
        <v>180932</v>
      </c>
      <c r="I25" s="46"/>
      <c r="J25" s="44"/>
      <c r="K25" s="46"/>
      <c r="L25" s="44"/>
      <c r="M25" s="46"/>
      <c r="N25" s="73">
        <f t="shared" si="0"/>
        <v>92126729</v>
      </c>
      <c r="P25" s="76"/>
    </row>
    <row r="26" spans="2:16" x14ac:dyDescent="0.45">
      <c r="B26" s="35"/>
      <c r="C26" s="89" t="str">
        <f>G7+1&amp;"年"</f>
        <v>2025年</v>
      </c>
      <c r="D26" s="39" t="s">
        <v>29</v>
      </c>
      <c r="E26" s="44"/>
      <c r="F26" s="44"/>
      <c r="G26" s="44">
        <v>61803955</v>
      </c>
      <c r="H26" s="44">
        <v>45812</v>
      </c>
      <c r="I26" s="44"/>
      <c r="J26" s="44"/>
      <c r="K26" s="44"/>
      <c r="L26" s="44"/>
      <c r="M26" s="44"/>
      <c r="N26" s="73">
        <f t="shared" si="0"/>
        <v>61849767</v>
      </c>
      <c r="P26" s="76"/>
    </row>
    <row r="27" spans="2:16" x14ac:dyDescent="0.45">
      <c r="B27" s="35"/>
      <c r="C27" s="89"/>
      <c r="D27" s="39" t="s">
        <v>30</v>
      </c>
      <c r="E27" s="44"/>
      <c r="F27" s="44"/>
      <c r="G27" s="44">
        <v>31859117</v>
      </c>
      <c r="H27" s="46">
        <v>18462</v>
      </c>
      <c r="I27" s="44"/>
      <c r="J27" s="44"/>
      <c r="K27" s="44"/>
      <c r="L27" s="44">
        <v>3517</v>
      </c>
      <c r="M27" s="44">
        <v>8921</v>
      </c>
      <c r="N27" s="73">
        <f>SUM(E27:M27)</f>
        <v>31890017</v>
      </c>
      <c r="P27" s="76"/>
    </row>
    <row r="28" spans="2:16" x14ac:dyDescent="0.45">
      <c r="B28" s="35"/>
      <c r="C28" s="90"/>
      <c r="D28" s="39" t="s">
        <v>31</v>
      </c>
      <c r="E28" s="44"/>
      <c r="F28" s="44"/>
      <c r="G28" s="44">
        <v>35914198</v>
      </c>
      <c r="H28" s="44"/>
      <c r="I28" s="44"/>
      <c r="J28" s="44"/>
      <c r="K28" s="44"/>
      <c r="L28" s="44"/>
      <c r="M28" s="44">
        <v>345621</v>
      </c>
      <c r="N28" s="73">
        <f>SUM(E28:M28)</f>
        <v>36259819</v>
      </c>
      <c r="P28" s="76"/>
    </row>
    <row r="29" spans="2:16" x14ac:dyDescent="0.45">
      <c r="B29" s="35"/>
      <c r="C29" s="91" t="s">
        <v>34</v>
      </c>
      <c r="D29" s="91"/>
      <c r="E29" s="73">
        <f>SUM(E17:E28)</f>
        <v>119222</v>
      </c>
      <c r="F29" s="73">
        <f t="shared" ref="F29:L29" si="1">SUM(F17:F28)</f>
        <v>88358</v>
      </c>
      <c r="G29" s="73">
        <f t="shared" si="1"/>
        <v>490552550</v>
      </c>
      <c r="H29" s="73">
        <f t="shared" si="1"/>
        <v>245206</v>
      </c>
      <c r="I29" s="73">
        <f t="shared" si="1"/>
        <v>0</v>
      </c>
      <c r="J29" s="73">
        <f>SUM(J17:J28)</f>
        <v>606774</v>
      </c>
      <c r="K29" s="73">
        <f>SUM(K17:K28)</f>
        <v>0</v>
      </c>
      <c r="L29" s="73">
        <f t="shared" si="1"/>
        <v>3517</v>
      </c>
      <c r="M29" s="73">
        <f>SUM(M17:M28)</f>
        <v>354542</v>
      </c>
      <c r="N29" s="73">
        <f>SUM(E17:M28)</f>
        <v>491970169</v>
      </c>
      <c r="P29" s="77"/>
    </row>
    <row r="30" spans="2:16" x14ac:dyDescent="0.45">
      <c r="B30" s="35"/>
      <c r="C30" s="49"/>
      <c r="D30" s="49"/>
      <c r="E30" s="50"/>
      <c r="F30" s="50"/>
      <c r="G30" s="50"/>
      <c r="H30" s="50"/>
      <c r="I30" s="50"/>
      <c r="J30" s="50"/>
      <c r="K30" s="50"/>
      <c r="L30" s="50"/>
      <c r="M30" s="50"/>
      <c r="N30" s="50"/>
      <c r="P30" s="59"/>
    </row>
    <row r="31" spans="2:16" x14ac:dyDescent="0.45">
      <c r="B31" s="35" t="s">
        <v>32</v>
      </c>
      <c r="M31" s="51"/>
      <c r="P31" s="30"/>
    </row>
    <row r="32" spans="2:16" x14ac:dyDescent="0.45">
      <c r="P32" s="30"/>
    </row>
    <row r="33" spans="2:14" x14ac:dyDescent="0.45">
      <c r="C33" s="52" t="s">
        <v>36</v>
      </c>
      <c r="D33" s="52"/>
      <c r="E33" s="52"/>
      <c r="F33" s="86">
        <f>ROUND(N29/F12,16)</f>
        <v>3.463506434569E-4</v>
      </c>
      <c r="G33" s="86"/>
      <c r="H33" s="52"/>
      <c r="I33" s="53" t="s">
        <v>37</v>
      </c>
    </row>
    <row r="34" spans="2:14" x14ac:dyDescent="0.45">
      <c r="C34" s="52" t="s">
        <v>50</v>
      </c>
      <c r="D34" s="52"/>
      <c r="E34" s="52"/>
      <c r="G34" s="71">
        <f>ROUND(F33,4)</f>
        <v>2.9999999999999997E-4</v>
      </c>
      <c r="H34" s="52"/>
      <c r="I34" s="53" t="s">
        <v>49</v>
      </c>
    </row>
    <row r="35" spans="2:14" x14ac:dyDescent="0.45">
      <c r="C35" s="54" t="s">
        <v>63</v>
      </c>
      <c r="D35" s="54"/>
      <c r="E35" s="54"/>
      <c r="F35" s="83">
        <f>ROUND(F9*F33,0)+N35</f>
        <v>371</v>
      </c>
      <c r="G35" s="83"/>
      <c r="H35" s="54" t="s">
        <v>3</v>
      </c>
      <c r="I35" s="53" t="s">
        <v>38</v>
      </c>
      <c r="N35" s="55"/>
    </row>
    <row r="36" spans="2:14" x14ac:dyDescent="0.45">
      <c r="C36" s="54" t="s">
        <v>64</v>
      </c>
      <c r="D36" s="54"/>
      <c r="E36" s="54"/>
      <c r="F36" s="83">
        <f>ROUND(F10*F33,0)+N36</f>
        <v>16776225</v>
      </c>
      <c r="G36" s="83"/>
      <c r="H36" s="54" t="s">
        <v>4</v>
      </c>
      <c r="I36" s="53" t="s">
        <v>39</v>
      </c>
      <c r="N36" s="55"/>
    </row>
    <row r="37" spans="2:14" x14ac:dyDescent="0.45">
      <c r="C37" s="53"/>
      <c r="D37" s="53"/>
      <c r="E37" s="53"/>
      <c r="F37" s="53"/>
      <c r="G37" s="53"/>
      <c r="H37" s="53"/>
      <c r="I37" s="53"/>
    </row>
    <row r="38" spans="2:14" x14ac:dyDescent="0.45">
      <c r="C38" s="53"/>
      <c r="D38" s="53"/>
      <c r="E38" s="53"/>
      <c r="F38" s="53"/>
      <c r="G38" s="53"/>
      <c r="H38" s="53"/>
      <c r="I38" s="53"/>
    </row>
    <row r="39" spans="2:14" x14ac:dyDescent="0.45">
      <c r="B39" s="56" t="s">
        <v>5</v>
      </c>
      <c r="C39" s="53" t="s">
        <v>53</v>
      </c>
      <c r="D39" s="53"/>
      <c r="E39" s="53"/>
      <c r="F39" s="53"/>
      <c r="G39" s="53"/>
      <c r="H39" s="53"/>
      <c r="I39" s="53"/>
      <c r="J39" s="57"/>
    </row>
    <row r="40" spans="2:14" x14ac:dyDescent="0.45">
      <c r="B40" s="56" t="s">
        <v>6</v>
      </c>
      <c r="C40" s="53" t="s">
        <v>54</v>
      </c>
      <c r="D40" s="53"/>
      <c r="E40" s="53"/>
      <c r="F40" s="53"/>
      <c r="G40" s="53"/>
      <c r="H40" s="53"/>
      <c r="I40" s="53"/>
    </row>
    <row r="41" spans="2:14" x14ac:dyDescent="0.45">
      <c r="B41" s="56" t="s">
        <v>7</v>
      </c>
      <c r="C41" s="53" t="s">
        <v>85</v>
      </c>
      <c r="D41" s="53"/>
      <c r="E41" s="53"/>
      <c r="F41" s="53"/>
      <c r="G41" s="53"/>
      <c r="H41" s="53"/>
      <c r="I41" s="53"/>
    </row>
    <row r="42" spans="2:14" x14ac:dyDescent="0.45">
      <c r="B42" s="56"/>
      <c r="C42" s="53" t="s">
        <v>56</v>
      </c>
      <c r="D42" s="53"/>
      <c r="E42" s="53"/>
      <c r="F42" s="53"/>
      <c r="G42" s="53"/>
      <c r="H42" s="53"/>
      <c r="I42" s="53"/>
    </row>
    <row r="43" spans="2:14" x14ac:dyDescent="0.45">
      <c r="D43" s="53"/>
      <c r="E43" s="53"/>
      <c r="F43" s="53"/>
      <c r="G43" s="53"/>
      <c r="H43" s="53"/>
      <c r="I43" s="53"/>
    </row>
    <row r="44" spans="2:14" x14ac:dyDescent="0.45">
      <c r="B44" s="58"/>
    </row>
  </sheetData>
  <sheetProtection algorithmName="SHA-512" hashValue="j4mDdkQtr19KPC3mB82jl2tkyVnYgD/oJE5dcsfJzeJAxJKmTQOsJgOET1O4szahYacn+inGZUIxt3M+lXs0Rw==" saltValue="3oNfLUFRPh0d+DE3FcGzvQ==" spinCount="100000" sheet="1" objects="1" scenarios="1"/>
  <mergeCells count="13">
    <mergeCell ref="C7:D7"/>
    <mergeCell ref="F9:G9"/>
    <mergeCell ref="C10:D10"/>
    <mergeCell ref="F10:G10"/>
    <mergeCell ref="F12:G12"/>
    <mergeCell ref="C15:M15"/>
    <mergeCell ref="P15:P29"/>
    <mergeCell ref="F36:G36"/>
    <mergeCell ref="C17:C25"/>
    <mergeCell ref="C26:C28"/>
    <mergeCell ref="C29:D29"/>
    <mergeCell ref="F33:G33"/>
    <mergeCell ref="F35:G35"/>
  </mergeCells>
  <phoneticPr fontId="3"/>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96942-0AA8-45EB-87C1-F96B0BFBCEBB}">
  <dimension ref="B2:N41"/>
  <sheetViews>
    <sheetView showGridLines="0" zoomScaleNormal="100" workbookViewId="0"/>
  </sheetViews>
  <sheetFormatPr defaultColWidth="8.69921875" defaultRowHeight="18" x14ac:dyDescent="0.45"/>
  <cols>
    <col min="1" max="1" width="2.69921875" style="2" customWidth="1"/>
    <col min="2" max="2" width="6.69921875" style="2" customWidth="1"/>
    <col min="3" max="3" width="20.69921875" style="2" customWidth="1"/>
    <col min="4" max="4" width="10.69921875" style="2" customWidth="1"/>
    <col min="5" max="5" width="15.69921875" style="2" customWidth="1"/>
    <col min="6" max="6" width="4.796875" style="2" customWidth="1"/>
    <col min="7" max="7" width="20.69921875" style="2" customWidth="1"/>
    <col min="8" max="14" width="15.69921875" style="2" customWidth="1"/>
    <col min="15" max="15" width="4.796875" style="2" customWidth="1"/>
    <col min="16" max="16384" width="8.69921875" style="2"/>
  </cols>
  <sheetData>
    <row r="2" spans="2:14" ht="19.8" x14ac:dyDescent="0.45">
      <c r="B2" s="1" t="s">
        <v>62</v>
      </c>
    </row>
    <row r="3" spans="2:14" x14ac:dyDescent="0.45">
      <c r="B3" s="3" t="s">
        <v>55</v>
      </c>
    </row>
    <row r="5" spans="2:14" x14ac:dyDescent="0.45">
      <c r="B5" s="5" t="s">
        <v>1</v>
      </c>
      <c r="G5" s="4" t="s">
        <v>0</v>
      </c>
    </row>
    <row r="6" spans="2:14" x14ac:dyDescent="0.45">
      <c r="H6" s="6"/>
      <c r="I6" s="6"/>
    </row>
    <row r="7" spans="2:14" x14ac:dyDescent="0.45">
      <c r="C7" s="78" t="s">
        <v>8</v>
      </c>
      <c r="D7" s="78"/>
      <c r="E7" s="7"/>
      <c r="F7" s="7"/>
      <c r="G7" s="31">
        <v>2024</v>
      </c>
      <c r="H7" s="9" t="s">
        <v>48</v>
      </c>
      <c r="I7" s="6"/>
    </row>
    <row r="9" spans="2:14" ht="16.95" customHeight="1" x14ac:dyDescent="0.45">
      <c r="C9" s="8" t="s">
        <v>9</v>
      </c>
      <c r="D9" s="8"/>
      <c r="E9" s="7"/>
      <c r="F9" s="85">
        <v>1071802</v>
      </c>
      <c r="G9" s="85"/>
      <c r="H9" s="9" t="s">
        <v>3</v>
      </c>
      <c r="I9" s="2" t="s">
        <v>60</v>
      </c>
    </row>
    <row r="10" spans="2:14" x14ac:dyDescent="0.45">
      <c r="C10" s="78" t="s">
        <v>10</v>
      </c>
      <c r="D10" s="78"/>
      <c r="E10" s="7"/>
      <c r="F10" s="85">
        <v>48437112594</v>
      </c>
      <c r="G10" s="85"/>
      <c r="H10" s="9" t="s">
        <v>3</v>
      </c>
      <c r="I10" s="2" t="s">
        <v>61</v>
      </c>
    </row>
    <row r="12" spans="2:14" x14ac:dyDescent="0.45">
      <c r="C12" s="7" t="s">
        <v>52</v>
      </c>
      <c r="D12" s="7"/>
      <c r="E12" s="7"/>
      <c r="F12" s="85">
        <v>1420439598696</v>
      </c>
      <c r="G12" s="85"/>
      <c r="H12" s="9" t="s">
        <v>3</v>
      </c>
      <c r="I12" s="2" t="s">
        <v>68</v>
      </c>
    </row>
    <row r="14" spans="2:14" x14ac:dyDescent="0.45">
      <c r="B14" s="5" t="s">
        <v>2</v>
      </c>
    </row>
    <row r="15" spans="2:14" x14ac:dyDescent="0.45">
      <c r="B15" s="5"/>
      <c r="C15" s="82" t="s">
        <v>35</v>
      </c>
      <c r="D15" s="82"/>
      <c r="E15" s="82"/>
      <c r="F15" s="82"/>
      <c r="G15" s="82"/>
      <c r="H15" s="82"/>
      <c r="I15" s="82"/>
      <c r="J15" s="82"/>
      <c r="K15" s="82"/>
    </row>
    <row r="16" spans="2:14" x14ac:dyDescent="0.45">
      <c r="B16" s="5"/>
      <c r="C16" s="82" t="s">
        <v>40</v>
      </c>
      <c r="D16" s="82"/>
      <c r="E16" s="82"/>
      <c r="F16" s="18"/>
      <c r="H16" s="82" t="s">
        <v>44</v>
      </c>
      <c r="I16" s="82"/>
      <c r="J16" s="82"/>
      <c r="K16" s="82"/>
      <c r="L16" s="18"/>
      <c r="M16" s="18"/>
      <c r="N16" s="18"/>
    </row>
    <row r="17" spans="2:13" x14ac:dyDescent="0.45">
      <c r="B17" s="5"/>
      <c r="C17" s="79" t="str">
        <f>G7&amp;"年"</f>
        <v>2024年</v>
      </c>
      <c r="D17" s="7" t="s">
        <v>20</v>
      </c>
      <c r="E17" s="27"/>
      <c r="G17" s="93" t="s">
        <v>45</v>
      </c>
      <c r="H17" s="7"/>
      <c r="I17" s="7"/>
      <c r="J17" s="17" t="s">
        <v>42</v>
      </c>
      <c r="K17" s="23" t="s">
        <v>43</v>
      </c>
    </row>
    <row r="18" spans="2:13" x14ac:dyDescent="0.45">
      <c r="B18" s="5"/>
      <c r="C18" s="80"/>
      <c r="D18" s="7" t="s">
        <v>21</v>
      </c>
      <c r="E18" s="27"/>
      <c r="G18" s="93"/>
      <c r="H18" s="16" t="s">
        <v>41</v>
      </c>
      <c r="I18" s="7" t="s">
        <v>57</v>
      </c>
      <c r="J18" s="26"/>
      <c r="K18" s="28"/>
    </row>
    <row r="19" spans="2:13" x14ac:dyDescent="0.45">
      <c r="B19" s="5"/>
      <c r="C19" s="80"/>
      <c r="D19" s="7" t="s">
        <v>22</v>
      </c>
      <c r="E19" s="27"/>
      <c r="G19" s="93"/>
    </row>
    <row r="20" spans="2:13" ht="18" customHeight="1" x14ac:dyDescent="0.45">
      <c r="B20" s="5"/>
      <c r="C20" s="80"/>
      <c r="D20" s="7" t="s">
        <v>23</v>
      </c>
      <c r="E20" s="27"/>
      <c r="G20" s="93"/>
      <c r="J20" s="2" t="s">
        <v>47</v>
      </c>
      <c r="K20" s="30"/>
    </row>
    <row r="21" spans="2:13" x14ac:dyDescent="0.45">
      <c r="B21" s="5"/>
      <c r="C21" s="80"/>
      <c r="D21" s="7" t="s">
        <v>24</v>
      </c>
      <c r="E21" s="27"/>
      <c r="G21" s="93"/>
      <c r="J21" s="2" t="s">
        <v>82</v>
      </c>
      <c r="K21" s="30"/>
    </row>
    <row r="22" spans="2:13" x14ac:dyDescent="0.45">
      <c r="B22" s="5"/>
      <c r="C22" s="80"/>
      <c r="D22" s="7" t="s">
        <v>25</v>
      </c>
      <c r="E22" s="27"/>
      <c r="G22" s="93"/>
      <c r="J22" s="30"/>
      <c r="K22" s="30"/>
    </row>
    <row r="23" spans="2:13" x14ac:dyDescent="0.45">
      <c r="B23" s="5"/>
      <c r="C23" s="80"/>
      <c r="D23" s="7" t="s">
        <v>26</v>
      </c>
      <c r="E23" s="27"/>
      <c r="G23" s="93"/>
      <c r="J23" s="6"/>
      <c r="K23" s="6"/>
    </row>
    <row r="24" spans="2:13" x14ac:dyDescent="0.45">
      <c r="B24" s="5"/>
      <c r="C24" s="80"/>
      <c r="D24" s="7" t="s">
        <v>27</v>
      </c>
      <c r="E24" s="27"/>
      <c r="G24" s="93"/>
      <c r="I24" s="2" t="s">
        <v>83</v>
      </c>
      <c r="J24" s="6"/>
      <c r="K24" s="6"/>
    </row>
    <row r="25" spans="2:13" x14ac:dyDescent="0.45">
      <c r="B25" s="5"/>
      <c r="C25" s="81"/>
      <c r="D25" s="15" t="s">
        <v>28</v>
      </c>
      <c r="E25" s="27"/>
      <c r="G25" s="93"/>
      <c r="I25" s="2" t="s">
        <v>84</v>
      </c>
      <c r="K25" s="6"/>
    </row>
    <row r="26" spans="2:13" x14ac:dyDescent="0.45">
      <c r="B26" s="5"/>
      <c r="C26" s="80" t="str">
        <f>G7+1&amp;"年"</f>
        <v>2025年</v>
      </c>
      <c r="D26" s="7" t="s">
        <v>29</v>
      </c>
      <c r="E26" s="27"/>
      <c r="G26" s="93"/>
      <c r="J26" s="6"/>
      <c r="K26" s="6"/>
    </row>
    <row r="27" spans="2:13" x14ac:dyDescent="0.45">
      <c r="B27" s="5"/>
      <c r="C27" s="80"/>
      <c r="D27" s="7" t="s">
        <v>30</v>
      </c>
      <c r="E27" s="27"/>
      <c r="G27" s="93"/>
      <c r="J27" s="6"/>
      <c r="K27" s="6"/>
    </row>
    <row r="28" spans="2:13" x14ac:dyDescent="0.45">
      <c r="B28" s="5"/>
      <c r="C28" s="81"/>
      <c r="D28" s="7" t="s">
        <v>31</v>
      </c>
      <c r="E28" s="27"/>
      <c r="G28" s="93"/>
      <c r="H28" s="21" t="s">
        <v>34</v>
      </c>
      <c r="I28" s="72">
        <f>SUM(E17:E28,J18,K18)</f>
        <v>0</v>
      </c>
      <c r="J28" s="7" t="s">
        <v>4</v>
      </c>
      <c r="K28" s="6"/>
    </row>
    <row r="29" spans="2:13" x14ac:dyDescent="0.45">
      <c r="B29" s="5"/>
    </row>
    <row r="30" spans="2:13" x14ac:dyDescent="0.45">
      <c r="B30" s="5" t="s">
        <v>32</v>
      </c>
      <c r="M30" s="22"/>
    </row>
    <row r="32" spans="2:13" x14ac:dyDescent="0.45">
      <c r="C32" s="11" t="s">
        <v>36</v>
      </c>
      <c r="D32" s="11"/>
      <c r="E32" s="11"/>
      <c r="F32" s="86">
        <f>ROUND(I28/F12,16)</f>
        <v>0</v>
      </c>
      <c r="G32" s="86"/>
      <c r="H32" s="11"/>
      <c r="I32" s="10" t="s">
        <v>37</v>
      </c>
    </row>
    <row r="33" spans="2:14" x14ac:dyDescent="0.45">
      <c r="C33" s="11" t="s">
        <v>50</v>
      </c>
      <c r="D33" s="11"/>
      <c r="E33" s="11"/>
      <c r="G33" s="71">
        <f>ROUND(F32,4)</f>
        <v>0</v>
      </c>
      <c r="H33" s="11"/>
      <c r="I33" s="10" t="s">
        <v>49</v>
      </c>
    </row>
    <row r="34" spans="2:14" x14ac:dyDescent="0.45">
      <c r="C34" s="12" t="s">
        <v>63</v>
      </c>
      <c r="D34" s="12"/>
      <c r="E34" s="12"/>
      <c r="F34" s="83">
        <f>ROUND(F9*F32,0)+N34</f>
        <v>0</v>
      </c>
      <c r="G34" s="83"/>
      <c r="H34" s="12" t="s">
        <v>3</v>
      </c>
      <c r="I34" s="10" t="s">
        <v>38</v>
      </c>
      <c r="N34" s="29"/>
    </row>
    <row r="35" spans="2:14" x14ac:dyDescent="0.45">
      <c r="C35" s="12" t="s">
        <v>64</v>
      </c>
      <c r="D35" s="12"/>
      <c r="E35" s="12"/>
      <c r="F35" s="83">
        <f>ROUND(F10*F32,0)+N35</f>
        <v>0</v>
      </c>
      <c r="G35" s="83"/>
      <c r="H35" s="12" t="s">
        <v>4</v>
      </c>
      <c r="I35" s="10" t="s">
        <v>39</v>
      </c>
      <c r="N35" s="29"/>
    </row>
    <row r="36" spans="2:14" x14ac:dyDescent="0.45">
      <c r="C36" s="10"/>
      <c r="D36" s="10"/>
      <c r="E36" s="10"/>
      <c r="F36" s="10"/>
      <c r="G36" s="10"/>
      <c r="H36" s="10"/>
      <c r="I36" s="10"/>
    </row>
    <row r="37" spans="2:14" x14ac:dyDescent="0.45">
      <c r="C37" s="10"/>
      <c r="D37" s="10"/>
      <c r="E37" s="10"/>
      <c r="F37" s="10"/>
      <c r="G37" s="10"/>
      <c r="H37" s="10"/>
      <c r="I37" s="10"/>
    </row>
    <row r="38" spans="2:14" x14ac:dyDescent="0.45">
      <c r="B38" s="13" t="s">
        <v>5</v>
      </c>
      <c r="C38" s="10" t="s">
        <v>53</v>
      </c>
      <c r="D38" s="10"/>
      <c r="E38" s="10"/>
      <c r="F38" s="10"/>
      <c r="G38" s="10"/>
      <c r="H38" s="10"/>
      <c r="I38" s="10"/>
    </row>
    <row r="39" spans="2:14" x14ac:dyDescent="0.45">
      <c r="B39" s="13" t="s">
        <v>6</v>
      </c>
      <c r="C39" s="10" t="s">
        <v>46</v>
      </c>
      <c r="F39" s="10"/>
      <c r="G39" s="10"/>
      <c r="H39" s="10"/>
      <c r="I39" s="10"/>
    </row>
    <row r="40" spans="2:14" x14ac:dyDescent="0.45">
      <c r="B40" s="13" t="s">
        <v>7</v>
      </c>
      <c r="C40" s="10" t="s">
        <v>85</v>
      </c>
      <c r="D40" s="10"/>
      <c r="E40" s="10"/>
      <c r="F40" s="10"/>
      <c r="G40" s="10"/>
      <c r="H40" s="10"/>
      <c r="I40" s="10"/>
    </row>
    <row r="41" spans="2:14" x14ac:dyDescent="0.45">
      <c r="B41" s="13"/>
      <c r="C41" s="10" t="s">
        <v>58</v>
      </c>
      <c r="D41" s="10"/>
      <c r="E41" s="10"/>
    </row>
  </sheetData>
  <sheetProtection algorithmName="SHA-512" hashValue="9qbQIQaKyTil5GjhjmALz8tz4j8XY+VOLU0edRLPB4Tf8E9kYQz3HtsrKO0kf+Yv/dtUmUZ2REhxtCmWq3EftA==" saltValue="hrStMsCp0RxjJ4KujYY1yQ==" spinCount="100000" sheet="1" objects="1" scenarios="1"/>
  <mergeCells count="14">
    <mergeCell ref="F35:G35"/>
    <mergeCell ref="C26:C28"/>
    <mergeCell ref="F32:G32"/>
    <mergeCell ref="C7:D7"/>
    <mergeCell ref="F9:G9"/>
    <mergeCell ref="C10:D10"/>
    <mergeCell ref="F10:G10"/>
    <mergeCell ref="F12:G12"/>
    <mergeCell ref="F34:G34"/>
    <mergeCell ref="G17:G28"/>
    <mergeCell ref="C15:K15"/>
    <mergeCell ref="C16:E16"/>
    <mergeCell ref="H16:K16"/>
    <mergeCell ref="C17:C25"/>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587AF-C873-465F-8476-2C91CEE3153A}">
  <dimension ref="B1:N41"/>
  <sheetViews>
    <sheetView showGridLines="0" zoomScale="85" zoomScaleNormal="85" workbookViewId="0"/>
  </sheetViews>
  <sheetFormatPr defaultColWidth="8.69921875" defaultRowHeight="18" x14ac:dyDescent="0.45"/>
  <cols>
    <col min="1" max="1" width="2.69921875" style="32" customWidth="1"/>
    <col min="2" max="2" width="6.69921875" style="32" customWidth="1"/>
    <col min="3" max="3" width="20.69921875" style="32" customWidth="1"/>
    <col min="4" max="4" width="10.69921875" style="32" customWidth="1"/>
    <col min="5" max="5" width="15.69921875" style="32" customWidth="1"/>
    <col min="6" max="6" width="4.796875" style="32" customWidth="1"/>
    <col min="7" max="7" width="20.69921875" style="32" customWidth="1"/>
    <col min="8" max="14" width="15.69921875" style="32" customWidth="1"/>
    <col min="15" max="15" width="4.796875" style="32" customWidth="1"/>
    <col min="16" max="16384" width="8.69921875" style="32"/>
  </cols>
  <sheetData>
    <row r="1" spans="2:14" ht="90" customHeight="1" x14ac:dyDescent="0.45"/>
    <row r="2" spans="2:14" ht="19.8" x14ac:dyDescent="0.45">
      <c r="B2" s="33" t="s">
        <v>62</v>
      </c>
    </row>
    <row r="3" spans="2:14" x14ac:dyDescent="0.45">
      <c r="B3" s="34" t="s">
        <v>55</v>
      </c>
    </row>
    <row r="5" spans="2:14" x14ac:dyDescent="0.45">
      <c r="B5" s="35" t="s">
        <v>1</v>
      </c>
      <c r="G5" s="36" t="s">
        <v>0</v>
      </c>
    </row>
    <row r="6" spans="2:14" x14ac:dyDescent="0.45">
      <c r="H6" s="37"/>
      <c r="I6" s="37"/>
    </row>
    <row r="7" spans="2:14" x14ac:dyDescent="0.45">
      <c r="C7" s="92" t="s">
        <v>8</v>
      </c>
      <c r="D7" s="92"/>
      <c r="E7" s="39"/>
      <c r="F7" s="39"/>
      <c r="G7" s="31">
        <v>2024</v>
      </c>
      <c r="H7" s="40" t="s">
        <v>48</v>
      </c>
      <c r="I7" s="37"/>
    </row>
    <row r="9" spans="2:14" ht="16.95" customHeight="1" x14ac:dyDescent="0.45">
      <c r="C9" s="41" t="s">
        <v>9</v>
      </c>
      <c r="D9" s="41"/>
      <c r="E9" s="39"/>
      <c r="F9" s="85">
        <v>1071802</v>
      </c>
      <c r="G9" s="85"/>
      <c r="H9" s="40" t="s">
        <v>3</v>
      </c>
      <c r="I9" s="32" t="s">
        <v>60</v>
      </c>
    </row>
    <row r="10" spans="2:14" x14ac:dyDescent="0.45">
      <c r="C10" s="92" t="s">
        <v>10</v>
      </c>
      <c r="D10" s="92"/>
      <c r="E10" s="39"/>
      <c r="F10" s="85">
        <v>48437112594</v>
      </c>
      <c r="G10" s="85"/>
      <c r="H10" s="40" t="s">
        <v>3</v>
      </c>
      <c r="I10" s="32" t="s">
        <v>61</v>
      </c>
    </row>
    <row r="12" spans="2:14" x14ac:dyDescent="0.45">
      <c r="C12" s="39" t="s">
        <v>52</v>
      </c>
      <c r="D12" s="39"/>
      <c r="E12" s="39"/>
      <c r="F12" s="85">
        <v>1420439598696</v>
      </c>
      <c r="G12" s="85"/>
      <c r="H12" s="40" t="s">
        <v>3</v>
      </c>
      <c r="I12" s="32" t="s">
        <v>68</v>
      </c>
    </row>
    <row r="14" spans="2:14" x14ac:dyDescent="0.45">
      <c r="B14" s="35" t="s">
        <v>2</v>
      </c>
    </row>
    <row r="15" spans="2:14" x14ac:dyDescent="0.45">
      <c r="B15" s="35"/>
      <c r="C15" s="87" t="s">
        <v>35</v>
      </c>
      <c r="D15" s="87"/>
      <c r="E15" s="87"/>
      <c r="F15" s="87"/>
      <c r="G15" s="87"/>
      <c r="H15" s="87"/>
      <c r="I15" s="87"/>
      <c r="J15" s="87"/>
      <c r="K15" s="87"/>
    </row>
    <row r="16" spans="2:14" x14ac:dyDescent="0.45">
      <c r="B16" s="35"/>
      <c r="C16" s="87" t="s">
        <v>40</v>
      </c>
      <c r="D16" s="87"/>
      <c r="E16" s="87"/>
      <c r="F16" s="45"/>
      <c r="H16" s="87" t="s">
        <v>44</v>
      </c>
      <c r="I16" s="87"/>
      <c r="J16" s="87"/>
      <c r="K16" s="87"/>
      <c r="L16" s="45"/>
      <c r="M16" s="45"/>
      <c r="N16" s="45"/>
    </row>
    <row r="17" spans="2:13" x14ac:dyDescent="0.45">
      <c r="B17" s="35"/>
      <c r="C17" s="88" t="str">
        <f>G7&amp;"年"</f>
        <v>2024年</v>
      </c>
      <c r="D17" s="39" t="s">
        <v>20</v>
      </c>
      <c r="E17" s="68">
        <v>92994243</v>
      </c>
      <c r="G17" s="94" t="s">
        <v>45</v>
      </c>
      <c r="H17" s="39"/>
      <c r="I17" s="39"/>
      <c r="J17" s="43" t="s">
        <v>42</v>
      </c>
      <c r="K17" s="69" t="s">
        <v>43</v>
      </c>
    </row>
    <row r="18" spans="2:13" x14ac:dyDescent="0.45">
      <c r="B18" s="35"/>
      <c r="C18" s="89"/>
      <c r="D18" s="39" t="s">
        <v>21</v>
      </c>
      <c r="E18" s="68">
        <v>76682008</v>
      </c>
      <c r="G18" s="94"/>
      <c r="H18" s="42" t="s">
        <v>41</v>
      </c>
      <c r="I18" s="39" t="s">
        <v>57</v>
      </c>
      <c r="J18" s="44">
        <v>326</v>
      </c>
      <c r="K18" s="70">
        <v>-43</v>
      </c>
    </row>
    <row r="19" spans="2:13" x14ac:dyDescent="0.45">
      <c r="B19" s="35"/>
      <c r="C19" s="89"/>
      <c r="D19" s="39" t="s">
        <v>22</v>
      </c>
      <c r="E19" s="68">
        <v>18729165</v>
      </c>
      <c r="G19" s="94"/>
    </row>
    <row r="20" spans="2:13" ht="18" customHeight="1" x14ac:dyDescent="0.45">
      <c r="B20" s="35"/>
      <c r="C20" s="89"/>
      <c r="D20" s="39" t="s">
        <v>23</v>
      </c>
      <c r="E20" s="68">
        <v>8711911</v>
      </c>
      <c r="G20" s="94"/>
      <c r="J20" s="32" t="s">
        <v>47</v>
      </c>
      <c r="K20" s="37"/>
    </row>
    <row r="21" spans="2:13" x14ac:dyDescent="0.45">
      <c r="B21" s="35"/>
      <c r="C21" s="89"/>
      <c r="D21" s="39" t="s">
        <v>24</v>
      </c>
      <c r="E21" s="68">
        <v>23409347</v>
      </c>
      <c r="G21" s="94"/>
      <c r="J21" s="32" t="s">
        <v>82</v>
      </c>
      <c r="K21" s="37"/>
    </row>
    <row r="22" spans="2:13" x14ac:dyDescent="0.45">
      <c r="B22" s="35"/>
      <c r="C22" s="89"/>
      <c r="D22" s="39" t="s">
        <v>25</v>
      </c>
      <c r="E22" s="68">
        <v>9410011</v>
      </c>
      <c r="G22" s="94"/>
      <c r="J22" s="37"/>
      <c r="K22" s="37"/>
    </row>
    <row r="23" spans="2:13" x14ac:dyDescent="0.45">
      <c r="B23" s="35"/>
      <c r="C23" s="89"/>
      <c r="D23" s="39" t="s">
        <v>26</v>
      </c>
      <c r="E23" s="68">
        <v>28022496</v>
      </c>
      <c r="G23" s="94"/>
      <c r="J23" s="37"/>
      <c r="K23" s="37"/>
    </row>
    <row r="24" spans="2:13" x14ac:dyDescent="0.45">
      <c r="B24" s="35"/>
      <c r="C24" s="89"/>
      <c r="D24" s="39" t="s">
        <v>27</v>
      </c>
      <c r="E24" s="68">
        <v>11884656</v>
      </c>
      <c r="G24" s="94"/>
      <c r="I24" s="32" t="s">
        <v>83</v>
      </c>
      <c r="J24" s="37"/>
      <c r="K24" s="37"/>
    </row>
    <row r="25" spans="2:13" x14ac:dyDescent="0.45">
      <c r="B25" s="35"/>
      <c r="C25" s="90"/>
      <c r="D25" s="47" t="s">
        <v>28</v>
      </c>
      <c r="E25" s="68">
        <v>92126729</v>
      </c>
      <c r="G25" s="94"/>
      <c r="I25" s="32" t="s">
        <v>84</v>
      </c>
      <c r="K25" s="37"/>
    </row>
    <row r="26" spans="2:13" x14ac:dyDescent="0.45">
      <c r="B26" s="35"/>
      <c r="C26" s="89" t="str">
        <f>G7+1&amp;"年"</f>
        <v>2025年</v>
      </c>
      <c r="D26" s="39" t="s">
        <v>29</v>
      </c>
      <c r="E26" s="68">
        <v>61849767</v>
      </c>
      <c r="G26" s="94"/>
      <c r="J26" s="37"/>
      <c r="K26" s="37"/>
    </row>
    <row r="27" spans="2:13" x14ac:dyDescent="0.45">
      <c r="B27" s="35"/>
      <c r="C27" s="89"/>
      <c r="D27" s="39" t="s">
        <v>30</v>
      </c>
      <c r="E27" s="68">
        <v>31889734</v>
      </c>
      <c r="G27" s="94"/>
      <c r="J27" s="37"/>
      <c r="K27" s="37"/>
    </row>
    <row r="28" spans="2:13" x14ac:dyDescent="0.45">
      <c r="B28" s="35"/>
      <c r="C28" s="90"/>
      <c r="D28" s="39" t="s">
        <v>31</v>
      </c>
      <c r="E28" s="68">
        <v>36259819</v>
      </c>
      <c r="G28" s="94"/>
      <c r="H28" s="48" t="s">
        <v>34</v>
      </c>
      <c r="I28" s="72">
        <f>SUM(E17:E28,J18,K18)</f>
        <v>491970169</v>
      </c>
      <c r="J28" s="39" t="s">
        <v>4</v>
      </c>
      <c r="K28" s="37"/>
    </row>
    <row r="29" spans="2:13" x14ac:dyDescent="0.45">
      <c r="B29" s="35"/>
    </row>
    <row r="30" spans="2:13" x14ac:dyDescent="0.45">
      <c r="B30" s="35" t="s">
        <v>32</v>
      </c>
      <c r="M30" s="51"/>
    </row>
    <row r="32" spans="2:13" x14ac:dyDescent="0.45">
      <c r="C32" s="52" t="s">
        <v>36</v>
      </c>
      <c r="D32" s="52"/>
      <c r="E32" s="52"/>
      <c r="F32" s="86">
        <f>ROUND(I28/F12,16)</f>
        <v>3.463506434569E-4</v>
      </c>
      <c r="G32" s="86"/>
      <c r="H32" s="52"/>
      <c r="I32" s="53" t="s">
        <v>37</v>
      </c>
    </row>
    <row r="33" spans="2:14" x14ac:dyDescent="0.45">
      <c r="C33" s="52" t="s">
        <v>50</v>
      </c>
      <c r="D33" s="52"/>
      <c r="E33" s="52"/>
      <c r="G33" s="71">
        <f>ROUND(F32,4)</f>
        <v>2.9999999999999997E-4</v>
      </c>
      <c r="H33" s="52"/>
      <c r="I33" s="53" t="s">
        <v>49</v>
      </c>
    </row>
    <row r="34" spans="2:14" x14ac:dyDescent="0.45">
      <c r="C34" s="54" t="s">
        <v>63</v>
      </c>
      <c r="D34" s="54"/>
      <c r="E34" s="54"/>
      <c r="F34" s="83">
        <f>ROUND(F9*F32,0)+N34</f>
        <v>371</v>
      </c>
      <c r="G34" s="83"/>
      <c r="H34" s="54" t="s">
        <v>3</v>
      </c>
      <c r="I34" s="53" t="s">
        <v>38</v>
      </c>
      <c r="N34" s="55"/>
    </row>
    <row r="35" spans="2:14" x14ac:dyDescent="0.45">
      <c r="C35" s="54" t="s">
        <v>64</v>
      </c>
      <c r="D35" s="54"/>
      <c r="E35" s="54"/>
      <c r="F35" s="83">
        <f>ROUND(F10*F32,0)+N35</f>
        <v>16776225</v>
      </c>
      <c r="G35" s="83"/>
      <c r="H35" s="54" t="s">
        <v>4</v>
      </c>
      <c r="I35" s="53" t="s">
        <v>39</v>
      </c>
      <c r="N35" s="55"/>
    </row>
    <row r="36" spans="2:14" x14ac:dyDescent="0.45">
      <c r="C36" s="53"/>
      <c r="D36" s="53"/>
      <c r="E36" s="53"/>
      <c r="F36" s="53"/>
      <c r="G36" s="53"/>
      <c r="H36" s="53"/>
      <c r="I36" s="53"/>
    </row>
    <row r="37" spans="2:14" x14ac:dyDescent="0.45">
      <c r="C37" s="53"/>
      <c r="D37" s="53"/>
      <c r="E37" s="53"/>
      <c r="F37" s="53"/>
      <c r="G37" s="53"/>
      <c r="H37" s="53"/>
      <c r="I37" s="53"/>
    </row>
    <row r="38" spans="2:14" x14ac:dyDescent="0.45">
      <c r="B38" s="56" t="s">
        <v>5</v>
      </c>
      <c r="C38" s="53" t="s">
        <v>53</v>
      </c>
      <c r="D38" s="53"/>
      <c r="E38" s="53"/>
      <c r="F38" s="53"/>
      <c r="G38" s="53"/>
      <c r="H38" s="53"/>
      <c r="I38" s="53"/>
    </row>
    <row r="39" spans="2:14" x14ac:dyDescent="0.45">
      <c r="B39" s="56" t="s">
        <v>6</v>
      </c>
      <c r="C39" s="53" t="s">
        <v>46</v>
      </c>
      <c r="F39" s="53"/>
      <c r="G39" s="53"/>
      <c r="H39" s="53"/>
      <c r="I39" s="53"/>
    </row>
    <row r="40" spans="2:14" x14ac:dyDescent="0.45">
      <c r="B40" s="56" t="s">
        <v>7</v>
      </c>
      <c r="C40" s="53" t="s">
        <v>85</v>
      </c>
      <c r="D40" s="53"/>
      <c r="E40" s="53"/>
      <c r="F40" s="53"/>
      <c r="G40" s="53"/>
      <c r="H40" s="53"/>
      <c r="I40" s="53"/>
    </row>
    <row r="41" spans="2:14" x14ac:dyDescent="0.45">
      <c r="B41" s="56"/>
      <c r="C41" s="53" t="s">
        <v>58</v>
      </c>
      <c r="D41" s="53"/>
      <c r="E41" s="53"/>
    </row>
  </sheetData>
  <sheetProtection algorithmName="SHA-512" hashValue="IqEbERtT75R2K+KUd0laWbBiTdcQyF3H2sPgHMNYnvHlePWHf3d+19DvCjOGoRI8bhbtT8CsU2fzil6p5GGh6w==" saltValue="1b7vtucrotcQpza4MobAJQ==" spinCount="100000" sheet="1" objects="1" scenarios="1"/>
  <mergeCells count="14">
    <mergeCell ref="C15:K15"/>
    <mergeCell ref="C7:D7"/>
    <mergeCell ref="F9:G9"/>
    <mergeCell ref="C10:D10"/>
    <mergeCell ref="F10:G10"/>
    <mergeCell ref="F12:G12"/>
    <mergeCell ref="F34:G34"/>
    <mergeCell ref="F35:G35"/>
    <mergeCell ref="C16:E16"/>
    <mergeCell ref="H16:K16"/>
    <mergeCell ref="C17:C25"/>
    <mergeCell ref="G17:G28"/>
    <mergeCell ref="C26:C28"/>
    <mergeCell ref="F32:G32"/>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はじめに</vt:lpstr>
      <vt:lpstr>【方法1】</vt:lpstr>
      <vt:lpstr>入力例【方法1】</vt:lpstr>
      <vt:lpstr>【方法2】</vt:lpstr>
      <vt:lpstr>入力例【方法2】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2025-11-27T05:22:42Z</dcterms:created>
  <dcterms:modified xsi:type="dcterms:W3CDTF">2025-11-28T03:34:47Z</dcterms:modified>
</cp:coreProperties>
</file>