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P掲載依頼\H28年7月\計画部\計画部\201607 供給計画\"/>
    </mc:Choice>
  </mc:AlternateContent>
  <bookViews>
    <workbookView xWindow="0" yWindow="0" windowWidth="15345" windowHeight="4110"/>
  </bookViews>
  <sheets>
    <sheet name="→算定シート" sheetId="12" r:id="rId1"/>
    <sheet name="①太陽光（長期_断面1）" sheetId="7" r:id="rId2"/>
    <sheet name="②太陽光（長期_断面2）" sheetId="8" r:id="rId3"/>
    <sheet name="③太陽光（短期）" sheetId="1" r:id="rId4"/>
    <sheet name="④風力（長期_断面1）" sheetId="10" r:id="rId5"/>
    <sheet name="⑤風力（長期_断面2）" sheetId="11" r:id="rId6"/>
    <sheet name="⑥風力（短期）" sheetId="9" r:id="rId7"/>
    <sheet name="→記載例" sheetId="16" r:id="rId8"/>
    <sheet name="⑦太陽光（短期）（記入例）" sheetId="13" r:id="rId9"/>
    <sheet name="⑧風力（長期_断面1）（記入例）" sheetId="15" r:id="rId10"/>
  </sheets>
  <calcPr calcId="152511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5" l="1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O14" i="13"/>
  <c r="N14" i="13"/>
  <c r="M14" i="13"/>
  <c r="L14" i="13"/>
  <c r="K14" i="13"/>
  <c r="J14" i="13"/>
  <c r="I14" i="13"/>
  <c r="H14" i="13"/>
  <c r="G14" i="13"/>
  <c r="F14" i="13"/>
  <c r="E14" i="13"/>
  <c r="D14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E11" i="11"/>
  <c r="F11" i="11"/>
  <c r="G11" i="11"/>
  <c r="H11" i="11"/>
  <c r="I11" i="11"/>
  <c r="J11" i="11"/>
  <c r="K11" i="11"/>
  <c r="L11" i="11"/>
  <c r="E12" i="11"/>
  <c r="F12" i="11"/>
  <c r="G12" i="11"/>
  <c r="H12" i="11"/>
  <c r="I12" i="11"/>
  <c r="J12" i="11"/>
  <c r="K12" i="11"/>
  <c r="L12" i="11"/>
  <c r="D12" i="11"/>
  <c r="D11" i="11"/>
  <c r="E11" i="10"/>
  <c r="F11" i="10"/>
  <c r="G11" i="10"/>
  <c r="H11" i="10"/>
  <c r="I11" i="10"/>
  <c r="J11" i="10"/>
  <c r="K11" i="10"/>
  <c r="L11" i="10"/>
  <c r="E12" i="10"/>
  <c r="F12" i="10"/>
  <c r="G12" i="10"/>
  <c r="H12" i="10"/>
  <c r="I12" i="10"/>
  <c r="J12" i="10"/>
  <c r="K12" i="10"/>
  <c r="L12" i="10"/>
  <c r="D12" i="10"/>
  <c r="D11" i="10"/>
  <c r="E11" i="9"/>
  <c r="F11" i="9"/>
  <c r="G11" i="9"/>
  <c r="H11" i="9"/>
  <c r="I11" i="9"/>
  <c r="J11" i="9"/>
  <c r="K11" i="9"/>
  <c r="L11" i="9"/>
  <c r="M11" i="9"/>
  <c r="N11" i="9"/>
  <c r="O11" i="9"/>
  <c r="E12" i="9"/>
  <c r="F12" i="9"/>
  <c r="G12" i="9"/>
  <c r="H12" i="9"/>
  <c r="I12" i="9"/>
  <c r="J12" i="9"/>
  <c r="K12" i="9"/>
  <c r="L12" i="9"/>
  <c r="M12" i="9"/>
  <c r="N12" i="9"/>
  <c r="O12" i="9"/>
  <c r="D12" i="9"/>
  <c r="D11" i="9"/>
  <c r="L14" i="8" l="1"/>
  <c r="K14" i="8"/>
  <c r="J14" i="8"/>
  <c r="I14" i="8"/>
  <c r="H14" i="8"/>
  <c r="G14" i="8"/>
  <c r="F14" i="8"/>
  <c r="E14" i="8"/>
  <c r="D14" i="8"/>
  <c r="L13" i="8"/>
  <c r="K13" i="8"/>
  <c r="J13" i="8"/>
  <c r="I13" i="8"/>
  <c r="H13" i="8"/>
  <c r="G13" i="8"/>
  <c r="F13" i="8"/>
  <c r="E13" i="8"/>
  <c r="D13" i="8"/>
  <c r="L14" i="7"/>
  <c r="K14" i="7"/>
  <c r="J14" i="7"/>
  <c r="I14" i="7"/>
  <c r="H14" i="7"/>
  <c r="G14" i="7"/>
  <c r="F14" i="7"/>
  <c r="E14" i="7"/>
  <c r="D14" i="7"/>
  <c r="L13" i="7"/>
  <c r="K13" i="7"/>
  <c r="J13" i="7"/>
  <c r="I13" i="7"/>
  <c r="H13" i="7"/>
  <c r="G13" i="7"/>
  <c r="F13" i="7"/>
  <c r="E13" i="7"/>
  <c r="D13" i="7"/>
  <c r="E13" i="1"/>
  <c r="F13" i="1"/>
  <c r="G13" i="1"/>
  <c r="H13" i="1"/>
  <c r="I13" i="1"/>
  <c r="J13" i="1"/>
  <c r="K13" i="1"/>
  <c r="L13" i="1"/>
  <c r="M13" i="1"/>
  <c r="N13" i="1"/>
  <c r="O13" i="1"/>
  <c r="D13" i="1"/>
  <c r="E14" i="1"/>
  <c r="F14" i="1"/>
  <c r="G14" i="1"/>
  <c r="H14" i="1"/>
  <c r="I14" i="1"/>
  <c r="J14" i="1"/>
  <c r="K14" i="1"/>
  <c r="L14" i="1"/>
  <c r="M14" i="1"/>
  <c r="N14" i="1"/>
  <c r="O14" i="1"/>
  <c r="D14" i="1"/>
</calcChain>
</file>

<file path=xl/comments1.xml><?xml version="1.0" encoding="utf-8"?>
<comments xmlns="http://schemas.openxmlformats.org/spreadsheetml/2006/main">
  <authors>
    <author xml:space="preserve"> 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①エリアを指定する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②H29年度以降の8月末時点の設備量および想定利用率を入力</t>
        </r>
      </text>
    </commen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>年度途中の運開設備がある場合、供給電力量にずれがあるため、各事業者にて補正すること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①エリアを指定する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②H29年度以降の1月末時点の設備量および想定利用率を入力</t>
        </r>
      </text>
    </comment>
    <comment ref="B14" authorId="0" shapeId="0">
      <text>
        <r>
          <rPr>
            <sz val="9"/>
            <color indexed="81"/>
            <rFont val="ＭＳ Ｐゴシック"/>
            <family val="3"/>
            <charset val="128"/>
          </rPr>
          <t>年度途中の運開設備がある場合、供給電力量にずれがあるため、各事業者にて補正すること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①エリアを指定する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②H28年度の月別設備量および想定利用率を入力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①エリアを指定する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②H29年度以降の8月末時点の設備量および想定利用率を入力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年度途中の運開設備がある場合、供給電力量にずれがあるため、各事業者にて補正すること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①エリアを指定する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②H29年度以降の1月末時点の設備量および想定利用率を入力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年度途中の運開設備がある場合、供給電力量にずれがあるため、各事業者にて補正すること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①エリアを指定する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②H28年度の月別設備量および想定利用率を入力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①エリアを指定する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②H28年度の月別設備量および想定利用率を入力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①エリアを指定する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②H29年度以降の8月末時点の設備量および利用率を入力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年度途中の運開設備がある場合、供給電力量にずれがあるため、各事業者にて補正すること</t>
        </r>
      </text>
    </comment>
  </commentList>
</comments>
</file>

<file path=xl/sharedStrings.xml><?xml version="1.0" encoding="utf-8"?>
<sst xmlns="http://schemas.openxmlformats.org/spreadsheetml/2006/main" count="488" uniqueCount="61">
  <si>
    <t>北海道</t>
    <rPh sb="0" eb="3">
      <t>ホッカイドウ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</si>
  <si>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</si>
  <si>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</si>
  <si>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</si>
  <si>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</si>
  <si>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</si>
  <si>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</si>
  <si>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</si>
  <si>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</si>
  <si>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沖縄</t>
    <rPh sb="0" eb="2">
      <t>オキナワ</t>
    </rPh>
    <phoneticPr fontId="2"/>
  </si>
  <si>
    <t>エリア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</si>
  <si>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</si>
  <si>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</si>
  <si>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</si>
  <si>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</si>
  <si>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</si>
  <si>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</si>
  <si>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</si>
  <si>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</si>
  <si>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</si>
  <si>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</si>
  <si>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</si>
  <si>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</si>
  <si>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出力比率（全量分）</t>
    <rPh sb="0" eb="2">
      <t>シュツリョク</t>
    </rPh>
    <rPh sb="2" eb="4">
      <t>ヒリツ</t>
    </rPh>
    <rPh sb="5" eb="7">
      <t>ゼンリョウ</t>
    </rPh>
    <rPh sb="7" eb="8">
      <t>ブン</t>
    </rPh>
    <phoneticPr fontId="2"/>
  </si>
  <si>
    <t>出力比率（余剰分）</t>
    <rPh sb="0" eb="2">
      <t>シュツリョク</t>
    </rPh>
    <rPh sb="2" eb="4">
      <t>ヒリツ</t>
    </rPh>
    <rPh sb="5" eb="7">
      <t>ヨジョウ</t>
    </rPh>
    <rPh sb="7" eb="8">
      <t>ブン</t>
    </rPh>
    <phoneticPr fontId="2"/>
  </si>
  <si>
    <t>設備量（MW）</t>
    <rPh sb="0" eb="2">
      <t>セツビ</t>
    </rPh>
    <rPh sb="2" eb="3">
      <t>リョウ</t>
    </rPh>
    <phoneticPr fontId="2"/>
  </si>
  <si>
    <t>利用率（%）</t>
    <rPh sb="0" eb="3">
      <t>リヨウリツ</t>
    </rPh>
    <phoneticPr fontId="2"/>
  </si>
  <si>
    <t>供給電力（MW）</t>
    <rPh sb="0" eb="2">
      <t>キョウキュウ</t>
    </rPh>
    <rPh sb="2" eb="4">
      <t>デンリョク</t>
    </rPh>
    <phoneticPr fontId="2"/>
  </si>
  <si>
    <t>供給電力量（GWh）</t>
    <rPh sb="0" eb="2">
      <t>キョウキュウ</t>
    </rPh>
    <rPh sb="2" eb="4">
      <t>デンリョク</t>
    </rPh>
    <rPh sb="4" eb="5">
      <t>リョウ</t>
    </rPh>
    <phoneticPr fontId="2"/>
  </si>
  <si>
    <t>全量
買取分</t>
    <rPh sb="0" eb="2">
      <t>ゼンリョウ</t>
    </rPh>
    <rPh sb="3" eb="5">
      <t>カイトリ</t>
    </rPh>
    <rPh sb="5" eb="6">
      <t>ブン</t>
    </rPh>
    <phoneticPr fontId="2"/>
  </si>
  <si>
    <t>余剰
買取分</t>
    <rPh sb="0" eb="2">
      <t>ヨジョウ</t>
    </rPh>
    <rPh sb="3" eb="5">
      <t>カイトリ</t>
    </rPh>
    <rPh sb="5" eb="6">
      <t>ブン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</si>
  <si>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</si>
  <si>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</si>
  <si>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31年度</t>
    <rPh sb="2" eb="4">
      <t>ネンド</t>
    </rPh>
    <phoneticPr fontId="2"/>
  </si>
  <si>
    <t>32年度</t>
    <rPh sb="2" eb="4">
      <t>ネンド</t>
    </rPh>
    <phoneticPr fontId="2"/>
  </si>
  <si>
    <t>33年度</t>
    <rPh sb="2" eb="4">
      <t>ネンド</t>
    </rPh>
    <phoneticPr fontId="2"/>
  </si>
  <si>
    <t>34年度</t>
    <rPh sb="2" eb="4">
      <t>ネンド</t>
    </rPh>
    <phoneticPr fontId="2"/>
  </si>
  <si>
    <t>35年度</t>
    <rPh sb="2" eb="4">
      <t>ネンド</t>
    </rPh>
    <phoneticPr fontId="2"/>
  </si>
  <si>
    <t>36年度</t>
    <rPh sb="2" eb="4">
      <t>ネンド</t>
    </rPh>
    <phoneticPr fontId="2"/>
  </si>
  <si>
    <t>37年度</t>
    <rPh sb="2" eb="4">
      <t>ネンド</t>
    </rPh>
    <phoneticPr fontId="2"/>
  </si>
  <si>
    <t>出力比率</t>
    <rPh sb="0" eb="2">
      <t>シュツリョク</t>
    </rPh>
    <rPh sb="2" eb="4">
      <t>ヒリツ</t>
    </rPh>
    <phoneticPr fontId="2"/>
  </si>
  <si>
    <t>シート構成</t>
    <rPh sb="3" eb="5">
      <t>コウセイ</t>
    </rPh>
    <phoneticPr fontId="2"/>
  </si>
  <si>
    <t>様式第３２第３・４表、様式第３６表で使用</t>
    <rPh sb="0" eb="2">
      <t>ヨウシキ</t>
    </rPh>
    <rPh sb="2" eb="3">
      <t>ダイ</t>
    </rPh>
    <rPh sb="5" eb="6">
      <t>ダイ</t>
    </rPh>
    <rPh sb="9" eb="10">
      <t>ヒョウ</t>
    </rPh>
    <rPh sb="11" eb="13">
      <t>ヨウシキ</t>
    </rPh>
    <rPh sb="13" eb="14">
      <t>ダイ</t>
    </rPh>
    <rPh sb="16" eb="17">
      <t>ヒョウ</t>
    </rPh>
    <rPh sb="18" eb="20">
      <t>シヨウ</t>
    </rPh>
    <phoneticPr fontId="2"/>
  </si>
  <si>
    <t>様式第３２第１表（断面１）・２表・８表（断面１）で使用</t>
    <rPh sb="0" eb="2">
      <t>ヨウシキ</t>
    </rPh>
    <rPh sb="2" eb="3">
      <t>ダイ</t>
    </rPh>
    <rPh sb="5" eb="6">
      <t>ダイ</t>
    </rPh>
    <rPh sb="7" eb="8">
      <t>ヒョウ</t>
    </rPh>
    <rPh sb="9" eb="11">
      <t>ダンメン</t>
    </rPh>
    <rPh sb="15" eb="16">
      <t>ヒョウ</t>
    </rPh>
    <rPh sb="18" eb="19">
      <t>ヒョウ</t>
    </rPh>
    <rPh sb="20" eb="22">
      <t>ダンメン</t>
    </rPh>
    <rPh sb="25" eb="27">
      <t>シヨウ</t>
    </rPh>
    <phoneticPr fontId="2"/>
  </si>
  <si>
    <t>様式第３２第１表（断面２）・２表・８表（断面２）で使用</t>
    <rPh sb="0" eb="2">
      <t>ヨウシキ</t>
    </rPh>
    <rPh sb="2" eb="3">
      <t>ダイ</t>
    </rPh>
    <rPh sb="5" eb="6">
      <t>ダイ</t>
    </rPh>
    <rPh sb="7" eb="8">
      <t>ヒョウ</t>
    </rPh>
    <rPh sb="9" eb="11">
      <t>ダンメン</t>
    </rPh>
    <rPh sb="15" eb="16">
      <t>ヒョウ</t>
    </rPh>
    <rPh sb="18" eb="19">
      <t>ヒョウ</t>
    </rPh>
    <rPh sb="20" eb="22">
      <t>ダンメン</t>
    </rPh>
    <rPh sb="25" eb="27">
      <t>シヨウ</t>
    </rPh>
    <phoneticPr fontId="2"/>
  </si>
  <si>
    <t>参考シート</t>
    <rPh sb="0" eb="2">
      <t>サンコウ</t>
    </rPh>
    <phoneticPr fontId="2"/>
  </si>
  <si>
    <t>　⑦太陽光（短期）（記入例）</t>
    <rPh sb="2" eb="5">
      <t>タイヨウコウ</t>
    </rPh>
    <rPh sb="6" eb="8">
      <t>タンキ</t>
    </rPh>
    <rPh sb="10" eb="12">
      <t>キニュウ</t>
    </rPh>
    <rPh sb="12" eb="13">
      <t>レイ</t>
    </rPh>
    <phoneticPr fontId="2"/>
  </si>
  <si>
    <t>　⑧風力（長期＿断面１）（記入例）</t>
    <rPh sb="2" eb="4">
      <t>フウリョク</t>
    </rPh>
    <rPh sb="5" eb="7">
      <t>チョウキ</t>
    </rPh>
    <rPh sb="8" eb="10">
      <t>ダンメン</t>
    </rPh>
    <rPh sb="13" eb="15">
      <t>キニュウ</t>
    </rPh>
    <rPh sb="15" eb="16">
      <t>レイ</t>
    </rPh>
    <phoneticPr fontId="2"/>
  </si>
  <si>
    <t>算定結果</t>
    <rPh sb="0" eb="2">
      <t>サンテイ</t>
    </rPh>
    <rPh sb="2" eb="4">
      <t>ケッカ</t>
    </rPh>
    <phoneticPr fontId="2"/>
  </si>
  <si>
    <t>諸元入力</t>
    <rPh sb="0" eb="2">
      <t>ショゲン</t>
    </rPh>
    <rPh sb="2" eb="4">
      <t>ニュウリョク</t>
    </rPh>
    <phoneticPr fontId="2"/>
  </si>
  <si>
    <t>使用方法</t>
    <rPh sb="0" eb="2">
      <t>シヨウ</t>
    </rPh>
    <rPh sb="2" eb="4">
      <t>ホウホウ</t>
    </rPh>
    <phoneticPr fontId="2"/>
  </si>
  <si>
    <t>　下記シートから対象のシートを選択</t>
    <rPh sb="1" eb="3">
      <t>カキ</t>
    </rPh>
    <rPh sb="8" eb="10">
      <t>タイショウ</t>
    </rPh>
    <rPh sb="15" eb="17">
      <t>センタク</t>
    </rPh>
    <phoneticPr fontId="2"/>
  </si>
  <si>
    <t>　①太陽光（長期＿断面１）</t>
    <rPh sb="2" eb="5">
      <t>タイヨウコウ</t>
    </rPh>
    <rPh sb="6" eb="8">
      <t>チョウキ</t>
    </rPh>
    <rPh sb="9" eb="11">
      <t>ダンメン</t>
    </rPh>
    <phoneticPr fontId="2"/>
  </si>
  <si>
    <t>　②太陽光（長期＿断面２）</t>
    <rPh sb="2" eb="5">
      <t>タイヨウコウ</t>
    </rPh>
    <rPh sb="6" eb="8">
      <t>チョウキ</t>
    </rPh>
    <rPh sb="9" eb="11">
      <t>ダンメン</t>
    </rPh>
    <phoneticPr fontId="2"/>
  </si>
  <si>
    <t>　③太陽光（短期）</t>
    <rPh sb="2" eb="5">
      <t>タイヨウコウ</t>
    </rPh>
    <rPh sb="6" eb="8">
      <t>タンキ</t>
    </rPh>
    <phoneticPr fontId="2"/>
  </si>
  <si>
    <t>　④風力（長期＿断面１）</t>
    <rPh sb="2" eb="4">
      <t>フウリョク</t>
    </rPh>
    <rPh sb="5" eb="7">
      <t>チョウキ</t>
    </rPh>
    <rPh sb="8" eb="10">
      <t>ダンメン</t>
    </rPh>
    <phoneticPr fontId="2"/>
  </si>
  <si>
    <t>　⑤風力（長期＿断面２）</t>
    <rPh sb="2" eb="4">
      <t>フウリョク</t>
    </rPh>
    <rPh sb="5" eb="7">
      <t>チョウキ</t>
    </rPh>
    <rPh sb="8" eb="10">
      <t>ダンメン</t>
    </rPh>
    <phoneticPr fontId="2"/>
  </si>
  <si>
    <t>　⑥風力（短期）</t>
    <rPh sb="2" eb="4">
      <t>フウリョク</t>
    </rPh>
    <rPh sb="5" eb="7">
      <t>タンキ</t>
    </rPh>
    <phoneticPr fontId="2"/>
  </si>
  <si>
    <t>　エリアを選択し、保有の設備量及び事業者の想定する利用率を入力</t>
    <rPh sb="5" eb="7">
      <t>センタク</t>
    </rPh>
    <rPh sb="9" eb="11">
      <t>ホユウ</t>
    </rPh>
    <rPh sb="12" eb="14">
      <t>セツビ</t>
    </rPh>
    <rPh sb="14" eb="15">
      <t>リョウ</t>
    </rPh>
    <rPh sb="15" eb="16">
      <t>オヨ</t>
    </rPh>
    <rPh sb="17" eb="20">
      <t>ジギョウシャ</t>
    </rPh>
    <rPh sb="21" eb="23">
      <t>ソウテイ</t>
    </rPh>
    <rPh sb="25" eb="28">
      <t>リヨウリツ</t>
    </rPh>
    <rPh sb="29" eb="31">
      <t>ニュウリョク</t>
    </rPh>
    <phoneticPr fontId="2"/>
  </si>
  <si>
    <t>　算定結果を、各対象帳票シートの供給電力（量）に転記</t>
    <rPh sb="1" eb="3">
      <t>サンテイ</t>
    </rPh>
    <rPh sb="3" eb="5">
      <t>ケッカ</t>
    </rPh>
    <rPh sb="7" eb="8">
      <t>カク</t>
    </rPh>
    <rPh sb="8" eb="10">
      <t>タイショウ</t>
    </rPh>
    <rPh sb="10" eb="12">
      <t>チョウヒョウ</t>
    </rPh>
    <rPh sb="16" eb="18">
      <t>キョウキュウ</t>
    </rPh>
    <rPh sb="18" eb="20">
      <t>デンリョク</t>
    </rPh>
    <rPh sb="21" eb="22">
      <t>リョウ</t>
    </rPh>
    <rPh sb="24" eb="26">
      <t>テンキ</t>
    </rPh>
    <phoneticPr fontId="2"/>
  </si>
  <si>
    <t>　注意）様式第３２第１表の下段にある年度末電源構成については、年度末時点の設備量を記載すること。</t>
    <rPh sb="1" eb="3">
      <t>チュウイ</t>
    </rPh>
    <rPh sb="4" eb="6">
      <t>ヨウシキ</t>
    </rPh>
    <rPh sb="6" eb="7">
      <t>ダイ</t>
    </rPh>
    <rPh sb="9" eb="10">
      <t>ダイ</t>
    </rPh>
    <rPh sb="11" eb="12">
      <t>ヒョウ</t>
    </rPh>
    <rPh sb="13" eb="15">
      <t>ゲダン</t>
    </rPh>
    <rPh sb="18" eb="21">
      <t>ネンドマツ</t>
    </rPh>
    <rPh sb="21" eb="23">
      <t>デンゲン</t>
    </rPh>
    <rPh sb="23" eb="25">
      <t>コウセイ</t>
    </rPh>
    <rPh sb="31" eb="34">
      <t>ネンドマツ</t>
    </rPh>
    <rPh sb="34" eb="36">
      <t>ジテン</t>
    </rPh>
    <rPh sb="37" eb="39">
      <t>セツビ</t>
    </rPh>
    <rPh sb="39" eb="40">
      <t>リョウ</t>
    </rPh>
    <rPh sb="41" eb="4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</si>
</sst>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" fontId="1" fillId="0" borderId="0" xfId="0" applyNumberFormat="1" applyFont="1" applyFill="1" applyBorder="1">
      <alignment vertical="center"/>
    </xf>
    <xf numFmtId="177" fontId="0" fillId="3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center" vertical="center"/>
    </xf>
    <xf numFmtId="177" fontId="0" fillId="0" borderId="0" xfId="0" applyNumberFormat="1" applyFill="1">
      <alignment vertical="center"/>
    </xf>
    <xf numFmtId="0" fontId="0" fillId="2" borderId="1" xfId="0" applyNumberFormat="1" applyFill="1" applyBorder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8</xdr:row>
      <xdr:rowOff>0</xdr:rowOff>
    </xdr:from>
    <xdr:to>
      <xdr:col>8</xdr:col>
      <xdr:colOff>257175</xdr:colOff>
      <xdr:row>9</xdr:row>
      <xdr:rowOff>85725</xdr:rowOff>
    </xdr:to>
    <xdr:sp macro="" textlink="">
      <xdr:nvSpPr>
        <xdr:cNvPr id="2" name="四角形吹き出し 1"/>
        <xdr:cNvSpPr/>
      </xdr:nvSpPr>
      <xdr:spPr>
        <a:xfrm>
          <a:off x="4267199" y="1200150"/>
          <a:ext cx="1914526" cy="257175"/>
        </a:xfrm>
        <a:prstGeom prst="wedgeRectCallout">
          <a:avLst>
            <a:gd name="adj1" fmla="val -33644"/>
            <a:gd name="adj2" fmla="val -17660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年度途中の運開も反映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E19"/>
  <sheetViews>
    <sheetView tabSelected="1" workbookViewId="0">
      <selection activeCell="B28" sqref="B28"/>
    </sheetView>
  </sheetViews>
  <sheetFormatPr defaultRowHeight="13.5"/>
  <sheetData>
    <row r="2" spans="2:5">
      <c r="B2" t="s">
        <v>50</v>
      </c>
    </row>
    <row r="3" spans="2:5">
      <c r="B3" t="s">
        <v>51</v>
      </c>
    </row>
    <row r="4" spans="2:5">
      <c r="B4" t="s">
        <v>58</v>
      </c>
    </row>
    <row r="5" spans="2:5">
      <c r="B5" t="s">
        <v>59</v>
      </c>
    </row>
    <row r="7" spans="2:5">
      <c r="B7" t="s">
        <v>60</v>
      </c>
    </row>
    <row r="9" spans="2:5">
      <c r="B9" t="s">
        <v>41</v>
      </c>
    </row>
    <row r="10" spans="2:5">
      <c r="B10" t="s">
        <v>52</v>
      </c>
      <c r="E10" t="s">
        <v>43</v>
      </c>
    </row>
    <row r="11" spans="2:5">
      <c r="B11" t="s">
        <v>53</v>
      </c>
      <c r="E11" t="s">
        <v>44</v>
      </c>
    </row>
    <row r="12" spans="2:5">
      <c r="B12" t="s">
        <v>54</v>
      </c>
      <c r="E12" t="s">
        <v>42</v>
      </c>
    </row>
    <row r="13" spans="2:5">
      <c r="B13" t="s">
        <v>55</v>
      </c>
      <c r="E13" t="s">
        <v>43</v>
      </c>
    </row>
    <row r="14" spans="2:5">
      <c r="B14" t="s">
        <v>56</v>
      </c>
      <c r="E14" t="s">
        <v>44</v>
      </c>
    </row>
    <row r="15" spans="2:5">
      <c r="B15" t="s">
        <v>57</v>
      </c>
      <c r="E15" t="s">
        <v>42</v>
      </c>
    </row>
    <row r="17" spans="2:2">
      <c r="B17" t="s">
        <v>45</v>
      </c>
    </row>
    <row r="18" spans="2:2">
      <c r="B18" t="s">
        <v>46</v>
      </c>
    </row>
    <row r="19" spans="2:2">
      <c r="B19" t="s">
        <v>47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M26"/>
  <sheetViews>
    <sheetView workbookViewId="0">
      <selection activeCell="C2" sqref="C2"/>
    </sheetView>
  </sheetViews>
  <sheetFormatPr defaultRowHeight="13.5"/>
  <cols>
    <col min="2" max="2" width="7.125" bestFit="1" customWidth="1"/>
    <col min="3" max="3" width="16.625" customWidth="1"/>
  </cols>
  <sheetData>
    <row r="2" spans="2:13">
      <c r="B2" t="s">
        <v>10</v>
      </c>
      <c r="C2" s="7" t="s">
        <v>6</v>
      </c>
      <c r="F2" s="6"/>
      <c r="G2" s="6"/>
      <c r="H2" s="6"/>
      <c r="J2" s="6"/>
      <c r="K2" s="6"/>
      <c r="L2" s="6"/>
    </row>
    <row r="3" spans="2:13">
      <c r="D3" s="6"/>
      <c r="E3" s="6"/>
      <c r="F3" s="6"/>
      <c r="G3" s="6"/>
    </row>
    <row r="4" spans="2:13">
      <c r="B4" t="s">
        <v>49</v>
      </c>
      <c r="D4" s="6"/>
      <c r="E4" s="6"/>
      <c r="F4" s="6"/>
      <c r="G4" s="6"/>
      <c r="M4" s="8"/>
    </row>
    <row r="5" spans="2:13">
      <c r="B5" s="13"/>
      <c r="C5" s="13"/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</row>
    <row r="6" spans="2:13">
      <c r="B6" s="16" t="s">
        <v>25</v>
      </c>
      <c r="C6" s="17"/>
      <c r="D6" s="5">
        <v>10</v>
      </c>
      <c r="E6" s="5">
        <v>10</v>
      </c>
      <c r="F6" s="5">
        <v>15</v>
      </c>
      <c r="G6" s="5">
        <v>15</v>
      </c>
      <c r="H6" s="5">
        <v>15</v>
      </c>
      <c r="I6" s="5">
        <v>15</v>
      </c>
      <c r="J6" s="5">
        <v>20</v>
      </c>
      <c r="K6" s="5">
        <v>20</v>
      </c>
      <c r="L6" s="5">
        <v>20</v>
      </c>
    </row>
    <row r="7" spans="2:13">
      <c r="B7" s="16" t="s">
        <v>26</v>
      </c>
      <c r="C7" s="17"/>
      <c r="D7" s="9">
        <v>20</v>
      </c>
      <c r="E7" s="9">
        <v>20</v>
      </c>
      <c r="F7" s="9">
        <v>20</v>
      </c>
      <c r="G7" s="9">
        <v>20</v>
      </c>
      <c r="H7" s="9">
        <v>20</v>
      </c>
      <c r="I7" s="9">
        <v>20</v>
      </c>
      <c r="J7" s="9">
        <v>20</v>
      </c>
      <c r="K7" s="9">
        <v>20</v>
      </c>
      <c r="L7" s="9">
        <v>20</v>
      </c>
    </row>
    <row r="9" spans="2:13">
      <c r="B9" t="s">
        <v>48</v>
      </c>
    </row>
    <row r="10" spans="2:13">
      <c r="B10" s="15"/>
      <c r="C10" s="15"/>
      <c r="D10" s="1" t="s">
        <v>31</v>
      </c>
      <c r="E10" s="1" t="s">
        <v>32</v>
      </c>
      <c r="F10" s="1" t="s">
        <v>33</v>
      </c>
      <c r="G10" s="1" t="s">
        <v>34</v>
      </c>
      <c r="H10" s="1" t="s">
        <v>35</v>
      </c>
      <c r="I10" s="1" t="s">
        <v>36</v>
      </c>
      <c r="J10" s="1" t="s">
        <v>37</v>
      </c>
      <c r="K10" s="1" t="s">
        <v>38</v>
      </c>
      <c r="L10" s="1" t="s">
        <v>39</v>
      </c>
    </row>
    <row r="11" spans="2:13">
      <c r="B11" s="13" t="s">
        <v>27</v>
      </c>
      <c r="C11" s="13"/>
      <c r="D11" s="4">
        <f>ROUND(D6*VLOOKUP($C$2,$B$17:$L$26,D13,FALSE)/100,3)</f>
        <v>0.05</v>
      </c>
      <c r="E11" s="4">
        <f t="shared" ref="E11:L11" si="0">ROUND(E6*VLOOKUP($C$2,$B$17:$L$26,E13,FALSE)/100,3)</f>
        <v>0.05</v>
      </c>
      <c r="F11" s="4">
        <f t="shared" si="0"/>
        <v>7.4999999999999997E-2</v>
      </c>
      <c r="G11" s="4">
        <f t="shared" si="0"/>
        <v>7.4999999999999997E-2</v>
      </c>
      <c r="H11" s="4">
        <f t="shared" si="0"/>
        <v>7.4999999999999997E-2</v>
      </c>
      <c r="I11" s="4">
        <f t="shared" si="0"/>
        <v>7.4999999999999997E-2</v>
      </c>
      <c r="J11" s="4">
        <f t="shared" si="0"/>
        <v>0.1</v>
      </c>
      <c r="K11" s="4">
        <f t="shared" si="0"/>
        <v>0.1</v>
      </c>
      <c r="L11" s="4">
        <f t="shared" si="0"/>
        <v>0.1</v>
      </c>
    </row>
    <row r="12" spans="2:13">
      <c r="B12" s="13" t="s">
        <v>28</v>
      </c>
      <c r="C12" s="13"/>
      <c r="D12" s="4">
        <f>ROUND(D6*24*D14/1000*D7/100,3)</f>
        <v>17.52</v>
      </c>
      <c r="E12" s="4">
        <f t="shared" ref="E12:L12" si="1">ROUND(E6*24*E14/1000*E7/100,3)</f>
        <v>17.52</v>
      </c>
      <c r="F12" s="4">
        <f t="shared" si="1"/>
        <v>26.28</v>
      </c>
      <c r="G12" s="4">
        <f t="shared" si="1"/>
        <v>26.28</v>
      </c>
      <c r="H12" s="4">
        <f t="shared" si="1"/>
        <v>26.28</v>
      </c>
      <c r="I12" s="4">
        <f t="shared" si="1"/>
        <v>26.28</v>
      </c>
      <c r="J12" s="4">
        <f t="shared" si="1"/>
        <v>35.04</v>
      </c>
      <c r="K12" s="4">
        <f t="shared" si="1"/>
        <v>35.04</v>
      </c>
      <c r="L12" s="4">
        <f t="shared" si="1"/>
        <v>35.04</v>
      </c>
    </row>
    <row r="13" spans="2:13"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</row>
    <row r="14" spans="2:13">
      <c r="D14" s="3">
        <v>365</v>
      </c>
      <c r="E14" s="3">
        <v>365</v>
      </c>
      <c r="F14" s="3">
        <v>365</v>
      </c>
      <c r="G14" s="3">
        <v>365</v>
      </c>
      <c r="H14" s="3">
        <v>365</v>
      </c>
      <c r="I14" s="3">
        <v>365</v>
      </c>
      <c r="J14" s="3">
        <v>365</v>
      </c>
      <c r="K14" s="3">
        <v>365</v>
      </c>
      <c r="L14" s="3">
        <v>365</v>
      </c>
    </row>
    <row r="15" spans="2:13">
      <c r="B15" t="s">
        <v>40</v>
      </c>
      <c r="D15" s="3"/>
      <c r="E15" s="3"/>
      <c r="F15" s="3"/>
      <c r="G15" s="3"/>
      <c r="H15" s="3"/>
      <c r="I15" s="3"/>
      <c r="J15" s="3"/>
      <c r="K15" s="3"/>
      <c r="L15" s="3"/>
    </row>
    <row r="16" spans="2:13">
      <c r="B16" s="13"/>
      <c r="C16" s="13"/>
      <c r="D16" s="1" t="s">
        <v>31</v>
      </c>
      <c r="E16" s="1" t="s">
        <v>32</v>
      </c>
      <c r="F16" s="1" t="s">
        <v>33</v>
      </c>
      <c r="G16" s="1" t="s">
        <v>34</v>
      </c>
      <c r="H16" s="1" t="s">
        <v>35</v>
      </c>
      <c r="I16" s="1" t="s">
        <v>36</v>
      </c>
      <c r="J16" s="1" t="s">
        <v>37</v>
      </c>
      <c r="K16" s="1" t="s">
        <v>38</v>
      </c>
      <c r="L16" s="1" t="s">
        <v>39</v>
      </c>
    </row>
    <row r="17" spans="2:12">
      <c r="B17" s="13" t="s">
        <v>0</v>
      </c>
      <c r="C17" s="13"/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</row>
    <row r="18" spans="2:12">
      <c r="B18" s="13" t="s">
        <v>1</v>
      </c>
      <c r="C18" s="13"/>
      <c r="D18" s="2">
        <v>1.2</v>
      </c>
      <c r="E18" s="2">
        <v>1.2</v>
      </c>
      <c r="F18" s="2">
        <v>1.2</v>
      </c>
      <c r="G18" s="2">
        <v>1.2</v>
      </c>
      <c r="H18" s="2">
        <v>1.2</v>
      </c>
      <c r="I18" s="2">
        <v>1.2</v>
      </c>
      <c r="J18" s="2">
        <v>1.2</v>
      </c>
      <c r="K18" s="2">
        <v>1.2</v>
      </c>
      <c r="L18" s="2">
        <v>1.2</v>
      </c>
    </row>
    <row r="19" spans="2:12">
      <c r="B19" s="13" t="s">
        <v>2</v>
      </c>
      <c r="C19" s="13"/>
      <c r="D19" s="2">
        <v>0.45714285714285724</v>
      </c>
      <c r="E19" s="2">
        <v>0.45714285714285724</v>
      </c>
      <c r="F19" s="2">
        <v>0.45714285714285724</v>
      </c>
      <c r="G19" s="2">
        <v>0.45714285714285724</v>
      </c>
      <c r="H19" s="2">
        <v>0.45714285714285724</v>
      </c>
      <c r="I19" s="2">
        <v>0.45714285714285724</v>
      </c>
      <c r="J19" s="2">
        <v>0.45714285714285724</v>
      </c>
      <c r="K19" s="2">
        <v>0.45714285714285724</v>
      </c>
      <c r="L19" s="2">
        <v>0.45714285714285724</v>
      </c>
    </row>
    <row r="20" spans="2:12">
      <c r="B20" s="13" t="s">
        <v>3</v>
      </c>
      <c r="C20" s="13"/>
      <c r="D20" s="2">
        <v>1.7999999999999998</v>
      </c>
      <c r="E20" s="2">
        <v>1.7999999999999998</v>
      </c>
      <c r="F20" s="2">
        <v>1.7999999999999998</v>
      </c>
      <c r="G20" s="2">
        <v>1.7999999999999998</v>
      </c>
      <c r="H20" s="2">
        <v>1.7999999999999998</v>
      </c>
      <c r="I20" s="2">
        <v>1.7999999999999998</v>
      </c>
      <c r="J20" s="2">
        <v>1.7999999999999998</v>
      </c>
      <c r="K20" s="2">
        <v>1.7999999999999998</v>
      </c>
      <c r="L20" s="2">
        <v>1.7999999999999998</v>
      </c>
    </row>
    <row r="21" spans="2:12">
      <c r="B21" s="13" t="s">
        <v>4</v>
      </c>
      <c r="C21" s="13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2:12">
      <c r="B22" s="13" t="s">
        <v>5</v>
      </c>
      <c r="C22" s="13"/>
      <c r="D22" s="2">
        <v>0.1</v>
      </c>
      <c r="E22" s="2">
        <v>0.1</v>
      </c>
      <c r="F22" s="2">
        <v>0.1</v>
      </c>
      <c r="G22" s="2">
        <v>0.1</v>
      </c>
      <c r="H22" s="2">
        <v>0.1</v>
      </c>
      <c r="I22" s="2">
        <v>0.1</v>
      </c>
      <c r="J22" s="2">
        <v>0.1</v>
      </c>
      <c r="K22" s="2">
        <v>0.1</v>
      </c>
      <c r="L22" s="2">
        <v>0.1</v>
      </c>
    </row>
    <row r="23" spans="2:12">
      <c r="B23" s="13" t="s">
        <v>6</v>
      </c>
      <c r="C23" s="13"/>
      <c r="D23" s="2">
        <v>0.5</v>
      </c>
      <c r="E23" s="2">
        <v>0.5</v>
      </c>
      <c r="F23" s="2">
        <v>0.5</v>
      </c>
      <c r="G23" s="2">
        <v>0.5</v>
      </c>
      <c r="H23" s="2">
        <v>0.5</v>
      </c>
      <c r="I23" s="2">
        <v>0.5</v>
      </c>
      <c r="J23" s="2">
        <v>0.5</v>
      </c>
      <c r="K23" s="2">
        <v>0.5</v>
      </c>
      <c r="L23" s="2">
        <v>0.5</v>
      </c>
    </row>
    <row r="24" spans="2:12">
      <c r="B24" s="13" t="s">
        <v>7</v>
      </c>
      <c r="C24" s="13"/>
      <c r="D24" s="2">
        <v>0.1</v>
      </c>
      <c r="E24" s="2">
        <v>0.1</v>
      </c>
      <c r="F24" s="2">
        <v>0.1</v>
      </c>
      <c r="G24" s="2">
        <v>0.1</v>
      </c>
      <c r="H24" s="2">
        <v>0.1</v>
      </c>
      <c r="I24" s="2">
        <v>0.1</v>
      </c>
      <c r="J24" s="2">
        <v>0.1</v>
      </c>
      <c r="K24" s="2">
        <v>0.1</v>
      </c>
      <c r="L24" s="2">
        <v>0.1</v>
      </c>
    </row>
    <row r="25" spans="2:12">
      <c r="B25" s="13" t="s">
        <v>8</v>
      </c>
      <c r="C25" s="13"/>
      <c r="D25" s="2">
        <v>1.3756297654878813</v>
      </c>
      <c r="E25" s="2">
        <v>1.3756297654878813</v>
      </c>
      <c r="F25" s="2">
        <v>1.3756297654878813</v>
      </c>
      <c r="G25" s="2">
        <v>1.3756297654878813</v>
      </c>
      <c r="H25" s="2">
        <v>1.3756297654878813</v>
      </c>
      <c r="I25" s="2">
        <v>1.3756297654878813</v>
      </c>
      <c r="J25" s="2">
        <v>1.3756297654878813</v>
      </c>
      <c r="K25" s="2">
        <v>1.3756297654878813</v>
      </c>
      <c r="L25" s="2">
        <v>1.3756297654878813</v>
      </c>
    </row>
    <row r="26" spans="2:12">
      <c r="B26" s="13" t="s">
        <v>9</v>
      </c>
      <c r="C26" s="13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</row>
  </sheetData>
  <mergeCells count="17">
    <mergeCell ref="B22:C22"/>
    <mergeCell ref="B23:C23"/>
    <mergeCell ref="B24:C24"/>
    <mergeCell ref="B25:C25"/>
    <mergeCell ref="B26:C26"/>
    <mergeCell ref="B21:C21"/>
    <mergeCell ref="B5:C5"/>
    <mergeCell ref="B6:C6"/>
    <mergeCell ref="B7:C7"/>
    <mergeCell ref="B10:C10"/>
    <mergeCell ref="B11:C11"/>
    <mergeCell ref="B12:C12"/>
    <mergeCell ref="B16:C16"/>
    <mergeCell ref="B17:C17"/>
    <mergeCell ref="B18:C18"/>
    <mergeCell ref="B19:C19"/>
    <mergeCell ref="B20:C20"/>
  </mergeCells>
  <phoneticPr fontId="2"/>
  <dataValidations count="3">
    <dataValidation type="list" allowBlank="1" showInputMessage="1" showErrorMessage="1" sqref="C2">
      <formula1>$B$17:$B$26</formula1>
    </dataValidation>
    <dataValidation type="list" allowBlank="1" showInputMessage="1" showErrorMessage="1" sqref="D3">
      <formula1>$C$17:$C$26</formula1>
    </dataValidation>
    <dataValidation type="list" allowBlank="1" showInputMessage="1" showErrorMessage="1" sqref="D4">
      <formula1>$C$20:$C$29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M41"/>
  <sheetViews>
    <sheetView workbookViewId="0">
      <selection activeCell="C2" sqref="C2"/>
    </sheetView>
  </sheetViews>
  <sheetFormatPr defaultRowHeight="13.5"/>
  <cols>
    <col min="2" max="2" width="7.125" bestFit="1" customWidth="1"/>
    <col min="3" max="3" width="16.625" customWidth="1"/>
  </cols>
  <sheetData>
    <row r="2" spans="2:13">
      <c r="B2" t="s">
        <v>10</v>
      </c>
      <c r="C2" s="7"/>
      <c r="F2" s="6"/>
      <c r="G2" s="6"/>
      <c r="H2" s="6"/>
      <c r="J2" s="6"/>
      <c r="K2" s="6"/>
      <c r="L2" s="6"/>
    </row>
    <row r="3" spans="2:13">
      <c r="D3" s="6"/>
      <c r="E3" s="6"/>
      <c r="F3" s="6"/>
      <c r="G3" s="6"/>
    </row>
    <row r="4" spans="2:13">
      <c r="B4" t="s">
        <v>49</v>
      </c>
      <c r="D4" s="6"/>
      <c r="E4" s="6"/>
      <c r="F4" s="6"/>
      <c r="G4" s="6"/>
      <c r="M4" s="8"/>
    </row>
    <row r="5" spans="2:13">
      <c r="B5" s="13"/>
      <c r="C5" s="13"/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</row>
    <row r="6" spans="2:13">
      <c r="B6" s="14" t="s">
        <v>29</v>
      </c>
      <c r="C6" s="1" t="s">
        <v>25</v>
      </c>
      <c r="D6" s="5"/>
      <c r="E6" s="5"/>
      <c r="F6" s="5"/>
      <c r="G6" s="5"/>
      <c r="H6" s="5"/>
      <c r="I6" s="5"/>
      <c r="J6" s="5"/>
      <c r="K6" s="5"/>
      <c r="L6" s="5"/>
    </row>
    <row r="7" spans="2:13">
      <c r="B7" s="13"/>
      <c r="C7" s="1" t="s">
        <v>26</v>
      </c>
      <c r="D7" s="9"/>
      <c r="E7" s="9"/>
      <c r="F7" s="9"/>
      <c r="G7" s="9"/>
      <c r="H7" s="9"/>
      <c r="I7" s="9"/>
      <c r="J7" s="9"/>
      <c r="K7" s="9"/>
      <c r="L7" s="9"/>
    </row>
    <row r="8" spans="2:13">
      <c r="B8" s="14" t="s">
        <v>30</v>
      </c>
      <c r="C8" s="1" t="s">
        <v>25</v>
      </c>
      <c r="D8" s="5"/>
      <c r="E8" s="5"/>
      <c r="F8" s="5"/>
      <c r="G8" s="5"/>
      <c r="H8" s="5"/>
      <c r="I8" s="5"/>
      <c r="J8" s="5"/>
      <c r="K8" s="5"/>
      <c r="L8" s="5"/>
    </row>
    <row r="9" spans="2:13">
      <c r="B9" s="13"/>
      <c r="C9" s="1" t="s">
        <v>26</v>
      </c>
      <c r="D9" s="9"/>
      <c r="E9" s="9"/>
      <c r="F9" s="9"/>
      <c r="G9" s="9"/>
      <c r="H9" s="9"/>
      <c r="I9" s="9"/>
      <c r="J9" s="9"/>
      <c r="K9" s="9"/>
      <c r="L9" s="9"/>
    </row>
    <row r="11" spans="2:13">
      <c r="B11" s="10" t="s">
        <v>48</v>
      </c>
    </row>
    <row r="12" spans="2:13">
      <c r="B12" s="15"/>
      <c r="C12" s="15"/>
      <c r="D12" s="1" t="s">
        <v>31</v>
      </c>
      <c r="E12" s="1" t="s">
        <v>32</v>
      </c>
      <c r="F12" s="1" t="s">
        <v>33</v>
      </c>
      <c r="G12" s="1" t="s">
        <v>34</v>
      </c>
      <c r="H12" s="1" t="s">
        <v>35</v>
      </c>
      <c r="I12" s="1" t="s">
        <v>36</v>
      </c>
      <c r="J12" s="1" t="s">
        <v>37</v>
      </c>
      <c r="K12" s="1" t="s">
        <v>38</v>
      </c>
      <c r="L12" s="1" t="s">
        <v>39</v>
      </c>
    </row>
    <row r="13" spans="2:13">
      <c r="B13" s="13" t="s">
        <v>27</v>
      </c>
      <c r="C13" s="13"/>
      <c r="D13" s="4" t="e">
        <f t="shared" ref="D13:L13" si="0">ROUND(D6*VLOOKUP($C$2,$B$19:$L$28,D15,FALSE)/100+D8*VLOOKUP($C$2,$B$31:$L$41,D15,FALSE)/100,3)</f>
        <v>#N/A</v>
      </c>
      <c r="E13" s="4" t="e">
        <f t="shared" si="0"/>
        <v>#N/A</v>
      </c>
      <c r="F13" s="4" t="e">
        <f t="shared" si="0"/>
        <v>#N/A</v>
      </c>
      <c r="G13" s="4" t="e">
        <f t="shared" si="0"/>
        <v>#N/A</v>
      </c>
      <c r="H13" s="4" t="e">
        <f t="shared" si="0"/>
        <v>#N/A</v>
      </c>
      <c r="I13" s="4" t="e">
        <f t="shared" si="0"/>
        <v>#N/A</v>
      </c>
      <c r="J13" s="4" t="e">
        <f t="shared" si="0"/>
        <v>#N/A</v>
      </c>
      <c r="K13" s="4" t="e">
        <f t="shared" si="0"/>
        <v>#N/A</v>
      </c>
      <c r="L13" s="4" t="e">
        <f t="shared" si="0"/>
        <v>#N/A</v>
      </c>
    </row>
    <row r="14" spans="2:13">
      <c r="B14" s="13" t="s">
        <v>28</v>
      </c>
      <c r="C14" s="13"/>
      <c r="D14" s="4">
        <f>ROUND(D6*24*D16/1000*D7/100+D8*24*D16/1000*D9/100,3)</f>
        <v>0</v>
      </c>
      <c r="E14" s="4">
        <f t="shared" ref="E14:L14" si="1">ROUND(E6*24*E16/1000*E7/100+E8*24*E16/1000*E9/100,3)</f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</row>
    <row r="15" spans="2:13"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</row>
    <row r="16" spans="2:13">
      <c r="D16" s="3">
        <v>365</v>
      </c>
      <c r="E16" s="3">
        <v>365</v>
      </c>
      <c r="F16" s="3">
        <v>365</v>
      </c>
      <c r="G16" s="3">
        <v>365</v>
      </c>
      <c r="H16" s="3">
        <v>365</v>
      </c>
      <c r="I16" s="3">
        <v>365</v>
      </c>
      <c r="J16" s="3">
        <v>365</v>
      </c>
      <c r="K16" s="3">
        <v>365</v>
      </c>
      <c r="L16" s="3">
        <v>365</v>
      </c>
    </row>
    <row r="17" spans="2:12">
      <c r="B17" t="s">
        <v>23</v>
      </c>
      <c r="D17" s="3"/>
      <c r="E17" s="3"/>
      <c r="F17" s="3"/>
      <c r="G17" s="3"/>
      <c r="H17" s="3"/>
      <c r="I17" s="3"/>
      <c r="J17" s="3"/>
      <c r="K17" s="3"/>
      <c r="L17" s="3"/>
    </row>
    <row r="18" spans="2:12">
      <c r="B18" s="13"/>
      <c r="C18" s="13"/>
      <c r="D18" s="1" t="s">
        <v>31</v>
      </c>
      <c r="E18" s="1" t="s">
        <v>32</v>
      </c>
      <c r="F18" s="1" t="s">
        <v>33</v>
      </c>
      <c r="G18" s="1" t="s">
        <v>34</v>
      </c>
      <c r="H18" s="1" t="s">
        <v>35</v>
      </c>
      <c r="I18" s="1" t="s">
        <v>36</v>
      </c>
      <c r="J18" s="1" t="s">
        <v>37</v>
      </c>
      <c r="K18" s="1" t="s">
        <v>38</v>
      </c>
      <c r="L18" s="1" t="s">
        <v>39</v>
      </c>
    </row>
    <row r="19" spans="2:12">
      <c r="B19" s="13" t="s">
        <v>0</v>
      </c>
      <c r="C19" s="13"/>
      <c r="D19" s="2">
        <v>6.7</v>
      </c>
      <c r="E19" s="2">
        <v>6.7</v>
      </c>
      <c r="F19" s="2">
        <v>6.7</v>
      </c>
      <c r="G19" s="2">
        <v>6.7</v>
      </c>
      <c r="H19" s="2">
        <v>6.7</v>
      </c>
      <c r="I19" s="2">
        <v>6.7</v>
      </c>
      <c r="J19" s="2">
        <v>6.7</v>
      </c>
      <c r="K19" s="2">
        <v>6.7</v>
      </c>
      <c r="L19" s="2">
        <v>6.7</v>
      </c>
    </row>
    <row r="20" spans="2:12">
      <c r="B20" s="13" t="s">
        <v>1</v>
      </c>
      <c r="C20" s="13"/>
      <c r="D20" s="2">
        <v>18.2</v>
      </c>
      <c r="E20" s="2">
        <v>18.2</v>
      </c>
      <c r="F20" s="2">
        <v>18.2</v>
      </c>
      <c r="G20" s="2">
        <v>18.2</v>
      </c>
      <c r="H20" s="2">
        <v>18.2</v>
      </c>
      <c r="I20" s="2">
        <v>18.2</v>
      </c>
      <c r="J20" s="2">
        <v>18.2</v>
      </c>
      <c r="K20" s="2">
        <v>18.2</v>
      </c>
      <c r="L20" s="2">
        <v>18.2</v>
      </c>
    </row>
    <row r="21" spans="2:12">
      <c r="B21" s="13" t="s">
        <v>2</v>
      </c>
      <c r="C21" s="13"/>
      <c r="D21" s="2">
        <v>20.8</v>
      </c>
      <c r="E21" s="2">
        <v>20.8</v>
      </c>
      <c r="F21" s="2">
        <v>20.8</v>
      </c>
      <c r="G21" s="2">
        <v>20.8</v>
      </c>
      <c r="H21" s="2">
        <v>20.8</v>
      </c>
      <c r="I21" s="2">
        <v>20.8</v>
      </c>
      <c r="J21" s="2">
        <v>20.8</v>
      </c>
      <c r="K21" s="2">
        <v>20.8</v>
      </c>
      <c r="L21" s="2">
        <v>20.8</v>
      </c>
    </row>
    <row r="22" spans="2:12">
      <c r="B22" s="13" t="s">
        <v>3</v>
      </c>
      <c r="C22" s="13"/>
      <c r="D22" s="2">
        <v>29.4</v>
      </c>
      <c r="E22" s="2">
        <v>29.4</v>
      </c>
      <c r="F22" s="2">
        <v>29.4</v>
      </c>
      <c r="G22" s="2">
        <v>29.4</v>
      </c>
      <c r="H22" s="2">
        <v>29.4</v>
      </c>
      <c r="I22" s="2">
        <v>29.4</v>
      </c>
      <c r="J22" s="2">
        <v>29.4</v>
      </c>
      <c r="K22" s="2">
        <v>29.4</v>
      </c>
      <c r="L22" s="2">
        <v>29.4</v>
      </c>
    </row>
    <row r="23" spans="2:12">
      <c r="B23" s="13" t="s">
        <v>4</v>
      </c>
      <c r="C23" s="13"/>
      <c r="D23" s="2">
        <v>24.4</v>
      </c>
      <c r="E23" s="2">
        <v>24.4</v>
      </c>
      <c r="F23" s="2">
        <v>24.4</v>
      </c>
      <c r="G23" s="2">
        <v>24.4</v>
      </c>
      <c r="H23" s="2">
        <v>24.4</v>
      </c>
      <c r="I23" s="2">
        <v>24.4</v>
      </c>
      <c r="J23" s="2">
        <v>24.4</v>
      </c>
      <c r="K23" s="2">
        <v>24.4</v>
      </c>
      <c r="L23" s="2">
        <v>24.4</v>
      </c>
    </row>
    <row r="24" spans="2:12">
      <c r="B24" s="13" t="s">
        <v>5</v>
      </c>
      <c r="C24" s="13"/>
      <c r="D24" s="2">
        <v>27.9</v>
      </c>
      <c r="E24" s="2">
        <v>27.9</v>
      </c>
      <c r="F24" s="2">
        <v>27.9</v>
      </c>
      <c r="G24" s="2">
        <v>27.9</v>
      </c>
      <c r="H24" s="2">
        <v>27.9</v>
      </c>
      <c r="I24" s="2">
        <v>27.9</v>
      </c>
      <c r="J24" s="2">
        <v>27.9</v>
      </c>
      <c r="K24" s="2">
        <v>27.9</v>
      </c>
      <c r="L24" s="2">
        <v>27.9</v>
      </c>
    </row>
    <row r="25" spans="2:12">
      <c r="B25" s="13" t="s">
        <v>6</v>
      </c>
      <c r="C25" s="13"/>
      <c r="D25" s="2">
        <v>29.9</v>
      </c>
      <c r="E25" s="2">
        <v>29.9</v>
      </c>
      <c r="F25" s="2">
        <v>29.9</v>
      </c>
      <c r="G25" s="2">
        <v>29.9</v>
      </c>
      <c r="H25" s="2">
        <v>29.9</v>
      </c>
      <c r="I25" s="2">
        <v>29.9</v>
      </c>
      <c r="J25" s="2">
        <v>29.9</v>
      </c>
      <c r="K25" s="2">
        <v>29.9</v>
      </c>
      <c r="L25" s="2">
        <v>29.9</v>
      </c>
    </row>
    <row r="26" spans="2:12">
      <c r="B26" s="13" t="s">
        <v>7</v>
      </c>
      <c r="C26" s="13"/>
      <c r="D26" s="2">
        <v>30.7</v>
      </c>
      <c r="E26" s="2">
        <v>30.7</v>
      </c>
      <c r="F26" s="2">
        <v>30.7</v>
      </c>
      <c r="G26" s="2">
        <v>30.7</v>
      </c>
      <c r="H26" s="2">
        <v>30.7</v>
      </c>
      <c r="I26" s="2">
        <v>30.7</v>
      </c>
      <c r="J26" s="2">
        <v>30.7</v>
      </c>
      <c r="K26" s="2">
        <v>30.7</v>
      </c>
      <c r="L26" s="2">
        <v>30.7</v>
      </c>
    </row>
    <row r="27" spans="2:12">
      <c r="B27" s="13" t="s">
        <v>8</v>
      </c>
      <c r="C27" s="13"/>
      <c r="D27" s="2">
        <v>20.3</v>
      </c>
      <c r="E27" s="2">
        <v>20.3</v>
      </c>
      <c r="F27" s="2">
        <v>20.3</v>
      </c>
      <c r="G27" s="2">
        <v>20.3</v>
      </c>
      <c r="H27" s="2">
        <v>20.3</v>
      </c>
      <c r="I27" s="2">
        <v>20.3</v>
      </c>
      <c r="J27" s="2">
        <v>20.3</v>
      </c>
      <c r="K27" s="2">
        <v>20.3</v>
      </c>
      <c r="L27" s="2">
        <v>20.3</v>
      </c>
    </row>
    <row r="28" spans="2:12">
      <c r="B28" s="13" t="s">
        <v>9</v>
      </c>
      <c r="C28" s="13"/>
      <c r="D28" s="2">
        <v>25.900000000000002</v>
      </c>
      <c r="E28" s="2">
        <v>25.900000000000002</v>
      </c>
      <c r="F28" s="2">
        <v>25.900000000000002</v>
      </c>
      <c r="G28" s="2">
        <v>25.900000000000002</v>
      </c>
      <c r="H28" s="2">
        <v>25.900000000000002</v>
      </c>
      <c r="I28" s="2">
        <v>25.900000000000002</v>
      </c>
      <c r="J28" s="2">
        <v>25.900000000000002</v>
      </c>
      <c r="K28" s="2">
        <v>25.900000000000002</v>
      </c>
      <c r="L28" s="2">
        <v>25.900000000000002</v>
      </c>
    </row>
    <row r="30" spans="2:12">
      <c r="B30" t="s">
        <v>24</v>
      </c>
      <c r="D30" s="3"/>
      <c r="E30" s="3"/>
      <c r="F30" s="3"/>
      <c r="G30" s="3"/>
      <c r="H30" s="3"/>
      <c r="I30" s="3"/>
      <c r="J30" s="3"/>
      <c r="K30" s="3"/>
      <c r="L30" s="3"/>
    </row>
    <row r="31" spans="2:12">
      <c r="B31" s="13"/>
      <c r="C31" s="13"/>
      <c r="D31" s="1" t="s">
        <v>31</v>
      </c>
      <c r="E31" s="1" t="s">
        <v>32</v>
      </c>
      <c r="F31" s="1" t="s">
        <v>33</v>
      </c>
      <c r="G31" s="1" t="s">
        <v>34</v>
      </c>
      <c r="H31" s="1" t="s">
        <v>35</v>
      </c>
      <c r="I31" s="1" t="s">
        <v>36</v>
      </c>
      <c r="J31" s="1" t="s">
        <v>37</v>
      </c>
      <c r="K31" s="1" t="s">
        <v>38</v>
      </c>
      <c r="L31" s="1" t="s">
        <v>39</v>
      </c>
    </row>
    <row r="32" spans="2:12">
      <c r="B32" s="13" t="s">
        <v>0</v>
      </c>
      <c r="C32" s="13"/>
      <c r="D32" s="2">
        <v>1.0000000000000002</v>
      </c>
      <c r="E32" s="2">
        <v>1.0000000000000002</v>
      </c>
      <c r="F32" s="2">
        <v>1.0000000000000002</v>
      </c>
      <c r="G32" s="2">
        <v>1.0000000000000002</v>
      </c>
      <c r="H32" s="2">
        <v>1.0000000000000002</v>
      </c>
      <c r="I32" s="2">
        <v>1.0000000000000002</v>
      </c>
      <c r="J32" s="2">
        <v>1.0000000000000002</v>
      </c>
      <c r="K32" s="2">
        <v>1.0000000000000002</v>
      </c>
      <c r="L32" s="2">
        <v>1.0000000000000002</v>
      </c>
    </row>
    <row r="33" spans="2:12">
      <c r="B33" s="13" t="s">
        <v>1</v>
      </c>
      <c r="C33" s="13"/>
      <c r="D33" s="2">
        <v>9.5</v>
      </c>
      <c r="E33" s="2">
        <v>9.5</v>
      </c>
      <c r="F33" s="2">
        <v>9.5</v>
      </c>
      <c r="G33" s="2">
        <v>9.5</v>
      </c>
      <c r="H33" s="2">
        <v>9.5</v>
      </c>
      <c r="I33" s="2">
        <v>9.5</v>
      </c>
      <c r="J33" s="2">
        <v>9.5</v>
      </c>
      <c r="K33" s="2">
        <v>9.5</v>
      </c>
      <c r="L33" s="2">
        <v>9.5</v>
      </c>
    </row>
    <row r="34" spans="2:12">
      <c r="B34" s="13" t="s">
        <v>2</v>
      </c>
      <c r="C34" s="13"/>
      <c r="D34" s="2">
        <v>7.8</v>
      </c>
      <c r="E34" s="2">
        <v>7.8</v>
      </c>
      <c r="F34" s="2">
        <v>7.8</v>
      </c>
      <c r="G34" s="2">
        <v>7.8</v>
      </c>
      <c r="H34" s="2">
        <v>7.8</v>
      </c>
      <c r="I34" s="2">
        <v>7.8</v>
      </c>
      <c r="J34" s="2">
        <v>7.8</v>
      </c>
      <c r="K34" s="2">
        <v>7.8</v>
      </c>
      <c r="L34" s="2">
        <v>7.8</v>
      </c>
    </row>
    <row r="35" spans="2:12">
      <c r="B35" s="13" t="s">
        <v>3</v>
      </c>
      <c r="C35" s="13"/>
      <c r="D35" s="2">
        <v>21.099999999999998</v>
      </c>
      <c r="E35" s="2">
        <v>21.099999999999998</v>
      </c>
      <c r="F35" s="2">
        <v>21.099999999999998</v>
      </c>
      <c r="G35" s="2">
        <v>21.099999999999998</v>
      </c>
      <c r="H35" s="2">
        <v>21.099999999999998</v>
      </c>
      <c r="I35" s="2">
        <v>21.099999999999998</v>
      </c>
      <c r="J35" s="2">
        <v>21.099999999999998</v>
      </c>
      <c r="K35" s="2">
        <v>21.099999999999998</v>
      </c>
      <c r="L35" s="2">
        <v>21.099999999999998</v>
      </c>
    </row>
    <row r="36" spans="2:12">
      <c r="B36" s="13" t="s">
        <v>4</v>
      </c>
      <c r="C36" s="13"/>
      <c r="D36" s="2">
        <v>13.699999999999998</v>
      </c>
      <c r="E36" s="2">
        <v>13.699999999999998</v>
      </c>
      <c r="F36" s="2">
        <v>13.699999999999998</v>
      </c>
      <c r="G36" s="2">
        <v>13.699999999999998</v>
      </c>
      <c r="H36" s="2">
        <v>13.699999999999998</v>
      </c>
      <c r="I36" s="2">
        <v>13.699999999999998</v>
      </c>
      <c r="J36" s="2">
        <v>13.699999999999998</v>
      </c>
      <c r="K36" s="2">
        <v>13.699999999999998</v>
      </c>
      <c r="L36" s="2">
        <v>13.699999999999998</v>
      </c>
    </row>
    <row r="37" spans="2:12">
      <c r="B37" s="13" t="s">
        <v>5</v>
      </c>
      <c r="C37" s="13"/>
      <c r="D37" s="2">
        <v>19.899999999999999</v>
      </c>
      <c r="E37" s="2">
        <v>19.899999999999999</v>
      </c>
      <c r="F37" s="2">
        <v>19.899999999999999</v>
      </c>
      <c r="G37" s="2">
        <v>19.899999999999999</v>
      </c>
      <c r="H37" s="2">
        <v>19.899999999999999</v>
      </c>
      <c r="I37" s="2">
        <v>19.899999999999999</v>
      </c>
      <c r="J37" s="2">
        <v>19.899999999999999</v>
      </c>
      <c r="K37" s="2">
        <v>19.899999999999999</v>
      </c>
      <c r="L37" s="2">
        <v>19.899999999999999</v>
      </c>
    </row>
    <row r="38" spans="2:12">
      <c r="B38" s="13" t="s">
        <v>6</v>
      </c>
      <c r="C38" s="13"/>
      <c r="D38" s="2">
        <v>20.299999999999997</v>
      </c>
      <c r="E38" s="2">
        <v>20.299999999999997</v>
      </c>
      <c r="F38" s="2">
        <v>20.299999999999997</v>
      </c>
      <c r="G38" s="2">
        <v>20.299999999999997</v>
      </c>
      <c r="H38" s="2">
        <v>20.299999999999997</v>
      </c>
      <c r="I38" s="2">
        <v>20.299999999999997</v>
      </c>
      <c r="J38" s="2">
        <v>20.299999999999997</v>
      </c>
      <c r="K38" s="2">
        <v>20.299999999999997</v>
      </c>
      <c r="L38" s="2">
        <v>20.299999999999997</v>
      </c>
    </row>
    <row r="39" spans="2:12">
      <c r="B39" s="13" t="s">
        <v>7</v>
      </c>
      <c r="C39" s="13"/>
      <c r="D39" s="2">
        <v>22.299999999999997</v>
      </c>
      <c r="E39" s="2">
        <v>22.299999999999997</v>
      </c>
      <c r="F39" s="2">
        <v>22.299999999999997</v>
      </c>
      <c r="G39" s="2">
        <v>22.299999999999997</v>
      </c>
      <c r="H39" s="2">
        <v>22.299999999999997</v>
      </c>
      <c r="I39" s="2">
        <v>22.299999999999997</v>
      </c>
      <c r="J39" s="2">
        <v>22.299999999999997</v>
      </c>
      <c r="K39" s="2">
        <v>22.299999999999997</v>
      </c>
      <c r="L39" s="2">
        <v>22.299999999999997</v>
      </c>
    </row>
    <row r="40" spans="2:12">
      <c r="B40" s="13" t="s">
        <v>8</v>
      </c>
      <c r="C40" s="13"/>
      <c r="D40" s="2">
        <v>11.7</v>
      </c>
      <c r="E40" s="2">
        <v>11.7</v>
      </c>
      <c r="F40" s="2">
        <v>11.7</v>
      </c>
      <c r="G40" s="2">
        <v>11.7</v>
      </c>
      <c r="H40" s="2">
        <v>11.7</v>
      </c>
      <c r="I40" s="2">
        <v>11.7</v>
      </c>
      <c r="J40" s="2">
        <v>11.7</v>
      </c>
      <c r="K40" s="2">
        <v>11.7</v>
      </c>
      <c r="L40" s="2">
        <v>11.7</v>
      </c>
    </row>
    <row r="41" spans="2:12">
      <c r="B41" s="13" t="s">
        <v>9</v>
      </c>
      <c r="C41" s="13"/>
      <c r="D41" s="2">
        <v>18.200000000000003</v>
      </c>
      <c r="E41" s="2">
        <v>18.200000000000003</v>
      </c>
      <c r="F41" s="2">
        <v>18.200000000000003</v>
      </c>
      <c r="G41" s="2">
        <v>18.200000000000003</v>
      </c>
      <c r="H41" s="2">
        <v>18.200000000000003</v>
      </c>
      <c r="I41" s="2">
        <v>18.200000000000003</v>
      </c>
      <c r="J41" s="2">
        <v>18.200000000000003</v>
      </c>
      <c r="K41" s="2">
        <v>18.200000000000003</v>
      </c>
      <c r="L41" s="2">
        <v>18.200000000000003</v>
      </c>
    </row>
  </sheetData>
  <mergeCells count="28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31:C3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4:C14"/>
    <mergeCell ref="B5:C5"/>
    <mergeCell ref="B6:B7"/>
    <mergeCell ref="B8:B9"/>
    <mergeCell ref="B12:C12"/>
    <mergeCell ref="B13:C13"/>
  </mergeCells>
  <phoneticPr fontId="2"/>
  <dataValidations count="3">
    <dataValidation type="list" allowBlank="1" showInputMessage="1" showErrorMessage="1" sqref="C2">
      <formula1>$B$19:$B$28</formula1>
    </dataValidation>
    <dataValidation type="list" allowBlank="1" showInputMessage="1" showErrorMessage="1" sqref="D3">
      <formula1>$C$19:$C$28</formula1>
    </dataValidation>
    <dataValidation type="list" allowBlank="1" showInputMessage="1" showErrorMessage="1" sqref="D4">
      <formula1>$C$20:$C$29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M25"/>
  <sheetViews>
    <sheetView workbookViewId="0">
      <selection activeCell="C2" sqref="C2"/>
    </sheetView>
  </sheetViews>
  <sheetFormatPr defaultRowHeight="13.5"/>
  <cols>
    <col min="2" max="2" width="7.125" bestFit="1" customWidth="1"/>
    <col min="3" max="3" width="16.625" customWidth="1"/>
  </cols>
  <sheetData>
    <row r="2" spans="2:13">
      <c r="B2" t="s">
        <v>10</v>
      </c>
      <c r="C2" s="7"/>
      <c r="F2" s="6"/>
      <c r="G2" s="6"/>
      <c r="H2" s="6"/>
      <c r="J2" s="6"/>
      <c r="K2" s="6"/>
      <c r="L2" s="6"/>
    </row>
    <row r="3" spans="2:13">
      <c r="D3" s="6"/>
      <c r="E3" s="6"/>
      <c r="F3" s="6"/>
      <c r="G3" s="6"/>
    </row>
    <row r="4" spans="2:13">
      <c r="B4" t="s">
        <v>49</v>
      </c>
      <c r="D4" s="6"/>
      <c r="E4" s="6"/>
      <c r="F4" s="6"/>
      <c r="G4" s="6"/>
      <c r="M4" s="8"/>
    </row>
    <row r="5" spans="2:13">
      <c r="B5" s="13"/>
      <c r="C5" s="13"/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</row>
    <row r="6" spans="2:13">
      <c r="B6" s="14" t="s">
        <v>29</v>
      </c>
      <c r="C6" s="1" t="s">
        <v>25</v>
      </c>
      <c r="D6" s="5"/>
      <c r="E6" s="5"/>
      <c r="F6" s="5"/>
      <c r="G6" s="5"/>
      <c r="H6" s="5"/>
      <c r="I6" s="5"/>
      <c r="J6" s="5"/>
      <c r="K6" s="5"/>
      <c r="L6" s="5"/>
    </row>
    <row r="7" spans="2:13">
      <c r="B7" s="13"/>
      <c r="C7" s="1" t="s">
        <v>26</v>
      </c>
      <c r="D7" s="9"/>
      <c r="E7" s="9"/>
      <c r="F7" s="9"/>
      <c r="G7" s="9"/>
      <c r="H7" s="9"/>
      <c r="I7" s="9"/>
      <c r="J7" s="9"/>
      <c r="K7" s="9"/>
      <c r="L7" s="9"/>
    </row>
    <row r="8" spans="2:13">
      <c r="B8" s="14" t="s">
        <v>30</v>
      </c>
      <c r="C8" s="1" t="s">
        <v>25</v>
      </c>
      <c r="D8" s="5"/>
      <c r="E8" s="5"/>
      <c r="F8" s="5"/>
      <c r="G8" s="5"/>
      <c r="H8" s="5"/>
      <c r="I8" s="5"/>
      <c r="J8" s="5"/>
      <c r="K8" s="5"/>
      <c r="L8" s="5"/>
    </row>
    <row r="9" spans="2:13">
      <c r="B9" s="13"/>
      <c r="C9" s="1" t="s">
        <v>26</v>
      </c>
      <c r="D9" s="9"/>
      <c r="E9" s="9"/>
      <c r="F9" s="9"/>
      <c r="G9" s="9"/>
      <c r="H9" s="9"/>
      <c r="I9" s="9"/>
      <c r="J9" s="9"/>
      <c r="K9" s="9"/>
      <c r="L9" s="9"/>
    </row>
    <row r="11" spans="2:13">
      <c r="B11" s="10" t="s">
        <v>48</v>
      </c>
    </row>
    <row r="12" spans="2:13">
      <c r="B12" s="15"/>
      <c r="C12" s="15"/>
      <c r="D12" s="1" t="s">
        <v>31</v>
      </c>
      <c r="E12" s="1" t="s">
        <v>32</v>
      </c>
      <c r="F12" s="1" t="s">
        <v>33</v>
      </c>
      <c r="G12" s="1" t="s">
        <v>34</v>
      </c>
      <c r="H12" s="1" t="s">
        <v>35</v>
      </c>
      <c r="I12" s="1" t="s">
        <v>36</v>
      </c>
      <c r="J12" s="1" t="s">
        <v>37</v>
      </c>
      <c r="K12" s="1" t="s">
        <v>38</v>
      </c>
      <c r="L12" s="1" t="s">
        <v>39</v>
      </c>
    </row>
    <row r="13" spans="2:13">
      <c r="B13" s="13" t="s">
        <v>27</v>
      </c>
      <c r="C13" s="13"/>
      <c r="D13" s="4" t="e">
        <f t="shared" ref="D13:L13" si="0">ROUND(D6*VLOOKUP($C$2,$B$19:$L$20,D15,FALSE)/100+D8*VLOOKUP($C$2,$B$23:$L$25,D15,FALSE)/100,3)</f>
        <v>#N/A</v>
      </c>
      <c r="E13" s="4" t="e">
        <f t="shared" si="0"/>
        <v>#N/A</v>
      </c>
      <c r="F13" s="4" t="e">
        <f t="shared" si="0"/>
        <v>#N/A</v>
      </c>
      <c r="G13" s="4" t="e">
        <f t="shared" si="0"/>
        <v>#N/A</v>
      </c>
      <c r="H13" s="4" t="e">
        <f t="shared" si="0"/>
        <v>#N/A</v>
      </c>
      <c r="I13" s="4" t="e">
        <f t="shared" si="0"/>
        <v>#N/A</v>
      </c>
      <c r="J13" s="4" t="e">
        <f t="shared" si="0"/>
        <v>#N/A</v>
      </c>
      <c r="K13" s="4" t="e">
        <f t="shared" si="0"/>
        <v>#N/A</v>
      </c>
      <c r="L13" s="4" t="e">
        <f t="shared" si="0"/>
        <v>#N/A</v>
      </c>
    </row>
    <row r="14" spans="2:13">
      <c r="B14" s="13" t="s">
        <v>28</v>
      </c>
      <c r="C14" s="13"/>
      <c r="D14" s="4">
        <f>ROUND(D6*24*D16/1000*D7/100+D8*24*D16/1000*D9/100,3)</f>
        <v>0</v>
      </c>
      <c r="E14" s="4">
        <f t="shared" ref="E14:L14" si="1">ROUND(E6*24*E16/1000*E7/100+E8*24*E16/1000*E9/100,3)</f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</row>
    <row r="15" spans="2:13"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</row>
    <row r="16" spans="2:13">
      <c r="D16" s="3">
        <v>365</v>
      </c>
      <c r="E16" s="3">
        <v>365</v>
      </c>
      <c r="F16" s="3">
        <v>365</v>
      </c>
      <c r="G16" s="3">
        <v>365</v>
      </c>
      <c r="H16" s="3">
        <v>365</v>
      </c>
      <c r="I16" s="3">
        <v>365</v>
      </c>
      <c r="J16" s="3">
        <v>365</v>
      </c>
      <c r="K16" s="3">
        <v>365</v>
      </c>
      <c r="L16" s="3">
        <v>365</v>
      </c>
    </row>
    <row r="17" spans="2:12">
      <c r="B17" t="s">
        <v>23</v>
      </c>
      <c r="D17" s="3"/>
      <c r="E17" s="3"/>
      <c r="F17" s="3"/>
      <c r="G17" s="3"/>
      <c r="H17" s="3"/>
      <c r="I17" s="3"/>
      <c r="J17" s="3"/>
      <c r="K17" s="3"/>
      <c r="L17" s="3"/>
    </row>
    <row r="18" spans="2:12">
      <c r="B18" s="13"/>
      <c r="C18" s="13"/>
      <c r="D18" s="1" t="s">
        <v>31</v>
      </c>
      <c r="E18" s="1" t="s">
        <v>32</v>
      </c>
      <c r="F18" s="1" t="s">
        <v>33</v>
      </c>
      <c r="G18" s="1" t="s">
        <v>34</v>
      </c>
      <c r="H18" s="1" t="s">
        <v>35</v>
      </c>
      <c r="I18" s="1" t="s">
        <v>36</v>
      </c>
      <c r="J18" s="1" t="s">
        <v>37</v>
      </c>
      <c r="K18" s="1" t="s">
        <v>38</v>
      </c>
      <c r="L18" s="1" t="s">
        <v>39</v>
      </c>
    </row>
    <row r="19" spans="2:12">
      <c r="B19" s="13" t="s">
        <v>0</v>
      </c>
      <c r="C19" s="13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2:12">
      <c r="B20" s="13" t="s">
        <v>1</v>
      </c>
      <c r="C20" s="13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2" spans="2:12">
      <c r="B22" t="s">
        <v>24</v>
      </c>
      <c r="D22" s="3"/>
      <c r="E22" s="3"/>
      <c r="F22" s="3"/>
      <c r="G22" s="3"/>
      <c r="H22" s="3"/>
      <c r="I22" s="3"/>
      <c r="J22" s="3"/>
      <c r="K22" s="3"/>
      <c r="L22" s="3"/>
    </row>
    <row r="23" spans="2:12">
      <c r="B23" s="13"/>
      <c r="C23" s="13"/>
      <c r="D23" s="1" t="s">
        <v>31</v>
      </c>
      <c r="E23" s="1" t="s">
        <v>32</v>
      </c>
      <c r="F23" s="1" t="s">
        <v>33</v>
      </c>
      <c r="G23" s="1" t="s">
        <v>34</v>
      </c>
      <c r="H23" s="1" t="s">
        <v>35</v>
      </c>
      <c r="I23" s="1" t="s">
        <v>36</v>
      </c>
      <c r="J23" s="1" t="s">
        <v>37</v>
      </c>
      <c r="K23" s="1" t="s">
        <v>38</v>
      </c>
      <c r="L23" s="1" t="s">
        <v>39</v>
      </c>
    </row>
    <row r="24" spans="2:12">
      <c r="B24" s="13" t="s">
        <v>0</v>
      </c>
      <c r="C24" s="13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2:12">
      <c r="B25" s="13" t="s">
        <v>1</v>
      </c>
      <c r="C25" s="13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</sheetData>
  <mergeCells count="12">
    <mergeCell ref="B24:C24"/>
    <mergeCell ref="B25:C25"/>
    <mergeCell ref="B23:C23"/>
    <mergeCell ref="B18:C18"/>
    <mergeCell ref="B19:C19"/>
    <mergeCell ref="B20:C20"/>
    <mergeCell ref="B14:C14"/>
    <mergeCell ref="B5:C5"/>
    <mergeCell ref="B6:B7"/>
    <mergeCell ref="B8:B9"/>
    <mergeCell ref="B12:C12"/>
    <mergeCell ref="B13:C13"/>
  </mergeCells>
  <phoneticPr fontId="2"/>
  <dataValidations count="3">
    <dataValidation type="list" allowBlank="1" showInputMessage="1" showErrorMessage="1" sqref="D3">
      <formula1>$C$19:$C$20</formula1>
    </dataValidation>
    <dataValidation type="list" allowBlank="1" showInputMessage="1" showErrorMessage="1" sqref="C2">
      <formula1>$B$19:$B$20</formula1>
    </dataValidation>
    <dataValidation type="list" allowBlank="1" showInputMessage="1" showErrorMessage="1" sqref="D4">
      <formula1>$C$20:$C$29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AC41"/>
  <sheetViews>
    <sheetView workbookViewId="0">
      <selection activeCell="C2" sqref="C2"/>
    </sheetView>
  </sheetViews>
  <sheetFormatPr defaultRowHeight="13.5"/>
  <cols>
    <col min="2" max="2" width="7.125" bestFit="1" customWidth="1"/>
    <col min="3" max="3" width="16.625" customWidth="1"/>
  </cols>
  <sheetData>
    <row r="2" spans="2:15">
      <c r="B2" t="s">
        <v>10</v>
      </c>
      <c r="C2" s="7"/>
      <c r="F2" s="6"/>
      <c r="G2" s="6"/>
      <c r="H2" s="6"/>
      <c r="J2" s="6"/>
      <c r="K2" s="6"/>
      <c r="L2" s="6"/>
      <c r="M2" s="8"/>
      <c r="N2" s="6"/>
    </row>
    <row r="3" spans="2:15">
      <c r="E3" s="6"/>
      <c r="F3" s="6"/>
      <c r="G3" s="6"/>
      <c r="I3" s="6"/>
      <c r="J3" s="6"/>
      <c r="K3" s="6"/>
      <c r="L3" s="8"/>
      <c r="M3" s="6"/>
    </row>
    <row r="4" spans="2:15">
      <c r="B4" t="s">
        <v>49</v>
      </c>
      <c r="D4" s="6"/>
      <c r="E4" s="6"/>
      <c r="F4" s="6"/>
      <c r="G4" s="6"/>
      <c r="M4" s="8"/>
    </row>
    <row r="5" spans="2:15">
      <c r="B5" s="13"/>
      <c r="C5" s="13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</row>
    <row r="6" spans="2:15">
      <c r="B6" s="14" t="s">
        <v>29</v>
      </c>
      <c r="C6" s="1" t="s">
        <v>25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>
      <c r="B7" s="13"/>
      <c r="C7" s="1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>
      <c r="B8" s="14" t="s">
        <v>30</v>
      </c>
      <c r="C8" s="1" t="s">
        <v>25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>
      <c r="B9" s="13"/>
      <c r="C9" s="1" t="s">
        <v>26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1" spans="2:15">
      <c r="B11" s="10" t="s">
        <v>48</v>
      </c>
    </row>
    <row r="12" spans="2:15">
      <c r="B12" s="15"/>
      <c r="C12" s="15"/>
      <c r="D12" s="1" t="s">
        <v>11</v>
      </c>
      <c r="E12" s="1" t="s">
        <v>12</v>
      </c>
      <c r="F12" s="1" t="s">
        <v>13</v>
      </c>
      <c r="G12" s="1" t="s">
        <v>14</v>
      </c>
      <c r="H12" s="1" t="s">
        <v>15</v>
      </c>
      <c r="I12" s="1" t="s">
        <v>16</v>
      </c>
      <c r="J12" s="1" t="s">
        <v>17</v>
      </c>
      <c r="K12" s="1" t="s">
        <v>18</v>
      </c>
      <c r="L12" s="1" t="s">
        <v>19</v>
      </c>
      <c r="M12" s="1" t="s">
        <v>20</v>
      </c>
      <c r="N12" s="1" t="s">
        <v>21</v>
      </c>
      <c r="O12" s="1" t="s">
        <v>22</v>
      </c>
    </row>
    <row r="13" spans="2:15">
      <c r="B13" s="13" t="s">
        <v>27</v>
      </c>
      <c r="C13" s="13"/>
      <c r="D13" s="4" t="e">
        <f t="shared" ref="D13:O13" si="0">ROUND(D6*VLOOKUP($C$2,$B$19:$O$28,D15,FALSE)/100+D8*VLOOKUP($C$2,$B$31:$O$41,D15,FALSE)/100,3)</f>
        <v>#N/A</v>
      </c>
      <c r="E13" s="4" t="e">
        <f t="shared" si="0"/>
        <v>#N/A</v>
      </c>
      <c r="F13" s="4" t="e">
        <f t="shared" si="0"/>
        <v>#N/A</v>
      </c>
      <c r="G13" s="4" t="e">
        <f t="shared" si="0"/>
        <v>#N/A</v>
      </c>
      <c r="H13" s="4" t="e">
        <f t="shared" si="0"/>
        <v>#N/A</v>
      </c>
      <c r="I13" s="4" t="e">
        <f t="shared" si="0"/>
        <v>#N/A</v>
      </c>
      <c r="J13" s="4" t="e">
        <f t="shared" si="0"/>
        <v>#N/A</v>
      </c>
      <c r="K13" s="4" t="e">
        <f t="shared" si="0"/>
        <v>#N/A</v>
      </c>
      <c r="L13" s="4" t="e">
        <f t="shared" si="0"/>
        <v>#N/A</v>
      </c>
      <c r="M13" s="4" t="e">
        <f t="shared" si="0"/>
        <v>#N/A</v>
      </c>
      <c r="N13" s="4" t="e">
        <f t="shared" si="0"/>
        <v>#N/A</v>
      </c>
      <c r="O13" s="4" t="e">
        <f t="shared" si="0"/>
        <v>#N/A</v>
      </c>
    </row>
    <row r="14" spans="2:15">
      <c r="B14" s="13" t="s">
        <v>28</v>
      </c>
      <c r="C14" s="13"/>
      <c r="D14" s="4">
        <f>ROUND(D6*24*D16/1000*D7/100+D8*24*D16/1000*D9/100,3)</f>
        <v>0</v>
      </c>
      <c r="E14" s="4">
        <f t="shared" ref="E14:O14" si="1">ROUND(E6*24*E16/1000*E7/100+E8*24*E16/1000*E9/100,3)</f>
        <v>0</v>
      </c>
      <c r="F14" s="4">
        <f t="shared" si="1"/>
        <v>0</v>
      </c>
      <c r="G14" s="4">
        <f t="shared" si="1"/>
        <v>0</v>
      </c>
      <c r="H14" s="4">
        <f t="shared" si="1"/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</row>
    <row r="15" spans="2:15"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</row>
    <row r="16" spans="2:15">
      <c r="D16" s="3">
        <v>30</v>
      </c>
      <c r="E16" s="3">
        <v>31</v>
      </c>
      <c r="F16" s="3">
        <v>30</v>
      </c>
      <c r="G16" s="3">
        <v>31</v>
      </c>
      <c r="H16" s="3">
        <v>31</v>
      </c>
      <c r="I16" s="3">
        <v>30</v>
      </c>
      <c r="J16" s="3">
        <v>31</v>
      </c>
      <c r="K16" s="3">
        <v>30</v>
      </c>
      <c r="L16" s="3">
        <v>31</v>
      </c>
      <c r="M16" s="3">
        <v>31</v>
      </c>
      <c r="N16" s="3">
        <v>28</v>
      </c>
      <c r="O16" s="3">
        <v>31</v>
      </c>
    </row>
    <row r="17" spans="2:29">
      <c r="B17" t="s">
        <v>23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29">
      <c r="B18" s="13"/>
      <c r="C18" s="13"/>
      <c r="D18" s="1" t="s">
        <v>11</v>
      </c>
      <c r="E18" s="1" t="s">
        <v>12</v>
      </c>
      <c r="F18" s="1" t="s">
        <v>13</v>
      </c>
      <c r="G18" s="1" t="s">
        <v>14</v>
      </c>
      <c r="H18" s="1" t="s">
        <v>15</v>
      </c>
      <c r="I18" s="1" t="s">
        <v>16</v>
      </c>
      <c r="J18" s="1" t="s">
        <v>17</v>
      </c>
      <c r="K18" s="1" t="s">
        <v>18</v>
      </c>
      <c r="L18" s="1" t="s">
        <v>19</v>
      </c>
      <c r="M18" s="1" t="s">
        <v>20</v>
      </c>
      <c r="N18" s="1" t="s">
        <v>21</v>
      </c>
      <c r="O18" s="1" t="s">
        <v>22</v>
      </c>
    </row>
    <row r="19" spans="2:29">
      <c r="B19" s="13" t="s">
        <v>0</v>
      </c>
      <c r="C19" s="13"/>
      <c r="D19" s="2">
        <v>0</v>
      </c>
      <c r="E19" s="2">
        <v>0</v>
      </c>
      <c r="F19" s="2">
        <v>8.6</v>
      </c>
      <c r="G19" s="2">
        <v>9.4</v>
      </c>
      <c r="H19" s="2">
        <v>6.7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2:29">
      <c r="B20" s="13" t="s">
        <v>1</v>
      </c>
      <c r="C20" s="13"/>
      <c r="D20" s="2">
        <v>0</v>
      </c>
      <c r="E20" s="2">
        <v>8.5</v>
      </c>
      <c r="F20" s="2">
        <v>13.8</v>
      </c>
      <c r="G20" s="2">
        <v>16.3</v>
      </c>
      <c r="H20" s="2">
        <v>18.2</v>
      </c>
      <c r="I20" s="2">
        <v>9.1999999999999993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>
      <c r="B21" s="13" t="s">
        <v>2</v>
      </c>
      <c r="C21" s="13"/>
      <c r="D21" s="2">
        <v>0</v>
      </c>
      <c r="E21" s="2">
        <v>12.1</v>
      </c>
      <c r="F21" s="2">
        <v>12.5</v>
      </c>
      <c r="G21" s="2">
        <v>20.8</v>
      </c>
      <c r="H21" s="2">
        <v>20.8</v>
      </c>
      <c r="I21" s="2">
        <v>13.3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>
      <c r="B22" s="13" t="s">
        <v>3</v>
      </c>
      <c r="C22" s="13"/>
      <c r="D22" s="2">
        <v>8.6</v>
      </c>
      <c r="E22" s="2">
        <v>7.5</v>
      </c>
      <c r="F22" s="2">
        <v>11.7</v>
      </c>
      <c r="G22" s="2">
        <v>29.4</v>
      </c>
      <c r="H22" s="2">
        <v>29.4</v>
      </c>
      <c r="I22" s="2">
        <v>20.100000000000001</v>
      </c>
      <c r="J22" s="2">
        <v>5.3</v>
      </c>
      <c r="K22" s="2">
        <v>0</v>
      </c>
      <c r="L22" s="2">
        <v>0</v>
      </c>
      <c r="M22" s="2">
        <v>2.9</v>
      </c>
      <c r="N22" s="2">
        <v>3.8</v>
      </c>
      <c r="O22" s="2">
        <v>5.8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2:29">
      <c r="B23" s="13" t="s">
        <v>4</v>
      </c>
      <c r="C23" s="13"/>
      <c r="D23" s="2">
        <v>8</v>
      </c>
      <c r="E23" s="2">
        <v>5.3</v>
      </c>
      <c r="F23" s="2">
        <v>11</v>
      </c>
      <c r="G23" s="2">
        <v>24.4</v>
      </c>
      <c r="H23" s="2">
        <v>24.4</v>
      </c>
      <c r="I23" s="2">
        <v>9.1</v>
      </c>
      <c r="J23" s="2">
        <v>3</v>
      </c>
      <c r="K23" s="2">
        <v>0</v>
      </c>
      <c r="L23" s="2">
        <v>0</v>
      </c>
      <c r="M23" s="2">
        <v>1.5</v>
      </c>
      <c r="N23" s="2">
        <v>1.5</v>
      </c>
      <c r="O23" s="2">
        <v>5.7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9">
      <c r="B24" s="13" t="s">
        <v>5</v>
      </c>
      <c r="C24" s="13"/>
      <c r="D24" s="2">
        <v>7.9</v>
      </c>
      <c r="E24" s="2">
        <v>7.7</v>
      </c>
      <c r="F24" s="2">
        <v>11.4</v>
      </c>
      <c r="G24" s="2">
        <v>27.9</v>
      </c>
      <c r="H24" s="2">
        <v>27.9</v>
      </c>
      <c r="I24" s="2">
        <v>12.8</v>
      </c>
      <c r="J24" s="2">
        <v>4.7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29">
      <c r="B25" s="13" t="s">
        <v>6</v>
      </c>
      <c r="C25" s="13"/>
      <c r="D25" s="12">
        <v>5.4</v>
      </c>
      <c r="E25" s="2">
        <v>6.7</v>
      </c>
      <c r="F25" s="2">
        <v>10</v>
      </c>
      <c r="G25" s="2">
        <v>29.9</v>
      </c>
      <c r="H25" s="2">
        <v>29.9</v>
      </c>
      <c r="I25" s="2">
        <v>16.7</v>
      </c>
      <c r="J25" s="2">
        <v>4.5999999999999996</v>
      </c>
      <c r="K25" s="2">
        <v>0</v>
      </c>
      <c r="L25" s="2">
        <v>0</v>
      </c>
      <c r="M25" s="2">
        <v>0</v>
      </c>
      <c r="N25" s="2">
        <v>0</v>
      </c>
      <c r="O25" s="2">
        <v>5.0999999999999996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2:29">
      <c r="B26" s="13" t="s">
        <v>7</v>
      </c>
      <c r="C26" s="13"/>
      <c r="D26" s="2">
        <v>8.1</v>
      </c>
      <c r="E26" s="2">
        <v>8.1</v>
      </c>
      <c r="F26" s="2">
        <v>10.9</v>
      </c>
      <c r="G26" s="2">
        <v>30.7</v>
      </c>
      <c r="H26" s="2">
        <v>30.7</v>
      </c>
      <c r="I26" s="2">
        <v>14.5</v>
      </c>
      <c r="J26" s="2">
        <v>4.3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29">
      <c r="B27" s="13" t="s">
        <v>8</v>
      </c>
      <c r="C27" s="13"/>
      <c r="D27" s="2">
        <v>0</v>
      </c>
      <c r="E27" s="2">
        <v>8.9</v>
      </c>
      <c r="F27" s="2">
        <v>11.5</v>
      </c>
      <c r="G27" s="2">
        <v>20.3</v>
      </c>
      <c r="H27" s="2">
        <v>20.3</v>
      </c>
      <c r="I27" s="2">
        <v>10.9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2:29">
      <c r="B28" s="13" t="s">
        <v>9</v>
      </c>
      <c r="C28" s="13"/>
      <c r="D28" s="2">
        <v>0</v>
      </c>
      <c r="E28" s="2">
        <v>6.8</v>
      </c>
      <c r="F28" s="2">
        <v>24.6</v>
      </c>
      <c r="G28" s="2">
        <v>22.7</v>
      </c>
      <c r="H28" s="2">
        <v>25.9</v>
      </c>
      <c r="I28" s="2">
        <v>20.2</v>
      </c>
      <c r="J28" s="2">
        <v>11.9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30" spans="2:29">
      <c r="B30" t="s">
        <v>24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29">
      <c r="B31" s="13"/>
      <c r="C31" s="13"/>
      <c r="D31" s="1" t="s">
        <v>11</v>
      </c>
      <c r="E31" s="1" t="s">
        <v>12</v>
      </c>
      <c r="F31" s="1" t="s">
        <v>13</v>
      </c>
      <c r="G31" s="1" t="s">
        <v>14</v>
      </c>
      <c r="H31" s="1" t="s">
        <v>15</v>
      </c>
      <c r="I31" s="1" t="s">
        <v>16</v>
      </c>
      <c r="J31" s="1" t="s">
        <v>17</v>
      </c>
      <c r="K31" s="1" t="s">
        <v>18</v>
      </c>
      <c r="L31" s="1" t="s">
        <v>19</v>
      </c>
      <c r="M31" s="1" t="s">
        <v>20</v>
      </c>
      <c r="N31" s="1" t="s">
        <v>21</v>
      </c>
      <c r="O31" s="1" t="s">
        <v>22</v>
      </c>
    </row>
    <row r="32" spans="2:29">
      <c r="B32" s="13" t="s">
        <v>0</v>
      </c>
      <c r="C32" s="13"/>
      <c r="D32" s="2">
        <v>0</v>
      </c>
      <c r="E32" s="2">
        <v>0</v>
      </c>
      <c r="F32" s="2">
        <v>3.2</v>
      </c>
      <c r="G32" s="2">
        <v>3.9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2:28">
      <c r="B33" s="13" t="s">
        <v>1</v>
      </c>
      <c r="C33" s="13"/>
      <c r="D33" s="2">
        <v>0</v>
      </c>
      <c r="E33" s="2">
        <v>1.6</v>
      </c>
      <c r="F33" s="2">
        <v>7.9</v>
      </c>
      <c r="G33" s="2">
        <v>9.6999999999999993</v>
      </c>
      <c r="H33" s="2">
        <v>9.5</v>
      </c>
      <c r="I33" s="2">
        <v>2.5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2:28">
      <c r="B34" s="13" t="s">
        <v>2</v>
      </c>
      <c r="C34" s="13"/>
      <c r="D34" s="2">
        <v>0</v>
      </c>
      <c r="E34" s="2">
        <v>1.7</v>
      </c>
      <c r="F34" s="2">
        <v>6.8</v>
      </c>
      <c r="G34" s="2">
        <v>7.8</v>
      </c>
      <c r="H34" s="2">
        <v>7.8</v>
      </c>
      <c r="I34" s="2">
        <v>2.8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2:28">
      <c r="B35" s="13" t="s">
        <v>3</v>
      </c>
      <c r="C35" s="13"/>
      <c r="D35" s="2">
        <v>0</v>
      </c>
      <c r="E35" s="2">
        <v>0.5</v>
      </c>
      <c r="F35" s="2">
        <v>6.1</v>
      </c>
      <c r="G35" s="2">
        <v>21.1</v>
      </c>
      <c r="H35" s="2">
        <v>21.1</v>
      </c>
      <c r="I35" s="2">
        <v>12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spans="2:28">
      <c r="B36" s="13" t="s">
        <v>4</v>
      </c>
      <c r="C36" s="13"/>
      <c r="D36" s="2">
        <v>0</v>
      </c>
      <c r="E36" s="2">
        <v>0</v>
      </c>
      <c r="F36" s="2">
        <v>3.5</v>
      </c>
      <c r="G36" s="2">
        <v>13.7</v>
      </c>
      <c r="H36" s="2">
        <v>13.7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2:28">
      <c r="B37" s="13" t="s">
        <v>5</v>
      </c>
      <c r="C37" s="13"/>
      <c r="D37" s="2">
        <v>0</v>
      </c>
      <c r="E37" s="2">
        <v>0.9</v>
      </c>
      <c r="F37" s="2">
        <v>6</v>
      </c>
      <c r="G37" s="2">
        <v>19.899999999999999</v>
      </c>
      <c r="H37" s="2">
        <v>19.899999999999999</v>
      </c>
      <c r="I37" s="2">
        <v>3.7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2:28">
      <c r="B38" s="13" t="s">
        <v>6</v>
      </c>
      <c r="C38" s="13"/>
      <c r="D38" s="2">
        <v>0</v>
      </c>
      <c r="E38" s="2">
        <v>0</v>
      </c>
      <c r="F38" s="2">
        <v>4.4000000000000004</v>
      </c>
      <c r="G38" s="2">
        <v>20.3</v>
      </c>
      <c r="H38" s="2">
        <v>20.3</v>
      </c>
      <c r="I38" s="2">
        <v>8.1999999999999993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2:28">
      <c r="B39" s="13" t="s">
        <v>7</v>
      </c>
      <c r="C39" s="13"/>
      <c r="D39" s="2">
        <v>0</v>
      </c>
      <c r="E39" s="2">
        <v>2.2000000000000002</v>
      </c>
      <c r="F39" s="2">
        <v>9.6</v>
      </c>
      <c r="G39" s="2">
        <v>22.3</v>
      </c>
      <c r="H39" s="2">
        <v>22.3</v>
      </c>
      <c r="I39" s="2">
        <v>5.8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2:28">
      <c r="B40" s="13" t="s">
        <v>8</v>
      </c>
      <c r="C40" s="13"/>
      <c r="D40" s="2">
        <v>0</v>
      </c>
      <c r="E40" s="2">
        <v>0</v>
      </c>
      <c r="F40" s="2">
        <v>8.9</v>
      </c>
      <c r="G40" s="2">
        <v>11.7</v>
      </c>
      <c r="H40" s="2">
        <v>11.7</v>
      </c>
      <c r="I40" s="2">
        <v>2.2000000000000002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2:28">
      <c r="B41" s="13" t="s">
        <v>9</v>
      </c>
      <c r="C41" s="13"/>
      <c r="D41" s="2">
        <v>0</v>
      </c>
      <c r="E41" s="2">
        <v>1.8</v>
      </c>
      <c r="F41" s="2">
        <v>17.100000000000001</v>
      </c>
      <c r="G41" s="2">
        <v>14.5</v>
      </c>
      <c r="H41" s="2">
        <v>18.2</v>
      </c>
      <c r="I41" s="2">
        <v>12.2</v>
      </c>
      <c r="J41" s="2">
        <v>6.8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</sheetData>
  <mergeCells count="28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31:C3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4:C14"/>
    <mergeCell ref="B6:B7"/>
    <mergeCell ref="B8:B9"/>
    <mergeCell ref="B5:C5"/>
    <mergeCell ref="B12:C12"/>
    <mergeCell ref="B13:C13"/>
  </mergeCells>
  <phoneticPr fontId="2"/>
  <dataValidations count="2">
    <dataValidation type="list" allowBlank="1" showInputMessage="1" showErrorMessage="1" sqref="D4">
      <formula1>$C$19:$C$28</formula1>
    </dataValidation>
    <dataValidation type="list" allowBlank="1" showInputMessage="1" showErrorMessage="1" sqref="C2">
      <formula1>$B$19:$B$28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M26"/>
  <sheetViews>
    <sheetView workbookViewId="0">
      <selection activeCell="C2" sqref="C2"/>
    </sheetView>
  </sheetViews>
  <sheetFormatPr defaultRowHeight="13.5"/>
  <cols>
    <col min="2" max="2" width="7.125" bestFit="1" customWidth="1"/>
    <col min="3" max="3" width="16.625" customWidth="1"/>
  </cols>
  <sheetData>
    <row r="2" spans="2:13">
      <c r="B2" t="s">
        <v>10</v>
      </c>
      <c r="C2" s="7"/>
      <c r="F2" s="6"/>
      <c r="G2" s="6"/>
      <c r="H2" s="6"/>
      <c r="J2" s="6"/>
      <c r="K2" s="6"/>
      <c r="L2" s="6"/>
    </row>
    <row r="3" spans="2:13">
      <c r="D3" s="6"/>
      <c r="E3" s="6"/>
      <c r="F3" s="6"/>
      <c r="G3" s="6"/>
    </row>
    <row r="4" spans="2:13">
      <c r="B4" t="s">
        <v>49</v>
      </c>
      <c r="D4" s="6"/>
      <c r="E4" s="6"/>
      <c r="F4" s="6"/>
      <c r="G4" s="6"/>
      <c r="M4" s="8"/>
    </row>
    <row r="5" spans="2:13">
      <c r="B5" s="13"/>
      <c r="C5" s="13"/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</row>
    <row r="6" spans="2:13">
      <c r="B6" s="16" t="s">
        <v>25</v>
      </c>
      <c r="C6" s="17"/>
      <c r="D6" s="5"/>
      <c r="E6" s="5"/>
      <c r="F6" s="5"/>
      <c r="G6" s="5"/>
      <c r="H6" s="5"/>
      <c r="I6" s="5"/>
      <c r="J6" s="5"/>
      <c r="K6" s="5"/>
      <c r="L6" s="5"/>
    </row>
    <row r="7" spans="2:13">
      <c r="B7" s="16" t="s">
        <v>26</v>
      </c>
      <c r="C7" s="17"/>
      <c r="D7" s="9"/>
      <c r="E7" s="9"/>
      <c r="F7" s="9"/>
      <c r="G7" s="9"/>
      <c r="H7" s="9"/>
      <c r="I7" s="9"/>
      <c r="J7" s="9"/>
      <c r="K7" s="9"/>
      <c r="L7" s="9"/>
    </row>
    <row r="9" spans="2:13">
      <c r="B9" t="s">
        <v>48</v>
      </c>
    </row>
    <row r="10" spans="2:13">
      <c r="B10" s="15"/>
      <c r="C10" s="15"/>
      <c r="D10" s="1" t="s">
        <v>31</v>
      </c>
      <c r="E10" s="1" t="s">
        <v>32</v>
      </c>
      <c r="F10" s="1" t="s">
        <v>33</v>
      </c>
      <c r="G10" s="1" t="s">
        <v>34</v>
      </c>
      <c r="H10" s="1" t="s">
        <v>35</v>
      </c>
      <c r="I10" s="1" t="s">
        <v>36</v>
      </c>
      <c r="J10" s="1" t="s">
        <v>37</v>
      </c>
      <c r="K10" s="1" t="s">
        <v>38</v>
      </c>
      <c r="L10" s="1" t="s">
        <v>39</v>
      </c>
    </row>
    <row r="11" spans="2:13">
      <c r="B11" s="13" t="s">
        <v>27</v>
      </c>
      <c r="C11" s="13"/>
      <c r="D11" s="4" t="e">
        <f>ROUND(D6*VLOOKUP($C$2,$B$17:$L$26,D13,FALSE)/100,3)</f>
        <v>#N/A</v>
      </c>
      <c r="E11" s="4" t="e">
        <f t="shared" ref="E11:L11" si="0">ROUND(E6*VLOOKUP($C$2,$B$17:$L$26,E13,FALSE)/100,3)</f>
        <v>#N/A</v>
      </c>
      <c r="F11" s="4" t="e">
        <f t="shared" si="0"/>
        <v>#N/A</v>
      </c>
      <c r="G11" s="4" t="e">
        <f t="shared" si="0"/>
        <v>#N/A</v>
      </c>
      <c r="H11" s="4" t="e">
        <f t="shared" si="0"/>
        <v>#N/A</v>
      </c>
      <c r="I11" s="4" t="e">
        <f t="shared" si="0"/>
        <v>#N/A</v>
      </c>
      <c r="J11" s="4" t="e">
        <f t="shared" si="0"/>
        <v>#N/A</v>
      </c>
      <c r="K11" s="4" t="e">
        <f t="shared" si="0"/>
        <v>#N/A</v>
      </c>
      <c r="L11" s="4" t="e">
        <f t="shared" si="0"/>
        <v>#N/A</v>
      </c>
    </row>
    <row r="12" spans="2:13">
      <c r="B12" s="13" t="s">
        <v>28</v>
      </c>
      <c r="C12" s="13"/>
      <c r="D12" s="4">
        <f>ROUND(D6*24*D14/1000*D7/100,3)</f>
        <v>0</v>
      </c>
      <c r="E12" s="4">
        <f t="shared" ref="E12:L12" si="1">ROUND(E6*24*E14/1000*E7/100,3)</f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</row>
    <row r="13" spans="2:13"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</row>
    <row r="14" spans="2:13">
      <c r="D14" s="3">
        <v>365</v>
      </c>
      <c r="E14" s="3">
        <v>365</v>
      </c>
      <c r="F14" s="3">
        <v>365</v>
      </c>
      <c r="G14" s="3">
        <v>365</v>
      </c>
      <c r="H14" s="3">
        <v>365</v>
      </c>
      <c r="I14" s="3">
        <v>365</v>
      </c>
      <c r="J14" s="3">
        <v>365</v>
      </c>
      <c r="K14" s="3">
        <v>365</v>
      </c>
      <c r="L14" s="3">
        <v>365</v>
      </c>
    </row>
    <row r="15" spans="2:13">
      <c r="B15" t="s">
        <v>40</v>
      </c>
      <c r="D15" s="3"/>
      <c r="E15" s="3"/>
      <c r="F15" s="3"/>
      <c r="G15" s="3"/>
      <c r="H15" s="3"/>
      <c r="I15" s="3"/>
      <c r="J15" s="3"/>
      <c r="K15" s="3"/>
      <c r="L15" s="3"/>
    </row>
    <row r="16" spans="2:13">
      <c r="B16" s="13"/>
      <c r="C16" s="13"/>
      <c r="D16" s="1" t="s">
        <v>31</v>
      </c>
      <c r="E16" s="1" t="s">
        <v>32</v>
      </c>
      <c r="F16" s="1" t="s">
        <v>33</v>
      </c>
      <c r="G16" s="1" t="s">
        <v>34</v>
      </c>
      <c r="H16" s="1" t="s">
        <v>35</v>
      </c>
      <c r="I16" s="1" t="s">
        <v>36</v>
      </c>
      <c r="J16" s="1" t="s">
        <v>37</v>
      </c>
      <c r="K16" s="1" t="s">
        <v>38</v>
      </c>
      <c r="L16" s="1" t="s">
        <v>39</v>
      </c>
    </row>
    <row r="17" spans="2:12">
      <c r="B17" s="13" t="s">
        <v>0</v>
      </c>
      <c r="C17" s="13"/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</row>
    <row r="18" spans="2:12">
      <c r="B18" s="13" t="s">
        <v>1</v>
      </c>
      <c r="C18" s="13"/>
      <c r="D18" s="2">
        <v>1.2</v>
      </c>
      <c r="E18" s="2">
        <v>1.2</v>
      </c>
      <c r="F18" s="2">
        <v>1.2</v>
      </c>
      <c r="G18" s="2">
        <v>1.2</v>
      </c>
      <c r="H18" s="2">
        <v>1.2</v>
      </c>
      <c r="I18" s="2">
        <v>1.2</v>
      </c>
      <c r="J18" s="2">
        <v>1.2</v>
      </c>
      <c r="K18" s="2">
        <v>1.2</v>
      </c>
      <c r="L18" s="2">
        <v>1.2</v>
      </c>
    </row>
    <row r="19" spans="2:12">
      <c r="B19" s="13" t="s">
        <v>2</v>
      </c>
      <c r="C19" s="13"/>
      <c r="D19" s="2">
        <v>0.5</v>
      </c>
      <c r="E19" s="2">
        <v>0.5</v>
      </c>
      <c r="F19" s="2">
        <v>0.5</v>
      </c>
      <c r="G19" s="2">
        <v>0.5</v>
      </c>
      <c r="H19" s="2">
        <v>0.5</v>
      </c>
      <c r="I19" s="2">
        <v>0.5</v>
      </c>
      <c r="J19" s="2">
        <v>0.5</v>
      </c>
      <c r="K19" s="2">
        <v>0.5</v>
      </c>
      <c r="L19" s="2">
        <v>0.5</v>
      </c>
    </row>
    <row r="20" spans="2:12">
      <c r="B20" s="13" t="s">
        <v>3</v>
      </c>
      <c r="C20" s="13"/>
      <c r="D20" s="2">
        <v>1.7999999999999998</v>
      </c>
      <c r="E20" s="2">
        <v>1.7999999999999998</v>
      </c>
      <c r="F20" s="2">
        <v>1.7999999999999998</v>
      </c>
      <c r="G20" s="2">
        <v>1.7999999999999998</v>
      </c>
      <c r="H20" s="2">
        <v>1.7999999999999998</v>
      </c>
      <c r="I20" s="2">
        <v>1.7999999999999998</v>
      </c>
      <c r="J20" s="2">
        <v>1.7999999999999998</v>
      </c>
      <c r="K20" s="2">
        <v>1.7999999999999998</v>
      </c>
      <c r="L20" s="2">
        <v>1.7999999999999998</v>
      </c>
    </row>
    <row r="21" spans="2:12">
      <c r="B21" s="13" t="s">
        <v>4</v>
      </c>
      <c r="C21" s="13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2:12">
      <c r="B22" s="13" t="s">
        <v>5</v>
      </c>
      <c r="C22" s="13"/>
      <c r="D22" s="2">
        <v>0.1</v>
      </c>
      <c r="E22" s="2">
        <v>0.1</v>
      </c>
      <c r="F22" s="2">
        <v>0.1</v>
      </c>
      <c r="G22" s="2">
        <v>0.1</v>
      </c>
      <c r="H22" s="2">
        <v>0.1</v>
      </c>
      <c r="I22" s="2">
        <v>0.1</v>
      </c>
      <c r="J22" s="2">
        <v>0.1</v>
      </c>
      <c r="K22" s="2">
        <v>0.1</v>
      </c>
      <c r="L22" s="2">
        <v>0.1</v>
      </c>
    </row>
    <row r="23" spans="2:12">
      <c r="B23" s="13" t="s">
        <v>6</v>
      </c>
      <c r="C23" s="13"/>
      <c r="D23" s="2">
        <v>0.5</v>
      </c>
      <c r="E23" s="2">
        <v>0.5</v>
      </c>
      <c r="F23" s="2">
        <v>0.5</v>
      </c>
      <c r="G23" s="2">
        <v>0.5</v>
      </c>
      <c r="H23" s="2">
        <v>0.5</v>
      </c>
      <c r="I23" s="2">
        <v>0.5</v>
      </c>
      <c r="J23" s="2">
        <v>0.5</v>
      </c>
      <c r="K23" s="2">
        <v>0.5</v>
      </c>
      <c r="L23" s="2">
        <v>0.5</v>
      </c>
    </row>
    <row r="24" spans="2:12">
      <c r="B24" s="13" t="s">
        <v>7</v>
      </c>
      <c r="C24" s="13"/>
      <c r="D24" s="2">
        <v>0.1</v>
      </c>
      <c r="E24" s="2">
        <v>0.1</v>
      </c>
      <c r="F24" s="2">
        <v>0.1</v>
      </c>
      <c r="G24" s="2">
        <v>0.1</v>
      </c>
      <c r="H24" s="2">
        <v>0.1</v>
      </c>
      <c r="I24" s="2">
        <v>0.1</v>
      </c>
      <c r="J24" s="2">
        <v>0.1</v>
      </c>
      <c r="K24" s="2">
        <v>0.1</v>
      </c>
      <c r="L24" s="2">
        <v>0.1</v>
      </c>
    </row>
    <row r="25" spans="2:12">
      <c r="B25" s="13" t="s">
        <v>8</v>
      </c>
      <c r="C25" s="13"/>
      <c r="D25" s="2">
        <v>1.4</v>
      </c>
      <c r="E25" s="2">
        <v>1.4</v>
      </c>
      <c r="F25" s="2">
        <v>1.4</v>
      </c>
      <c r="G25" s="2">
        <v>1.4</v>
      </c>
      <c r="H25" s="2">
        <v>1.4</v>
      </c>
      <c r="I25" s="2">
        <v>1.4</v>
      </c>
      <c r="J25" s="2">
        <v>1.4</v>
      </c>
      <c r="K25" s="2">
        <v>1.4</v>
      </c>
      <c r="L25" s="2">
        <v>1.4</v>
      </c>
    </row>
    <row r="26" spans="2:12">
      <c r="B26" s="13" t="s">
        <v>9</v>
      </c>
      <c r="C26" s="13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</row>
  </sheetData>
  <mergeCells count="17"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5:C5"/>
    <mergeCell ref="B10:C10"/>
    <mergeCell ref="B11:C11"/>
    <mergeCell ref="B12:C12"/>
    <mergeCell ref="B25:C25"/>
    <mergeCell ref="B6:C6"/>
    <mergeCell ref="B7:C7"/>
  </mergeCells>
  <phoneticPr fontId="2"/>
  <dataValidations count="3">
    <dataValidation type="list" allowBlank="1" showInputMessage="1" showErrorMessage="1" sqref="D3">
      <formula1>$C$17:$C$26</formula1>
    </dataValidation>
    <dataValidation type="list" allowBlank="1" showInputMessage="1" showErrorMessage="1" sqref="C2">
      <formula1>$B$17:$B$26</formula1>
    </dataValidation>
    <dataValidation type="list" allowBlank="1" showInputMessage="1" showErrorMessage="1" sqref="D4">
      <formula1>$C$20:$C$29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M18"/>
  <sheetViews>
    <sheetView workbookViewId="0">
      <selection activeCell="C2" sqref="C2"/>
    </sheetView>
  </sheetViews>
  <sheetFormatPr defaultRowHeight="13.5"/>
  <cols>
    <col min="2" max="2" width="7.125" bestFit="1" customWidth="1"/>
    <col min="3" max="3" width="16.625" customWidth="1"/>
  </cols>
  <sheetData>
    <row r="2" spans="2:13">
      <c r="B2" t="s">
        <v>10</v>
      </c>
      <c r="C2" s="7"/>
      <c r="F2" s="6"/>
      <c r="G2" s="6"/>
      <c r="H2" s="6"/>
      <c r="J2" s="6"/>
      <c r="K2" s="6"/>
      <c r="L2" s="6"/>
    </row>
    <row r="3" spans="2:13">
      <c r="D3" s="6"/>
      <c r="E3" s="6"/>
      <c r="F3" s="6"/>
      <c r="G3" s="6"/>
    </row>
    <row r="4" spans="2:13">
      <c r="B4" t="s">
        <v>49</v>
      </c>
      <c r="D4" s="6"/>
      <c r="E4" s="6"/>
      <c r="F4" s="6"/>
      <c r="G4" s="6"/>
      <c r="M4" s="8"/>
    </row>
    <row r="5" spans="2:13">
      <c r="B5" s="13"/>
      <c r="C5" s="13"/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</row>
    <row r="6" spans="2:13" ht="13.5" customHeight="1">
      <c r="B6" s="16" t="s">
        <v>25</v>
      </c>
      <c r="C6" s="17"/>
      <c r="D6" s="5"/>
      <c r="E6" s="5"/>
      <c r="F6" s="5"/>
      <c r="G6" s="5"/>
      <c r="H6" s="5"/>
      <c r="I6" s="5"/>
      <c r="J6" s="5"/>
      <c r="K6" s="5"/>
      <c r="L6" s="5"/>
    </row>
    <row r="7" spans="2:13">
      <c r="B7" s="16" t="s">
        <v>26</v>
      </c>
      <c r="C7" s="17"/>
      <c r="D7" s="9"/>
      <c r="E7" s="9"/>
      <c r="F7" s="9"/>
      <c r="G7" s="9"/>
      <c r="H7" s="9"/>
      <c r="I7" s="9"/>
      <c r="J7" s="9"/>
      <c r="K7" s="9"/>
      <c r="L7" s="9"/>
    </row>
    <row r="9" spans="2:13">
      <c r="B9" t="s">
        <v>48</v>
      </c>
    </row>
    <row r="10" spans="2:13">
      <c r="B10" s="15"/>
      <c r="C10" s="15"/>
      <c r="D10" s="1" t="s">
        <v>31</v>
      </c>
      <c r="E10" s="1" t="s">
        <v>32</v>
      </c>
      <c r="F10" s="1" t="s">
        <v>33</v>
      </c>
      <c r="G10" s="1" t="s">
        <v>34</v>
      </c>
      <c r="H10" s="1" t="s">
        <v>35</v>
      </c>
      <c r="I10" s="1" t="s">
        <v>36</v>
      </c>
      <c r="J10" s="1" t="s">
        <v>37</v>
      </c>
      <c r="K10" s="1" t="s">
        <v>38</v>
      </c>
      <c r="L10" s="1" t="s">
        <v>39</v>
      </c>
    </row>
    <row r="11" spans="2:13">
      <c r="B11" s="13" t="s">
        <v>27</v>
      </c>
      <c r="C11" s="13"/>
      <c r="D11" s="4" t="e">
        <f t="shared" ref="D11:L11" si="0">ROUND(D6*VLOOKUP($C$2,$B$17:$L$18,D13,FALSE)/100,3)</f>
        <v>#N/A</v>
      </c>
      <c r="E11" s="4" t="e">
        <f t="shared" si="0"/>
        <v>#N/A</v>
      </c>
      <c r="F11" s="4" t="e">
        <f t="shared" si="0"/>
        <v>#N/A</v>
      </c>
      <c r="G11" s="4" t="e">
        <f t="shared" si="0"/>
        <v>#N/A</v>
      </c>
      <c r="H11" s="4" t="e">
        <f t="shared" si="0"/>
        <v>#N/A</v>
      </c>
      <c r="I11" s="4" t="e">
        <f t="shared" si="0"/>
        <v>#N/A</v>
      </c>
      <c r="J11" s="4" t="e">
        <f t="shared" si="0"/>
        <v>#N/A</v>
      </c>
      <c r="K11" s="4" t="e">
        <f t="shared" si="0"/>
        <v>#N/A</v>
      </c>
      <c r="L11" s="4" t="e">
        <f t="shared" si="0"/>
        <v>#N/A</v>
      </c>
    </row>
    <row r="12" spans="2:13">
      <c r="B12" s="13" t="s">
        <v>28</v>
      </c>
      <c r="C12" s="13"/>
      <c r="D12" s="4">
        <f t="shared" ref="D12:L12" si="1">ROUND(D6*24*D14/1000*D7/100,3)</f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</row>
    <row r="13" spans="2:13"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</row>
    <row r="14" spans="2:13">
      <c r="D14" s="3">
        <v>365</v>
      </c>
      <c r="E14" s="3">
        <v>365</v>
      </c>
      <c r="F14" s="3">
        <v>365</v>
      </c>
      <c r="G14" s="3">
        <v>365</v>
      </c>
      <c r="H14" s="3">
        <v>365</v>
      </c>
      <c r="I14" s="3">
        <v>365</v>
      </c>
      <c r="J14" s="3">
        <v>365</v>
      </c>
      <c r="K14" s="3">
        <v>365</v>
      </c>
      <c r="L14" s="3">
        <v>365</v>
      </c>
    </row>
    <row r="15" spans="2:13">
      <c r="B15" t="s">
        <v>40</v>
      </c>
      <c r="D15" s="3"/>
      <c r="E15" s="3"/>
      <c r="F15" s="3"/>
      <c r="G15" s="3"/>
      <c r="H15" s="3"/>
      <c r="I15" s="3"/>
      <c r="J15" s="3"/>
      <c r="K15" s="3"/>
      <c r="L15" s="3"/>
    </row>
    <row r="16" spans="2:13">
      <c r="B16" s="13"/>
      <c r="C16" s="13"/>
      <c r="D16" s="1" t="s">
        <v>31</v>
      </c>
      <c r="E16" s="1" t="s">
        <v>32</v>
      </c>
      <c r="F16" s="1" t="s">
        <v>33</v>
      </c>
      <c r="G16" s="1" t="s">
        <v>34</v>
      </c>
      <c r="H16" s="1" t="s">
        <v>35</v>
      </c>
      <c r="I16" s="1" t="s">
        <v>36</v>
      </c>
      <c r="J16" s="1" t="s">
        <v>37</v>
      </c>
      <c r="K16" s="1" t="s">
        <v>38</v>
      </c>
      <c r="L16" s="1" t="s">
        <v>39</v>
      </c>
    </row>
    <row r="17" spans="2:12">
      <c r="B17" s="13" t="s">
        <v>0</v>
      </c>
      <c r="C17" s="13"/>
      <c r="D17" s="2">
        <v>4.8</v>
      </c>
      <c r="E17" s="2">
        <v>4.8</v>
      </c>
      <c r="F17" s="2">
        <v>4.8</v>
      </c>
      <c r="G17" s="2">
        <v>4.8</v>
      </c>
      <c r="H17" s="2">
        <v>4.8</v>
      </c>
      <c r="I17" s="2">
        <v>4.8</v>
      </c>
      <c r="J17" s="2">
        <v>4.8</v>
      </c>
      <c r="K17" s="2">
        <v>4.8</v>
      </c>
      <c r="L17" s="2">
        <v>4.8</v>
      </c>
    </row>
    <row r="18" spans="2:12">
      <c r="B18" s="13" t="s">
        <v>1</v>
      </c>
      <c r="C18" s="13"/>
      <c r="D18" s="2">
        <v>7.4</v>
      </c>
      <c r="E18" s="2">
        <v>7.4</v>
      </c>
      <c r="F18" s="2">
        <v>7.4</v>
      </c>
      <c r="G18" s="2">
        <v>7.4</v>
      </c>
      <c r="H18" s="2">
        <v>7.4</v>
      </c>
      <c r="I18" s="2">
        <v>7.4</v>
      </c>
      <c r="J18" s="2">
        <v>7.4</v>
      </c>
      <c r="K18" s="2">
        <v>7.4</v>
      </c>
      <c r="L18" s="2">
        <v>7.4</v>
      </c>
    </row>
  </sheetData>
  <mergeCells count="9">
    <mergeCell ref="B16:C16"/>
    <mergeCell ref="B17:C17"/>
    <mergeCell ref="B18:C18"/>
    <mergeCell ref="B5:C5"/>
    <mergeCell ref="B10:C10"/>
    <mergeCell ref="B11:C11"/>
    <mergeCell ref="B12:C12"/>
    <mergeCell ref="B6:C6"/>
    <mergeCell ref="B7:C7"/>
  </mergeCells>
  <phoneticPr fontId="2"/>
  <dataValidations count="3">
    <dataValidation type="list" allowBlank="1" showInputMessage="1" showErrorMessage="1" sqref="C2">
      <formula1>$B$17:$B$18</formula1>
    </dataValidation>
    <dataValidation type="list" allowBlank="1" showInputMessage="1" showErrorMessage="1" sqref="D3">
      <formula1>$C$17:$C$18</formula1>
    </dataValidation>
    <dataValidation type="list" allowBlank="1" showInputMessage="1" showErrorMessage="1" sqref="D4">
      <formula1>$C$20:$C$29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AB26"/>
  <sheetViews>
    <sheetView workbookViewId="0">
      <selection activeCell="C2" sqref="C2"/>
    </sheetView>
  </sheetViews>
  <sheetFormatPr defaultRowHeight="13.5"/>
  <cols>
    <col min="2" max="2" width="7.125" bestFit="1" customWidth="1"/>
    <col min="3" max="3" width="16.625" customWidth="1"/>
  </cols>
  <sheetData>
    <row r="2" spans="2:15">
      <c r="B2" t="s">
        <v>10</v>
      </c>
      <c r="C2" s="7"/>
      <c r="F2" s="6"/>
      <c r="G2" s="6"/>
      <c r="H2" s="6"/>
      <c r="J2" s="6"/>
      <c r="K2" s="6"/>
      <c r="L2" s="6"/>
      <c r="M2" s="8"/>
      <c r="N2" s="6"/>
    </row>
    <row r="3" spans="2:15">
      <c r="D3" s="6"/>
      <c r="E3" s="6"/>
      <c r="F3" s="6"/>
      <c r="G3" s="6"/>
      <c r="M3" s="8"/>
    </row>
    <row r="4" spans="2:15">
      <c r="B4" t="s">
        <v>49</v>
      </c>
      <c r="D4" s="6"/>
      <c r="E4" s="6"/>
      <c r="F4" s="6"/>
      <c r="G4" s="6"/>
      <c r="M4" s="8"/>
    </row>
    <row r="5" spans="2:15">
      <c r="B5" s="13"/>
      <c r="C5" s="13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</row>
    <row r="6" spans="2:15">
      <c r="B6" s="16" t="s">
        <v>25</v>
      </c>
      <c r="C6" s="1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>
      <c r="B7" s="16" t="s">
        <v>26</v>
      </c>
      <c r="C7" s="1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9" spans="2:15">
      <c r="B9" t="s">
        <v>48</v>
      </c>
    </row>
    <row r="10" spans="2:15">
      <c r="B10" s="15"/>
      <c r="C10" s="15"/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17</v>
      </c>
      <c r="K10" s="1" t="s">
        <v>18</v>
      </c>
      <c r="L10" s="1" t="s">
        <v>19</v>
      </c>
      <c r="M10" s="1" t="s">
        <v>20</v>
      </c>
      <c r="N10" s="1" t="s">
        <v>21</v>
      </c>
      <c r="O10" s="1" t="s">
        <v>22</v>
      </c>
    </row>
    <row r="11" spans="2:15">
      <c r="B11" s="13" t="s">
        <v>27</v>
      </c>
      <c r="C11" s="13"/>
      <c r="D11" s="4" t="e">
        <f>ROUND(D6*VLOOKUP($C$2,$B$17:$O$26,D13,FALSE)/100,3)</f>
        <v>#N/A</v>
      </c>
      <c r="E11" s="4" t="e">
        <f t="shared" ref="E11:O11" si="0">ROUND(E6*VLOOKUP($C$2,$B$17:$O$26,E13,FALSE)/100,3)</f>
        <v>#N/A</v>
      </c>
      <c r="F11" s="4" t="e">
        <f t="shared" si="0"/>
        <v>#N/A</v>
      </c>
      <c r="G11" s="4" t="e">
        <f t="shared" si="0"/>
        <v>#N/A</v>
      </c>
      <c r="H11" s="4" t="e">
        <f t="shared" si="0"/>
        <v>#N/A</v>
      </c>
      <c r="I11" s="4" t="e">
        <f t="shared" si="0"/>
        <v>#N/A</v>
      </c>
      <c r="J11" s="4" t="e">
        <f t="shared" si="0"/>
        <v>#N/A</v>
      </c>
      <c r="K11" s="4" t="e">
        <f t="shared" si="0"/>
        <v>#N/A</v>
      </c>
      <c r="L11" s="4" t="e">
        <f t="shared" si="0"/>
        <v>#N/A</v>
      </c>
      <c r="M11" s="4" t="e">
        <f t="shared" si="0"/>
        <v>#N/A</v>
      </c>
      <c r="N11" s="4" t="e">
        <f t="shared" si="0"/>
        <v>#N/A</v>
      </c>
      <c r="O11" s="4" t="e">
        <f t="shared" si="0"/>
        <v>#N/A</v>
      </c>
    </row>
    <row r="12" spans="2:15">
      <c r="B12" s="13" t="s">
        <v>28</v>
      </c>
      <c r="C12" s="13"/>
      <c r="D12" s="4">
        <f>ROUND(D6*24*D14/1000*D7/100,3)</f>
        <v>0</v>
      </c>
      <c r="E12" s="4">
        <f t="shared" ref="E12:O12" si="1">ROUND(E6*24*E14/1000*E7/100,3)</f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</row>
    <row r="13" spans="2:15"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  <c r="L13" s="3">
        <v>11</v>
      </c>
      <c r="M13" s="3">
        <v>12</v>
      </c>
      <c r="N13" s="3">
        <v>13</v>
      </c>
      <c r="O13" s="3">
        <v>14</v>
      </c>
    </row>
    <row r="14" spans="2:15">
      <c r="D14" s="3">
        <v>30</v>
      </c>
      <c r="E14" s="3">
        <v>31</v>
      </c>
      <c r="F14" s="3">
        <v>30</v>
      </c>
      <c r="G14" s="3">
        <v>31</v>
      </c>
      <c r="H14" s="3">
        <v>31</v>
      </c>
      <c r="I14" s="3">
        <v>30</v>
      </c>
      <c r="J14" s="3">
        <v>31</v>
      </c>
      <c r="K14" s="3">
        <v>30</v>
      </c>
      <c r="L14" s="3">
        <v>31</v>
      </c>
      <c r="M14" s="3">
        <v>31</v>
      </c>
      <c r="N14" s="3">
        <v>28</v>
      </c>
      <c r="O14" s="3">
        <v>31</v>
      </c>
    </row>
    <row r="15" spans="2:15">
      <c r="B15" t="s">
        <v>40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>
      <c r="B16" s="13"/>
      <c r="C16" s="13"/>
      <c r="D16" s="1" t="s">
        <v>11</v>
      </c>
      <c r="E16" s="1" t="s">
        <v>12</v>
      </c>
      <c r="F16" s="1" t="s">
        <v>13</v>
      </c>
      <c r="G16" s="1" t="s">
        <v>14</v>
      </c>
      <c r="H16" s="1" t="s">
        <v>15</v>
      </c>
      <c r="I16" s="1" t="s">
        <v>16</v>
      </c>
      <c r="J16" s="1" t="s">
        <v>17</v>
      </c>
      <c r="K16" s="1" t="s">
        <v>18</v>
      </c>
      <c r="L16" s="1" t="s">
        <v>19</v>
      </c>
      <c r="M16" s="1" t="s">
        <v>20</v>
      </c>
      <c r="N16" s="1" t="s">
        <v>21</v>
      </c>
      <c r="O16" s="1" t="s">
        <v>22</v>
      </c>
    </row>
    <row r="17" spans="2:28">
      <c r="B17" s="13" t="s">
        <v>0</v>
      </c>
      <c r="C17" s="13"/>
      <c r="D17" s="2">
        <v>3.3</v>
      </c>
      <c r="E17" s="2">
        <v>3.5</v>
      </c>
      <c r="F17" s="2">
        <v>2.5</v>
      </c>
      <c r="G17" s="2">
        <v>2.2000000000000002</v>
      </c>
      <c r="H17" s="2">
        <v>2</v>
      </c>
      <c r="I17" s="2">
        <v>1.8</v>
      </c>
      <c r="J17" s="2">
        <v>2.2000000000000002</v>
      </c>
      <c r="K17" s="2">
        <v>3.8</v>
      </c>
      <c r="L17" s="2">
        <v>6.2</v>
      </c>
      <c r="M17" s="2">
        <v>4.8</v>
      </c>
      <c r="N17" s="2">
        <v>6.5</v>
      </c>
      <c r="O17" s="2">
        <v>3.5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2:28">
      <c r="B18" s="13" t="s">
        <v>1</v>
      </c>
      <c r="C18" s="13"/>
      <c r="D18" s="2">
        <v>4.8</v>
      </c>
      <c r="E18" s="2">
        <v>3.7</v>
      </c>
      <c r="F18" s="2">
        <v>1.9</v>
      </c>
      <c r="G18" s="2">
        <v>1.5</v>
      </c>
      <c r="H18" s="2">
        <v>1.2</v>
      </c>
      <c r="I18" s="2">
        <v>1.4</v>
      </c>
      <c r="J18" s="2">
        <v>2.2999999999999998</v>
      </c>
      <c r="K18" s="2">
        <v>5.6</v>
      </c>
      <c r="L18" s="2">
        <v>5.4</v>
      </c>
      <c r="M18" s="2">
        <v>7.4</v>
      </c>
      <c r="N18" s="2">
        <v>5.9</v>
      </c>
      <c r="O18" s="2">
        <v>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2:28">
      <c r="B19" s="13" t="s">
        <v>2</v>
      </c>
      <c r="C19" s="13"/>
      <c r="D19" s="2">
        <v>2.9</v>
      </c>
      <c r="E19" s="2">
        <v>2.2000000000000002</v>
      </c>
      <c r="F19" s="2">
        <v>0.5</v>
      </c>
      <c r="G19" s="2">
        <v>0.4</v>
      </c>
      <c r="H19" s="2">
        <v>0.5</v>
      </c>
      <c r="I19" s="2">
        <v>0.5</v>
      </c>
      <c r="J19" s="2">
        <v>2</v>
      </c>
      <c r="K19" s="2">
        <v>2.8</v>
      </c>
      <c r="L19" s="2">
        <v>6.2</v>
      </c>
      <c r="M19" s="2">
        <v>4.5</v>
      </c>
      <c r="N19" s="2">
        <v>5.3</v>
      </c>
      <c r="O19" s="2">
        <v>3.6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2:28">
      <c r="B20" s="13" t="s">
        <v>3</v>
      </c>
      <c r="C20" s="13"/>
      <c r="D20" s="2">
        <v>1</v>
      </c>
      <c r="E20" s="2">
        <v>2.6</v>
      </c>
      <c r="F20" s="2">
        <v>1.7</v>
      </c>
      <c r="G20" s="2">
        <v>1.8</v>
      </c>
      <c r="H20" s="2">
        <v>1.8</v>
      </c>
      <c r="I20" s="2">
        <v>1.3</v>
      </c>
      <c r="J20" s="2">
        <v>0.8</v>
      </c>
      <c r="K20" s="2">
        <v>0.8</v>
      </c>
      <c r="L20" s="2">
        <v>3.5</v>
      </c>
      <c r="M20" s="2">
        <v>3.9</v>
      </c>
      <c r="N20" s="2">
        <v>2.7</v>
      </c>
      <c r="O20" s="2">
        <v>1.4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2:28">
      <c r="B21" s="13" t="s">
        <v>4</v>
      </c>
      <c r="C21" s="13"/>
      <c r="D21" s="2">
        <v>0.4</v>
      </c>
      <c r="E21" s="2">
        <v>0.4</v>
      </c>
      <c r="F21" s="2">
        <v>0.1</v>
      </c>
      <c r="G21" s="2">
        <v>0.1</v>
      </c>
      <c r="H21" s="2">
        <v>0</v>
      </c>
      <c r="I21" s="2">
        <v>0.1</v>
      </c>
      <c r="J21" s="2">
        <v>0.2</v>
      </c>
      <c r="K21" s="2">
        <v>0.6</v>
      </c>
      <c r="L21" s="2">
        <v>0.8</v>
      </c>
      <c r="M21" s="2">
        <v>0.5</v>
      </c>
      <c r="N21" s="2">
        <v>0.4</v>
      </c>
      <c r="O21" s="2">
        <v>0.8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2:28">
      <c r="B22" s="13" t="s">
        <v>5</v>
      </c>
      <c r="C22" s="13"/>
      <c r="D22" s="2">
        <v>0.2</v>
      </c>
      <c r="E22" s="2">
        <v>0.2</v>
      </c>
      <c r="F22" s="2">
        <v>0</v>
      </c>
      <c r="G22" s="2">
        <v>0.1</v>
      </c>
      <c r="H22" s="2">
        <v>0.1</v>
      </c>
      <c r="I22" s="2">
        <v>0.1</v>
      </c>
      <c r="J22" s="2">
        <v>0.2</v>
      </c>
      <c r="K22" s="2">
        <v>0.6</v>
      </c>
      <c r="L22" s="2">
        <v>1.9</v>
      </c>
      <c r="M22" s="2">
        <v>2.7</v>
      </c>
      <c r="N22" s="2">
        <v>1.6</v>
      </c>
      <c r="O22" s="2">
        <v>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2:28">
      <c r="B23" s="13" t="s">
        <v>6</v>
      </c>
      <c r="C23" s="13"/>
      <c r="D23" s="2">
        <v>0.9</v>
      </c>
      <c r="E23" s="2">
        <v>1.1000000000000001</v>
      </c>
      <c r="F23" s="2">
        <v>0.5</v>
      </c>
      <c r="G23" s="2">
        <v>0.7</v>
      </c>
      <c r="H23" s="2">
        <v>0.5</v>
      </c>
      <c r="I23" s="2">
        <v>0.6</v>
      </c>
      <c r="J23" s="2">
        <v>0.8</v>
      </c>
      <c r="K23" s="2">
        <v>1</v>
      </c>
      <c r="L23" s="2">
        <v>1.9</v>
      </c>
      <c r="M23" s="2">
        <v>2.1</v>
      </c>
      <c r="N23" s="2">
        <v>2</v>
      </c>
      <c r="O23" s="2">
        <v>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2:28">
      <c r="B24" s="13" t="s">
        <v>7</v>
      </c>
      <c r="C24" s="13"/>
      <c r="D24" s="2">
        <v>0.2</v>
      </c>
      <c r="E24" s="2">
        <v>0.3</v>
      </c>
      <c r="F24" s="2">
        <v>0.1</v>
      </c>
      <c r="G24" s="2">
        <v>0</v>
      </c>
      <c r="H24" s="2">
        <v>0.1</v>
      </c>
      <c r="I24" s="2">
        <v>0.2</v>
      </c>
      <c r="J24" s="2">
        <v>0.4</v>
      </c>
      <c r="K24" s="2">
        <v>1.1000000000000001</v>
      </c>
      <c r="L24" s="2">
        <v>3.9</v>
      </c>
      <c r="M24" s="2">
        <v>4</v>
      </c>
      <c r="N24" s="2">
        <v>3.2</v>
      </c>
      <c r="O24" s="2">
        <v>1.7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2:28">
      <c r="B25" s="13" t="s">
        <v>8</v>
      </c>
      <c r="C25" s="13"/>
      <c r="D25" s="2">
        <v>2.6</v>
      </c>
      <c r="E25" s="2">
        <v>1.2</v>
      </c>
      <c r="F25" s="2">
        <v>1.4</v>
      </c>
      <c r="G25" s="2">
        <v>1.8</v>
      </c>
      <c r="H25" s="2">
        <v>1.4</v>
      </c>
      <c r="I25" s="2">
        <v>1.5</v>
      </c>
      <c r="J25" s="2">
        <v>1.3</v>
      </c>
      <c r="K25" s="2">
        <v>1.6</v>
      </c>
      <c r="L25" s="2">
        <v>2.8</v>
      </c>
      <c r="M25" s="2">
        <v>2.2000000000000002</v>
      </c>
      <c r="N25" s="2">
        <v>3.2</v>
      </c>
      <c r="O25" s="2">
        <v>2.2999999999999998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2:28">
      <c r="B26" s="13" t="s">
        <v>9</v>
      </c>
      <c r="C26" s="13"/>
      <c r="D26" s="2">
        <v>0</v>
      </c>
      <c r="E26" s="2">
        <v>0</v>
      </c>
      <c r="F26" s="2">
        <v>0.2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0.1</v>
      </c>
      <c r="N26" s="2">
        <v>0.1</v>
      </c>
      <c r="O26" s="2">
        <v>0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</sheetData>
  <mergeCells count="17">
    <mergeCell ref="B26:C2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5:C5"/>
    <mergeCell ref="B10:C10"/>
    <mergeCell ref="B11:C11"/>
    <mergeCell ref="B12:C12"/>
    <mergeCell ref="B25:C25"/>
    <mergeCell ref="B6:C6"/>
    <mergeCell ref="B7:C7"/>
  </mergeCells>
  <phoneticPr fontId="2"/>
  <dataValidations count="3">
    <dataValidation type="list" allowBlank="1" showInputMessage="1" showErrorMessage="1" sqref="C2">
      <formula1>$B$17:$B$26</formula1>
    </dataValidation>
    <dataValidation type="list" allowBlank="1" showInputMessage="1" showErrorMessage="1" sqref="D3">
      <formula1>$C$17:$C$26</formula1>
    </dataValidation>
    <dataValidation type="list" allowBlank="1" showInputMessage="1" showErrorMessage="1" sqref="D4">
      <formula1>$C$20:$C$29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2:O41"/>
  <sheetViews>
    <sheetView workbookViewId="0">
      <selection activeCell="C2" sqref="C2"/>
    </sheetView>
  </sheetViews>
  <sheetFormatPr defaultRowHeight="13.5"/>
  <cols>
    <col min="2" max="2" width="7.125" bestFit="1" customWidth="1"/>
    <col min="3" max="3" width="16.625" customWidth="1"/>
  </cols>
  <sheetData>
    <row r="2" spans="2:15">
      <c r="B2" t="s">
        <v>10</v>
      </c>
      <c r="C2" s="7" t="s">
        <v>2</v>
      </c>
      <c r="F2" s="6"/>
      <c r="G2" s="6"/>
      <c r="H2" s="6"/>
      <c r="J2" s="6"/>
      <c r="K2" s="6"/>
      <c r="L2" s="6"/>
      <c r="M2" s="8"/>
      <c r="N2" s="6"/>
    </row>
    <row r="3" spans="2:15">
      <c r="D3" s="6"/>
      <c r="E3" s="6"/>
      <c r="F3" s="6"/>
      <c r="G3" s="6"/>
      <c r="M3" s="8"/>
    </row>
    <row r="4" spans="2:15">
      <c r="B4" t="s">
        <v>49</v>
      </c>
      <c r="D4" s="6"/>
      <c r="E4" s="6"/>
      <c r="F4" s="6"/>
      <c r="G4" s="6"/>
      <c r="M4" s="8"/>
    </row>
    <row r="5" spans="2:15">
      <c r="B5" s="13"/>
      <c r="C5" s="13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</row>
    <row r="6" spans="2:15">
      <c r="B6" s="14" t="s">
        <v>29</v>
      </c>
      <c r="C6" s="1" t="s">
        <v>25</v>
      </c>
      <c r="D6" s="5">
        <v>10</v>
      </c>
      <c r="E6" s="5">
        <v>10</v>
      </c>
      <c r="F6" s="5">
        <v>10</v>
      </c>
      <c r="G6" s="5">
        <v>11</v>
      </c>
      <c r="H6" s="5">
        <v>11</v>
      </c>
      <c r="I6" s="5">
        <v>11</v>
      </c>
      <c r="J6" s="5">
        <v>11</v>
      </c>
      <c r="K6" s="5">
        <v>12</v>
      </c>
      <c r="L6" s="5">
        <v>12</v>
      </c>
      <c r="M6" s="5">
        <v>12</v>
      </c>
      <c r="N6" s="5">
        <v>12</v>
      </c>
      <c r="O6" s="5">
        <v>13</v>
      </c>
    </row>
    <row r="7" spans="2:15">
      <c r="B7" s="13"/>
      <c r="C7" s="1" t="s">
        <v>26</v>
      </c>
      <c r="D7" s="9">
        <v>14</v>
      </c>
      <c r="E7" s="9">
        <v>14</v>
      </c>
      <c r="F7" s="9">
        <v>14</v>
      </c>
      <c r="G7" s="9">
        <v>14</v>
      </c>
      <c r="H7" s="9">
        <v>14</v>
      </c>
      <c r="I7" s="9">
        <v>14</v>
      </c>
      <c r="J7" s="9">
        <v>14</v>
      </c>
      <c r="K7" s="9">
        <v>14</v>
      </c>
      <c r="L7" s="9">
        <v>14</v>
      </c>
      <c r="M7" s="9">
        <v>14</v>
      </c>
      <c r="N7" s="9">
        <v>14</v>
      </c>
      <c r="O7" s="9">
        <v>14</v>
      </c>
    </row>
    <row r="8" spans="2:15">
      <c r="B8" s="14" t="s">
        <v>30</v>
      </c>
      <c r="C8" s="1" t="s">
        <v>25</v>
      </c>
      <c r="D8" s="5"/>
      <c r="E8" s="5"/>
      <c r="F8" s="5"/>
      <c r="G8" s="5"/>
      <c r="H8" s="5"/>
      <c r="I8" s="5"/>
      <c r="J8" s="5"/>
      <c r="K8" s="5">
        <v>0.02</v>
      </c>
      <c r="L8" s="5">
        <v>0.02</v>
      </c>
      <c r="M8" s="5">
        <v>0.03</v>
      </c>
      <c r="N8" s="5">
        <v>0.03</v>
      </c>
      <c r="O8" s="5">
        <v>0.04</v>
      </c>
    </row>
    <row r="9" spans="2:15">
      <c r="B9" s="13"/>
      <c r="C9" s="1" t="s">
        <v>26</v>
      </c>
      <c r="D9" s="9"/>
      <c r="E9" s="9"/>
      <c r="F9" s="9"/>
      <c r="G9" s="9"/>
      <c r="H9" s="9"/>
      <c r="I9" s="9"/>
      <c r="J9" s="9"/>
      <c r="K9" s="9">
        <v>12</v>
      </c>
      <c r="L9" s="9">
        <v>12</v>
      </c>
      <c r="M9" s="9">
        <v>12</v>
      </c>
      <c r="N9" s="9">
        <v>12</v>
      </c>
      <c r="O9" s="9">
        <v>12</v>
      </c>
    </row>
    <row r="11" spans="2:15">
      <c r="B11" t="s">
        <v>48</v>
      </c>
    </row>
    <row r="12" spans="2:15">
      <c r="B12" s="15"/>
      <c r="C12" s="15"/>
      <c r="D12" s="1" t="s">
        <v>11</v>
      </c>
      <c r="E12" s="1" t="s">
        <v>12</v>
      </c>
      <c r="F12" s="1" t="s">
        <v>13</v>
      </c>
      <c r="G12" s="1" t="s">
        <v>14</v>
      </c>
      <c r="H12" s="1" t="s">
        <v>15</v>
      </c>
      <c r="I12" s="1" t="s">
        <v>16</v>
      </c>
      <c r="J12" s="1" t="s">
        <v>17</v>
      </c>
      <c r="K12" s="1" t="s">
        <v>18</v>
      </c>
      <c r="L12" s="1" t="s">
        <v>19</v>
      </c>
      <c r="M12" s="1" t="s">
        <v>20</v>
      </c>
      <c r="N12" s="1" t="s">
        <v>21</v>
      </c>
      <c r="O12" s="1" t="s">
        <v>22</v>
      </c>
    </row>
    <row r="13" spans="2:15">
      <c r="B13" s="13" t="s">
        <v>27</v>
      </c>
      <c r="C13" s="13"/>
      <c r="D13" s="4">
        <f t="shared" ref="D13:O13" si="0">ROUND(D6*VLOOKUP($C$2,$B$19:$O$28,D15,FALSE)/100+D8*VLOOKUP($C$2,$B$31:$O$41,D15,FALSE)/100,3)</f>
        <v>0</v>
      </c>
      <c r="E13" s="4">
        <f t="shared" si="0"/>
        <v>1.2110000000000001</v>
      </c>
      <c r="F13" s="4">
        <f t="shared" si="0"/>
        <v>1.2490000000000001</v>
      </c>
      <c r="G13" s="4">
        <f t="shared" si="0"/>
        <v>2.2879999999999998</v>
      </c>
      <c r="H13" s="4">
        <f t="shared" si="0"/>
        <v>2.2879999999999998</v>
      </c>
      <c r="I13" s="4">
        <f t="shared" si="0"/>
        <v>1.464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</row>
    <row r="14" spans="2:15">
      <c r="B14" s="13" t="s">
        <v>28</v>
      </c>
      <c r="C14" s="13"/>
      <c r="D14" s="4">
        <f>ROUND(D6*24*D16/1000*D7/100+D8*24*D16/1000*D9/100,3)</f>
        <v>1.008</v>
      </c>
      <c r="E14" s="4">
        <f t="shared" ref="E14:O14" si="1">ROUND(E6*24*E16/1000*E7/100+E8*24*E16/1000*E9/100,3)</f>
        <v>1.042</v>
      </c>
      <c r="F14" s="4">
        <f t="shared" si="1"/>
        <v>1.008</v>
      </c>
      <c r="G14" s="4">
        <f t="shared" si="1"/>
        <v>1.1459999999999999</v>
      </c>
      <c r="H14" s="4">
        <f t="shared" si="1"/>
        <v>1.1459999999999999</v>
      </c>
      <c r="I14" s="4">
        <f t="shared" si="1"/>
        <v>1.109</v>
      </c>
      <c r="J14" s="4">
        <f t="shared" si="1"/>
        <v>1.1459999999999999</v>
      </c>
      <c r="K14" s="4">
        <f t="shared" si="1"/>
        <v>1.2110000000000001</v>
      </c>
      <c r="L14" s="4">
        <f t="shared" si="1"/>
        <v>1.252</v>
      </c>
      <c r="M14" s="4">
        <f t="shared" si="1"/>
        <v>1.2529999999999999</v>
      </c>
      <c r="N14" s="4">
        <f t="shared" si="1"/>
        <v>1.131</v>
      </c>
      <c r="O14" s="4">
        <f t="shared" si="1"/>
        <v>1.3580000000000001</v>
      </c>
    </row>
    <row r="15" spans="2:15"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</row>
    <row r="16" spans="2:15">
      <c r="D16" s="3">
        <v>30</v>
      </c>
      <c r="E16" s="3">
        <v>31</v>
      </c>
      <c r="F16" s="3">
        <v>30</v>
      </c>
      <c r="G16" s="3">
        <v>31</v>
      </c>
      <c r="H16" s="3">
        <v>31</v>
      </c>
      <c r="I16" s="3">
        <v>30</v>
      </c>
      <c r="J16" s="3">
        <v>31</v>
      </c>
      <c r="K16" s="3">
        <v>30</v>
      </c>
      <c r="L16" s="3">
        <v>31</v>
      </c>
      <c r="M16" s="3">
        <v>31</v>
      </c>
      <c r="N16" s="3">
        <v>28</v>
      </c>
      <c r="O16" s="3">
        <v>31</v>
      </c>
    </row>
    <row r="17" spans="2:15">
      <c r="B17" t="s">
        <v>23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>
      <c r="B18" s="13"/>
      <c r="C18" s="13"/>
      <c r="D18" s="1" t="s">
        <v>11</v>
      </c>
      <c r="E18" s="1" t="s">
        <v>12</v>
      </c>
      <c r="F18" s="1" t="s">
        <v>13</v>
      </c>
      <c r="G18" s="1" t="s">
        <v>14</v>
      </c>
      <c r="H18" s="1" t="s">
        <v>15</v>
      </c>
      <c r="I18" s="1" t="s">
        <v>16</v>
      </c>
      <c r="J18" s="1" t="s">
        <v>17</v>
      </c>
      <c r="K18" s="1" t="s">
        <v>18</v>
      </c>
      <c r="L18" s="1" t="s">
        <v>19</v>
      </c>
      <c r="M18" s="1" t="s">
        <v>20</v>
      </c>
      <c r="N18" s="1" t="s">
        <v>21</v>
      </c>
      <c r="O18" s="1" t="s">
        <v>22</v>
      </c>
    </row>
    <row r="19" spans="2:15">
      <c r="B19" s="13" t="s">
        <v>0</v>
      </c>
      <c r="C19" s="13"/>
      <c r="D19" s="2">
        <v>0</v>
      </c>
      <c r="E19" s="2">
        <v>0</v>
      </c>
      <c r="F19" s="2">
        <v>8.6</v>
      </c>
      <c r="G19" s="2">
        <v>9.4</v>
      </c>
      <c r="H19" s="2">
        <v>6.7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2:15">
      <c r="B20" s="13" t="s">
        <v>1</v>
      </c>
      <c r="C20" s="13"/>
      <c r="D20" s="2">
        <v>0</v>
      </c>
      <c r="E20" s="2">
        <v>8.5</v>
      </c>
      <c r="F20" s="2">
        <v>13.8</v>
      </c>
      <c r="G20" s="2">
        <v>16.3</v>
      </c>
      <c r="H20" s="2">
        <v>18.2</v>
      </c>
      <c r="I20" s="2">
        <v>9.1999999999999993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2:15">
      <c r="B21" s="13" t="s">
        <v>2</v>
      </c>
      <c r="C21" s="13"/>
      <c r="D21" s="2">
        <v>0</v>
      </c>
      <c r="E21" s="2">
        <v>12.109098873607364</v>
      </c>
      <c r="F21" s="2">
        <v>12.494863145708464</v>
      </c>
      <c r="G21" s="2">
        <v>20.8</v>
      </c>
      <c r="H21" s="2">
        <v>20.8</v>
      </c>
      <c r="I21" s="2">
        <v>13.313085317223795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2:15">
      <c r="B22" s="13" t="s">
        <v>3</v>
      </c>
      <c r="C22" s="13"/>
      <c r="D22" s="2">
        <v>8.6</v>
      </c>
      <c r="E22" s="2">
        <v>7.5</v>
      </c>
      <c r="F22" s="2">
        <v>11.7</v>
      </c>
      <c r="G22" s="2">
        <v>29.4</v>
      </c>
      <c r="H22" s="2">
        <v>29.4</v>
      </c>
      <c r="I22" s="2">
        <v>20.100000000000001</v>
      </c>
      <c r="J22" s="2">
        <v>5.3</v>
      </c>
      <c r="K22" s="2">
        <v>0</v>
      </c>
      <c r="L22" s="2">
        <v>0</v>
      </c>
      <c r="M22" s="2">
        <v>2.9</v>
      </c>
      <c r="N22" s="2">
        <v>3.8</v>
      </c>
      <c r="O22" s="2">
        <v>5.8</v>
      </c>
    </row>
    <row r="23" spans="2:15">
      <c r="B23" s="13" t="s">
        <v>4</v>
      </c>
      <c r="C23" s="13"/>
      <c r="D23" s="2">
        <v>8</v>
      </c>
      <c r="E23" s="2">
        <v>5.3</v>
      </c>
      <c r="F23" s="2">
        <v>11</v>
      </c>
      <c r="G23" s="2">
        <v>24.4</v>
      </c>
      <c r="H23" s="2">
        <v>24.4</v>
      </c>
      <c r="I23" s="2">
        <v>9.1</v>
      </c>
      <c r="J23" s="2">
        <v>3</v>
      </c>
      <c r="K23" s="2">
        <v>0</v>
      </c>
      <c r="L23" s="2">
        <v>0</v>
      </c>
      <c r="M23" s="2">
        <v>1.5</v>
      </c>
      <c r="N23" s="2">
        <v>1.5</v>
      </c>
      <c r="O23" s="2">
        <v>5.7</v>
      </c>
    </row>
    <row r="24" spans="2:15">
      <c r="B24" s="13" t="s">
        <v>5</v>
      </c>
      <c r="C24" s="13"/>
      <c r="D24" s="2">
        <v>7.9</v>
      </c>
      <c r="E24" s="2">
        <v>7.7</v>
      </c>
      <c r="F24" s="2">
        <v>11.4</v>
      </c>
      <c r="G24" s="2">
        <v>27.9</v>
      </c>
      <c r="H24" s="2">
        <v>27.9</v>
      </c>
      <c r="I24" s="2">
        <v>12.8</v>
      </c>
      <c r="J24" s="2">
        <v>4.7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2:15">
      <c r="B25" s="13" t="s">
        <v>6</v>
      </c>
      <c r="C25" s="13"/>
      <c r="D25" s="12">
        <v>5.4</v>
      </c>
      <c r="E25" s="2">
        <v>6.7</v>
      </c>
      <c r="F25" s="2">
        <v>10</v>
      </c>
      <c r="G25" s="2">
        <v>29.9</v>
      </c>
      <c r="H25" s="2">
        <v>29.9</v>
      </c>
      <c r="I25" s="2">
        <v>16.7</v>
      </c>
      <c r="J25" s="2">
        <v>4.5999999999999996</v>
      </c>
      <c r="K25" s="2">
        <v>0</v>
      </c>
      <c r="L25" s="2">
        <v>0</v>
      </c>
      <c r="M25" s="2">
        <v>0</v>
      </c>
      <c r="N25" s="2">
        <v>0</v>
      </c>
      <c r="O25" s="2">
        <v>5.0999999999999996</v>
      </c>
    </row>
    <row r="26" spans="2:15">
      <c r="B26" s="13" t="s">
        <v>7</v>
      </c>
      <c r="C26" s="13"/>
      <c r="D26" s="2">
        <v>8.1</v>
      </c>
      <c r="E26" s="2">
        <v>8.1</v>
      </c>
      <c r="F26" s="2">
        <v>10.9</v>
      </c>
      <c r="G26" s="2">
        <v>30.7</v>
      </c>
      <c r="H26" s="2">
        <v>30.7</v>
      </c>
      <c r="I26" s="2">
        <v>14.499999999999998</v>
      </c>
      <c r="J26" s="2">
        <v>4.3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2:15">
      <c r="B27" s="13" t="s">
        <v>8</v>
      </c>
      <c r="C27" s="13"/>
      <c r="D27" s="2">
        <v>0</v>
      </c>
      <c r="E27" s="2">
        <v>8.8866053196498829</v>
      </c>
      <c r="F27" s="2">
        <v>11.469010797950482</v>
      </c>
      <c r="G27" s="2">
        <v>20.294404146768183</v>
      </c>
      <c r="H27" s="2">
        <v>20.294404146768183</v>
      </c>
      <c r="I27" s="2">
        <v>10.932636536120564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2:15">
      <c r="B28" s="13" t="s">
        <v>9</v>
      </c>
      <c r="C28" s="13"/>
      <c r="D28" s="2">
        <v>0</v>
      </c>
      <c r="E28" s="2">
        <v>6.8000000000000007</v>
      </c>
      <c r="F28" s="2">
        <v>24.6</v>
      </c>
      <c r="G28" s="2">
        <v>22.7</v>
      </c>
      <c r="H28" s="2">
        <v>25.900000000000002</v>
      </c>
      <c r="I28" s="2">
        <v>20.200000000000003</v>
      </c>
      <c r="J28" s="2">
        <v>11.899999999999999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30" spans="2:15">
      <c r="B30" t="s">
        <v>24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>
      <c r="B31" s="13"/>
      <c r="C31" s="13"/>
      <c r="D31" s="1" t="s">
        <v>11</v>
      </c>
      <c r="E31" s="1" t="s">
        <v>12</v>
      </c>
      <c r="F31" s="1" t="s">
        <v>13</v>
      </c>
      <c r="G31" s="1" t="s">
        <v>14</v>
      </c>
      <c r="H31" s="1" t="s">
        <v>15</v>
      </c>
      <c r="I31" s="1" t="s">
        <v>16</v>
      </c>
      <c r="J31" s="1" t="s">
        <v>17</v>
      </c>
      <c r="K31" s="1" t="s">
        <v>18</v>
      </c>
      <c r="L31" s="1" t="s">
        <v>19</v>
      </c>
      <c r="M31" s="1" t="s">
        <v>20</v>
      </c>
      <c r="N31" s="1" t="s">
        <v>21</v>
      </c>
      <c r="O31" s="1" t="s">
        <v>22</v>
      </c>
    </row>
    <row r="32" spans="2:15">
      <c r="B32" s="13" t="s">
        <v>0</v>
      </c>
      <c r="C32" s="13"/>
      <c r="D32" s="2">
        <v>0</v>
      </c>
      <c r="E32" s="2">
        <v>0</v>
      </c>
      <c r="F32" s="2">
        <v>3.1999999999999993</v>
      </c>
      <c r="G32" s="2">
        <v>3.9</v>
      </c>
      <c r="H32" s="2">
        <v>1.0000000000000002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2:15">
      <c r="B33" s="13" t="s">
        <v>1</v>
      </c>
      <c r="C33" s="13"/>
      <c r="D33" s="2">
        <v>0</v>
      </c>
      <c r="E33" s="2">
        <v>1.5999999999999996</v>
      </c>
      <c r="F33" s="2">
        <v>7.9</v>
      </c>
      <c r="G33" s="2">
        <v>9.7000000000000011</v>
      </c>
      <c r="H33" s="2">
        <v>9.5</v>
      </c>
      <c r="I33" s="2">
        <v>2.4999999999999991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2:15">
      <c r="B34" s="13" t="s">
        <v>2</v>
      </c>
      <c r="C34" s="13"/>
      <c r="D34" s="2">
        <v>0</v>
      </c>
      <c r="E34" s="2">
        <v>1.6607398620172251</v>
      </c>
      <c r="F34" s="2">
        <v>6.8394903438620611</v>
      </c>
      <c r="G34" s="2">
        <v>7.7607717664325246</v>
      </c>
      <c r="H34" s="2">
        <v>7.7607717664325246</v>
      </c>
      <c r="I34" s="2">
        <v>2.8223312575946764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2:15">
      <c r="B35" s="13" t="s">
        <v>3</v>
      </c>
      <c r="C35" s="13"/>
      <c r="D35" s="2">
        <v>0</v>
      </c>
      <c r="E35" s="2">
        <v>0.49999999999999906</v>
      </c>
      <c r="F35" s="2">
        <v>6.1</v>
      </c>
      <c r="G35" s="2">
        <v>21.099999999999998</v>
      </c>
      <c r="H35" s="2">
        <v>21.099999999999998</v>
      </c>
      <c r="I35" s="2">
        <v>12.000000000000002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2:15">
      <c r="B36" s="13" t="s">
        <v>4</v>
      </c>
      <c r="C36" s="13"/>
      <c r="D36" s="2">
        <v>0</v>
      </c>
      <c r="E36" s="2">
        <v>0</v>
      </c>
      <c r="F36" s="2">
        <v>3.5000000000000004</v>
      </c>
      <c r="G36" s="2">
        <v>13.699999999999998</v>
      </c>
      <c r="H36" s="2">
        <v>13.699999999999998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2:15">
      <c r="B37" s="13" t="s">
        <v>5</v>
      </c>
      <c r="C37" s="13"/>
      <c r="D37" s="2">
        <v>0</v>
      </c>
      <c r="E37" s="2">
        <v>0.90000000000000036</v>
      </c>
      <c r="F37" s="2">
        <v>6</v>
      </c>
      <c r="G37" s="2">
        <v>19.899999999999999</v>
      </c>
      <c r="H37" s="2">
        <v>19.899999999999999</v>
      </c>
      <c r="I37" s="2">
        <v>3.7000000000000011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2:15">
      <c r="B38" s="13" t="s">
        <v>6</v>
      </c>
      <c r="C38" s="13"/>
      <c r="D38" s="2">
        <v>0</v>
      </c>
      <c r="E38" s="2">
        <v>0</v>
      </c>
      <c r="F38" s="2">
        <v>4.3999999999999995</v>
      </c>
      <c r="G38" s="2">
        <v>20.299999999999997</v>
      </c>
      <c r="H38" s="2">
        <v>20.299999999999997</v>
      </c>
      <c r="I38" s="2">
        <v>8.1999999999999993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2:15">
      <c r="B39" s="13" t="s">
        <v>7</v>
      </c>
      <c r="C39" s="13"/>
      <c r="D39" s="2">
        <v>0</v>
      </c>
      <c r="E39" s="2">
        <v>2.2000000000000006</v>
      </c>
      <c r="F39" s="2">
        <v>9.6</v>
      </c>
      <c r="G39" s="2">
        <v>22.299999999999997</v>
      </c>
      <c r="H39" s="2">
        <v>22.299999999999997</v>
      </c>
      <c r="I39" s="2">
        <v>5.8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2:15">
      <c r="B40" s="13" t="s">
        <v>8</v>
      </c>
      <c r="C40" s="13"/>
      <c r="D40" s="2">
        <v>0</v>
      </c>
      <c r="E40" s="2">
        <v>0</v>
      </c>
      <c r="F40" s="2">
        <v>8.8631265560846888</v>
      </c>
      <c r="G40" s="2">
        <v>11.653600976301034</v>
      </c>
      <c r="H40" s="2">
        <v>11.653600976301034</v>
      </c>
      <c r="I40" s="2">
        <v>2.1997102372162654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2:15">
      <c r="B41" s="13" t="s">
        <v>9</v>
      </c>
      <c r="C41" s="13"/>
      <c r="D41" s="2">
        <v>0</v>
      </c>
      <c r="E41" s="2">
        <v>1.8000000000000007</v>
      </c>
      <c r="F41" s="2">
        <v>17.100000000000001</v>
      </c>
      <c r="G41" s="2">
        <v>14.5</v>
      </c>
      <c r="H41" s="2">
        <v>18.200000000000003</v>
      </c>
      <c r="I41" s="2">
        <v>12.200000000000003</v>
      </c>
      <c r="J41" s="2">
        <v>6.7999999999999989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</sheetData>
  <mergeCells count="28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31:C31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4:C14"/>
    <mergeCell ref="B5:C5"/>
    <mergeCell ref="B6:B7"/>
    <mergeCell ref="B8:B9"/>
    <mergeCell ref="B12:C12"/>
    <mergeCell ref="B13:C13"/>
  </mergeCells>
  <phoneticPr fontId="2"/>
  <dataValidations count="3">
    <dataValidation type="list" allowBlank="1" showInputMessage="1" showErrorMessage="1" sqref="C2">
      <formula1>$B$19:$B$28</formula1>
    </dataValidation>
    <dataValidation type="list" allowBlank="1" showInputMessage="1" showErrorMessage="1" sqref="D3">
      <formula1>$C$19:$C$28</formula1>
    </dataValidation>
    <dataValidation type="list" allowBlank="1" showInputMessage="1" showErrorMessage="1" sqref="D4">
      <formula1>$C$20:$C$29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→算定シート</vt:lpstr>
      <vt:lpstr>①太陽光（長期_断面1）</vt:lpstr>
      <vt:lpstr>②太陽光（長期_断面2）</vt:lpstr>
      <vt:lpstr>③太陽光（短期）</vt:lpstr>
      <vt:lpstr>④風力（長期_断面1）</vt:lpstr>
      <vt:lpstr>⑤風力（長期_断面2）</vt:lpstr>
      <vt:lpstr>⑥風力（短期）</vt:lpstr>
      <vt:lpstr>→記載例</vt:lpstr>
      <vt:lpstr>⑦太陽光（短期）（記入例）</vt:lpstr>
      <vt:lpstr>⑧風力（長期_断面1）（記入例）</vt:lpstr>
    </vt:vector>
  </TitlesOfParts>
  <Company>電力広域的運営推進機関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2016-05-30T00:06:16Z</dcterms:created>
  <dcterms:modified xsi:type="dcterms:W3CDTF">2016-07-28T01:59:23Z</dcterms:modified>
</cp:coreProperties>
</file>